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zhlx\Desktop\EPS Package\eps\上海\land\PLANAbPiaSY\"/>
    </mc:Choice>
  </mc:AlternateContent>
  <xr:revisionPtr revIDLastSave="0" documentId="13_ncr:1_{105E33B5-BD4A-4B8F-8557-C252D5406F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bout" sheetId="16" r:id="rId1"/>
    <sheet name="Aforestation by province" sheetId="1" r:id="rId2"/>
    <sheet name="Average" sheetId="14" r:id="rId3"/>
    <sheet name="shanghai_set asides_2014to2018" sheetId="13" r:id="rId4"/>
    <sheet name="PLANAbPiaSY" sheetId="15" r:id="rId5"/>
  </sheets>
  <calcPr calcId="181029"/>
</workbook>
</file>

<file path=xl/calcChain.xml><?xml version="1.0" encoding="utf-8"?>
<calcChain xmlns="http://schemas.openxmlformats.org/spreadsheetml/2006/main">
  <c r="I7" i="15" l="1"/>
  <c r="J7" i="15" s="1"/>
  <c r="K7" i="15" s="1"/>
  <c r="L7" i="15" s="1"/>
  <c r="M7" i="15" s="1"/>
  <c r="N7" i="15" s="1"/>
  <c r="O7" i="15" s="1"/>
  <c r="P7" i="15" s="1"/>
  <c r="Q7" i="15" s="1"/>
  <c r="R7" i="15" s="1"/>
  <c r="S7" i="15" s="1"/>
  <c r="T7" i="15" s="1"/>
  <c r="U7" i="15" s="1"/>
  <c r="V7" i="15" s="1"/>
  <c r="W7" i="15" s="1"/>
  <c r="X7" i="15" s="1"/>
  <c r="Y7" i="15" s="1"/>
  <c r="Z7" i="15" s="1"/>
  <c r="AA7" i="15" s="1"/>
  <c r="AB7" i="15" s="1"/>
  <c r="AC7" i="15" s="1"/>
  <c r="AD7" i="15" s="1"/>
  <c r="AE7" i="15" s="1"/>
  <c r="AF7" i="15" s="1"/>
  <c r="AG7" i="15" s="1"/>
  <c r="AH7" i="15" s="1"/>
  <c r="AI7" i="15" s="1"/>
  <c r="AJ7" i="15" s="1"/>
  <c r="AK7" i="15" s="1"/>
  <c r="AL7" i="15" s="1"/>
  <c r="AM7" i="15" s="1"/>
  <c r="AN7" i="15" s="1"/>
  <c r="AO7" i="15" s="1"/>
  <c r="AP7" i="15" s="1"/>
  <c r="AQ7" i="15" s="1"/>
  <c r="AR7" i="15" s="1"/>
  <c r="H7" i="15"/>
  <c r="G7" i="15"/>
  <c r="I4" i="15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AK4" i="15" s="1"/>
  <c r="AL4" i="15" s="1"/>
  <c r="AM4" i="15" s="1"/>
  <c r="AN4" i="15" s="1"/>
  <c r="AO4" i="15" s="1"/>
  <c r="AP4" i="15" s="1"/>
  <c r="AQ4" i="15" s="1"/>
  <c r="AR4" i="15" s="1"/>
  <c r="H4" i="15"/>
  <c r="G4" i="15"/>
  <c r="I3" i="15"/>
  <c r="J3" i="15" s="1"/>
  <c r="K3" i="15" s="1"/>
  <c r="L3" i="15" s="1"/>
  <c r="M3" i="15" s="1"/>
  <c r="N3" i="15" s="1"/>
  <c r="O3" i="15" s="1"/>
  <c r="P3" i="15" s="1"/>
  <c r="Q3" i="15" s="1"/>
  <c r="R3" i="15" s="1"/>
  <c r="S3" i="15" s="1"/>
  <c r="T3" i="15" s="1"/>
  <c r="U3" i="15" s="1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AK3" i="15" s="1"/>
  <c r="AL3" i="15" s="1"/>
  <c r="AM3" i="15" s="1"/>
  <c r="AN3" i="15" s="1"/>
  <c r="AO3" i="15" s="1"/>
  <c r="AP3" i="15" s="1"/>
  <c r="AQ3" i="15" s="1"/>
  <c r="AR3" i="15" s="1"/>
  <c r="H3" i="15"/>
  <c r="G3" i="15"/>
  <c r="S7" i="1"/>
  <c r="R7" i="1"/>
  <c r="Q7" i="1"/>
  <c r="E14" i="14"/>
  <c r="E13" i="14"/>
  <c r="D14" i="14"/>
  <c r="D13" i="14"/>
  <c r="C14" i="14"/>
  <c r="C13" i="14"/>
  <c r="E12" i="14"/>
  <c r="D12" i="14"/>
  <c r="C12" i="14"/>
  <c r="E11" i="14"/>
  <c r="D11" i="14"/>
  <c r="C11" i="14"/>
  <c r="E10" i="14"/>
  <c r="B7" i="15" s="1" a="1"/>
  <c r="D10" i="14"/>
  <c r="B4" i="15" s="1" a="1"/>
  <c r="C4" i="15" s="1"/>
  <c r="C10" i="14"/>
  <c r="B3" i="15" s="1" a="1"/>
  <c r="B3" i="15" s="1"/>
  <c r="E9" i="14"/>
  <c r="D9" i="14"/>
  <c r="C9" i="14"/>
  <c r="E8" i="14"/>
  <c r="D8" i="14"/>
  <c r="C8" i="14"/>
  <c r="E7" i="14"/>
  <c r="D7" i="14"/>
  <c r="C7" i="14"/>
  <c r="E6" i="14"/>
  <c r="D6" i="14"/>
  <c r="C6" i="14"/>
  <c r="E5" i="14"/>
  <c r="D5" i="14"/>
  <c r="C5" i="14"/>
  <c r="E4" i="14"/>
  <c r="D4" i="14"/>
  <c r="C4" i="14"/>
  <c r="E3" i="14"/>
  <c r="D3" i="14"/>
  <c r="C3" i="14"/>
  <c r="E2" i="14"/>
  <c r="D2" i="14"/>
  <c r="C2" i="14"/>
  <c r="D4" i="13"/>
  <c r="B7" i="15" l="1"/>
  <c r="C7" i="15"/>
  <c r="F7" i="15"/>
  <c r="E7" i="15"/>
  <c r="D7" i="15"/>
  <c r="B4" i="15"/>
  <c r="D4" i="15"/>
  <c r="F4" i="15"/>
  <c r="E4" i="15"/>
  <c r="F3" i="15"/>
  <c r="E3" i="15"/>
  <c r="D3" i="15"/>
  <c r="C3" i="15"/>
  <c r="D15" i="14"/>
  <c r="D16" i="14" s="1"/>
  <c r="C15" i="14"/>
  <c r="C16" i="14" s="1"/>
  <c r="E15" i="14"/>
  <c r="E16" i="14" s="1"/>
  <c r="A29" i="13" l="1"/>
  <c r="F5" i="15" l="1"/>
  <c r="F6" i="15"/>
  <c r="G5" i="15"/>
  <c r="H5" i="15"/>
  <c r="I5" i="15"/>
  <c r="J5" i="15"/>
  <c r="K5" i="15"/>
  <c r="L5" i="15"/>
  <c r="M5" i="15"/>
  <c r="N5" i="15"/>
  <c r="O5" i="15"/>
  <c r="P5" i="15"/>
  <c r="Q5" i="15"/>
  <c r="R5" i="15"/>
  <c r="S5" i="15"/>
  <c r="T5" i="15"/>
  <c r="U5" i="15"/>
  <c r="V5" i="15"/>
  <c r="W5" i="15"/>
  <c r="X5" i="15"/>
  <c r="Y5" i="15"/>
  <c r="Z5" i="15"/>
  <c r="AA5" i="15"/>
  <c r="AB5" i="15"/>
  <c r="AC5" i="15"/>
  <c r="AD5" i="15"/>
  <c r="AE5" i="15"/>
  <c r="AF5" i="15"/>
  <c r="AG5" i="15"/>
  <c r="AH5" i="15"/>
  <c r="AI5" i="15"/>
  <c r="AJ5" i="15"/>
  <c r="AK5" i="15"/>
  <c r="AL5" i="15"/>
  <c r="AM5" i="15"/>
  <c r="AN5" i="15"/>
  <c r="AO5" i="15"/>
  <c r="AP5" i="15"/>
  <c r="AQ5" i="15"/>
  <c r="AR5" i="15"/>
  <c r="G6" i="15"/>
  <c r="H6" i="15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AG6" i="15"/>
  <c r="AH6" i="15"/>
  <c r="AI6" i="15"/>
  <c r="AJ6" i="15"/>
  <c r="AK6" i="15"/>
  <c r="AL6" i="15"/>
  <c r="AM6" i="15"/>
  <c r="AN6" i="15"/>
  <c r="AO6" i="15"/>
  <c r="AP6" i="15"/>
  <c r="AQ6" i="15"/>
  <c r="AR6" i="15"/>
  <c r="B2" i="15"/>
  <c r="D2" i="15" s="1"/>
  <c r="C2" i="15" l="1"/>
  <c r="E2" i="15"/>
  <c r="W2" i="15" s="1"/>
  <c r="Y2" i="15" l="1"/>
  <c r="S2" i="15"/>
  <c r="AM2" i="15"/>
  <c r="I2" i="15"/>
  <c r="J2" i="15"/>
  <c r="Z2" i="15"/>
  <c r="AP2" i="15"/>
  <c r="AG2" i="15"/>
  <c r="X2" i="15"/>
  <c r="AN2" i="15"/>
  <c r="AD2" i="15"/>
  <c r="AE2" i="15"/>
  <c r="AF2" i="15"/>
  <c r="AH2" i="15"/>
  <c r="AI2" i="15"/>
  <c r="AC2" i="15"/>
  <c r="T2" i="15"/>
  <c r="N2" i="15"/>
  <c r="AL2" i="15"/>
  <c r="G2" i="15"/>
  <c r="R2" i="15"/>
  <c r="AK2" i="15"/>
  <c r="O2" i="15"/>
  <c r="V2" i="15"/>
  <c r="AO2" i="15"/>
  <c r="AQ2" i="15"/>
  <c r="AA2" i="15"/>
  <c r="K2" i="15"/>
  <c r="M2" i="15"/>
  <c r="L2" i="15"/>
  <c r="AB2" i="15"/>
  <c r="AR2" i="15"/>
  <c r="Q2" i="15"/>
  <c r="AJ2" i="15"/>
  <c r="F2" i="15"/>
  <c r="P2" i="15"/>
  <c r="U2" i="15"/>
  <c r="H2" i="15"/>
</calcChain>
</file>

<file path=xl/sharedStrings.xml><?xml version="1.0" encoding="utf-8"?>
<sst xmlns="http://schemas.openxmlformats.org/spreadsheetml/2006/main" count="1190" uniqueCount="240">
  <si>
    <t>Area of Afforestation by Region(2020)</t>
  </si>
  <si>
    <t>单位:公顷</t>
  </si>
  <si>
    <t>(hectare)</t>
  </si>
  <si>
    <t>地 区</t>
  </si>
  <si>
    <t>Region</t>
  </si>
  <si>
    <t>造 林
总面积
Total
Area of
Afforestation</t>
  </si>
  <si>
    <t>按造林方式分 By Approach</t>
  </si>
  <si>
    <t>植树造林和在造林 afforestation and reforestation</t>
  </si>
  <si>
    <t xml:space="preserve">改善森林管理improved forest management </t>
  </si>
  <si>
    <t>森林恢复forest restoration</t>
  </si>
  <si>
    <t>全 国</t>
  </si>
  <si>
    <t>National Total</t>
  </si>
  <si>
    <t>北 京</t>
  </si>
  <si>
    <t>Beijing</t>
  </si>
  <si>
    <t>天 津</t>
  </si>
  <si>
    <t>Tianjin</t>
  </si>
  <si>
    <t>河北</t>
  </si>
  <si>
    <t>Hebei</t>
  </si>
  <si>
    <t>山 西</t>
  </si>
  <si>
    <t>Shanxi</t>
  </si>
  <si>
    <t>内蒙古</t>
  </si>
  <si>
    <t>Inner Mongolia</t>
  </si>
  <si>
    <t>辽 宁</t>
  </si>
  <si>
    <t>Liaoning</t>
  </si>
  <si>
    <t>吉 林</t>
  </si>
  <si>
    <t>Jilin</t>
  </si>
  <si>
    <t>黑龙江</t>
  </si>
  <si>
    <t>Heilongjiang</t>
  </si>
  <si>
    <t>上 海</t>
  </si>
  <si>
    <t>Shanghai</t>
  </si>
  <si>
    <t>江 苏</t>
  </si>
  <si>
    <t>Jiangsu</t>
  </si>
  <si>
    <t>浙 江</t>
  </si>
  <si>
    <t>Zhejiang</t>
  </si>
  <si>
    <t>安 徽</t>
  </si>
  <si>
    <t>Anhui</t>
  </si>
  <si>
    <t>福 建</t>
  </si>
  <si>
    <t>Fujian</t>
  </si>
  <si>
    <t>江 西</t>
  </si>
  <si>
    <t>Jiangxi</t>
  </si>
  <si>
    <t>山 东</t>
  </si>
  <si>
    <t>Shandong</t>
  </si>
  <si>
    <t>河 南</t>
  </si>
  <si>
    <t>Henan</t>
  </si>
  <si>
    <t>湖北</t>
  </si>
  <si>
    <t>Hubei</t>
  </si>
  <si>
    <t>湖 南</t>
  </si>
  <si>
    <t>Hunan</t>
  </si>
  <si>
    <t>广 东</t>
  </si>
  <si>
    <t>Guangdong</t>
  </si>
  <si>
    <t>广 西</t>
  </si>
  <si>
    <t>Guangxi</t>
  </si>
  <si>
    <t>海 南</t>
  </si>
  <si>
    <t>Hainan</t>
  </si>
  <si>
    <t>重 庆</t>
  </si>
  <si>
    <t>Chongqing</t>
  </si>
  <si>
    <t>四 川</t>
  </si>
  <si>
    <t>Sichuan</t>
  </si>
  <si>
    <t>贵 州</t>
  </si>
  <si>
    <t>Guizhou</t>
  </si>
  <si>
    <t>云南</t>
  </si>
  <si>
    <t>Yunnan</t>
  </si>
  <si>
    <t>西 藏</t>
  </si>
  <si>
    <t>Tibet</t>
  </si>
  <si>
    <t>陕 西</t>
  </si>
  <si>
    <t>Shaanxi</t>
  </si>
  <si>
    <t>甘 肃</t>
  </si>
  <si>
    <t>Gansu</t>
  </si>
  <si>
    <t>青 海</t>
  </si>
  <si>
    <t>Qinghai</t>
  </si>
  <si>
    <t>宁 夏</t>
  </si>
  <si>
    <t>Ningxia</t>
  </si>
  <si>
    <t>新 疆</t>
  </si>
  <si>
    <t>Xinjiang</t>
  </si>
  <si>
    <t>大兴安岭</t>
  </si>
  <si>
    <t>Daxinganling</t>
  </si>
  <si>
    <t>8-3 各地区造林情况(2019年)</t>
  </si>
  <si>
    <t>A_x000D_
rea of Afforestation by Region (2019)</t>
  </si>
  <si>
    <t>造 林_x000D_
总面积_x000D_
Total_x000D_
Area of_x000D_
Afforestation</t>
  </si>
  <si>
    <t>北京</t>
  </si>
  <si>
    <t>天津</t>
  </si>
  <si>
    <t>辽宁</t>
  </si>
  <si>
    <t>上海</t>
  </si>
  <si>
    <t>江苏</t>
  </si>
  <si>
    <t>福建</t>
  </si>
  <si>
    <t>江西</t>
  </si>
  <si>
    <t>河南</t>
  </si>
  <si>
    <t>湖 北</t>
  </si>
  <si>
    <t>广西</t>
  </si>
  <si>
    <t>海南</t>
  </si>
  <si>
    <t>贵州</t>
  </si>
  <si>
    <t>云 南</t>
  </si>
  <si>
    <t>西藏</t>
  </si>
  <si>
    <t>陕西</t>
  </si>
  <si>
    <t>青海</t>
  </si>
  <si>
    <t>新疆</t>
  </si>
  <si>
    <t>8-3 各地区造林情况(2018年)</t>
  </si>
  <si>
    <t>Area of Afforestation by Region (2018)</t>
  </si>
  <si>
    <t>河 北</t>
  </si>
  <si>
    <t>8-3各地区造林情况(2017年)</t>
  </si>
  <si>
    <t>Area of Afforestation by Region (2017)</t>
  </si>
  <si>
    <t>地区</t>
  </si>
  <si>
    <t>造林_x000D_
总面积_x000D_
Total_x000D_
Area of_x000D_
Afforestation</t>
  </si>
  <si>
    <t>按造林方式分By Approach</t>
  </si>
  <si>
    <t>全国</t>
  </si>
  <si>
    <t>山西</t>
  </si>
  <si>
    <t>吉林</t>
  </si>
  <si>
    <t>浙江</t>
  </si>
  <si>
    <t>安徽</t>
  </si>
  <si>
    <t>山东</t>
  </si>
  <si>
    <t>湖南</t>
  </si>
  <si>
    <t>广东</t>
  </si>
  <si>
    <t>重庆</t>
  </si>
  <si>
    <t>四川</t>
  </si>
  <si>
    <t>甘肃</t>
  </si>
  <si>
    <t>宁夏</t>
  </si>
  <si>
    <t>8-3 各地区造林情况(2016年)</t>
  </si>
  <si>
    <t>Area of Afforestation by Region (2016)</t>
  </si>
  <si>
    <t>8-3各地区造林情况(2015年)</t>
  </si>
  <si>
    <t>Area of Afforestation by Region (2015)</t>
  </si>
  <si>
    <t>单位：公顷</t>
  </si>
  <si>
    <t>8-3各地区造林情况(2014年)</t>
  </si>
  <si>
    <t>Area of Afforestation by Region (2014)</t>
  </si>
  <si>
    <t>造林_x000D_
总面积_x000D_
Total_x000D_
Afforestation_x000D_
Area</t>
  </si>
  <si>
    <t>按林种用途分By Function of Forest</t>
  </si>
  <si>
    <t>用材林_x000D_
Timber_x000D_
Forests</t>
  </si>
  <si>
    <t>经济林_x000D_
By-product_x000D_
Forests</t>
  </si>
  <si>
    <t>防护林_x000D_
Protection_x000D_
Forests</t>
  </si>
  <si>
    <t>薪炭林_x000D_
Fuelwood_x000D_
Forests</t>
  </si>
  <si>
    <t>特种用途林_x000D_
Special_x000D_
Purpose Forests</t>
  </si>
  <si>
    <t>8-3 各地区造林情况(2013年)</t>
  </si>
  <si>
    <t>Area of Afforestation by Region (2013)</t>
  </si>
  <si>
    <t>8-3 各地区造林情况(2012年)</t>
  </si>
  <si>
    <t>Area of Afforestation by Region (2012)</t>
  </si>
  <si>
    <t>8-3 各地区造林情况(2011年)</t>
  </si>
  <si>
    <t>Area of Afforestation by Region (2011)</t>
  </si>
  <si>
    <t>8-3 各地区造林情况(2010年)</t>
  </si>
  <si>
    <t>Area of Afforestation by Region (2010)</t>
  </si>
  <si>
    <t>造林_x000D_
总面积_x000D_
Total_x000D_
Affores-_x000D_
tation_x000D_
Area</t>
  </si>
  <si>
    <t>7-3 各地区造林情况(2020年)</t>
  </si>
  <si>
    <t>植树造林和在造林 afforestation and reforestation=人工造林（manual planting）+飞播造林（Airplane planting）+人工更新（artificial regeneration）</t>
  </si>
  <si>
    <t>改善森林管理improved forest management =封山育林 (Closed Hillsides for Afforestation)</t>
  </si>
  <si>
    <t>年份 year</t>
  </si>
  <si>
    <t>森林恢复(forest restoration) = 退化林修复 (Restoration of Degraded Forest)</t>
  </si>
  <si>
    <t>人工造林
Manual
Planting</t>
  </si>
  <si>
    <t>飞播造林
Airplane
Planting</t>
  </si>
  <si>
    <t>人工更新
Artificial
Regeneration</t>
  </si>
  <si>
    <t>封山育林
Closed
Hillsides for
Afforestation</t>
  </si>
  <si>
    <t>退化林修复
Restoration
of Degraded
Forest</t>
  </si>
  <si>
    <t>year</t>
  </si>
  <si>
    <t>人工造林_x000D_
Manual_x000D_
Planting</t>
  </si>
  <si>
    <t>飞播造林_x000D_
Airplane_x000D_
Planting</t>
  </si>
  <si>
    <t>人工更新_x000D_
Artificial_x000D_
Regeneration</t>
  </si>
  <si>
    <t>封山育林_x000D_
Closed_x000D_
Hillsides for_x000D_
Afforestation</t>
  </si>
  <si>
    <t>退化林修复_x000D_
Restoration_x000D_
of Degraded_x000D_
Forest</t>
  </si>
  <si>
    <t>新封山育林_x000D_
New Closing_x000D_
Hillsides for_x000D_
Afforestation</t>
  </si>
  <si>
    <t>Year</t>
  </si>
  <si>
    <t>新封山育林_x000D_
New Cloring_x000D_
Hillsides for_x000D_
Afforestation</t>
  </si>
  <si>
    <t>人工造林_x000D_
Plantation_x000D_
Establishment</t>
  </si>
  <si>
    <t>飞播造林_x000D_
Aerial_x000D_
Seeding</t>
  </si>
  <si>
    <t>无林地和疏_x000D_
林地新封山育林_x000D_
Area Without Forest or of_x000D_
Sparse Forest</t>
  </si>
  <si>
    <t>无林地和疏
林地新封山育林
Area Without Forest or of
Sparse Forest</t>
  </si>
  <si>
    <t>无林地和疏林地_x000D_
新封山育林_x000D_
Area of No or_x000D_
Spare with Forests</t>
  </si>
  <si>
    <t>年份year</t>
  </si>
  <si>
    <t>unit conversion=</t>
  </si>
  <si>
    <t>1 hectare=2.47 acres</t>
  </si>
  <si>
    <t>平均值（10-20）/hectare</t>
  </si>
  <si>
    <t>平均值（10-20）/acres</t>
  </si>
  <si>
    <t>Forest Area by Function</t>
  </si>
  <si>
    <t>Area（unit）</t>
  </si>
  <si>
    <t>Area</t>
  </si>
  <si>
    <t>Share of total</t>
  </si>
  <si>
    <t xml:space="preserve">2014-2018 </t>
  </si>
  <si>
    <t>hundred hectares</t>
  </si>
  <si>
    <t>sq.km</t>
  </si>
  <si>
    <t>%</t>
  </si>
  <si>
    <t>Total forest</t>
  </si>
  <si>
    <t>Unit conversion</t>
  </si>
  <si>
    <t>Commercial forest （用材林）</t>
  </si>
  <si>
    <t>acres per square kilometer</t>
  </si>
  <si>
    <t>Economic forest （经济林）</t>
  </si>
  <si>
    <t>Note</t>
  </si>
  <si>
    <t>We also assume that "commercial forest" is the forest currently being cut by the timber industry,</t>
  </si>
  <si>
    <t>and "economic forest" is the forst that would be cost-effective to cut.</t>
  </si>
  <si>
    <t>How many of these acres are available annually for set-asides?</t>
  </si>
  <si>
    <t>This depends on the speed with which timber harvesting could be scaled</t>
  </si>
  <si>
    <t>down in a given year, given the need to find replacement materials for forest products.</t>
  </si>
  <si>
    <t>It also is likely not desirable to completely cease timber harvesting,</t>
  </si>
  <si>
    <t>as wood is a renewable resource and may be better than fabricating</t>
  </si>
  <si>
    <t>certain replacement materials.  Lacking good data on this,</t>
  </si>
  <si>
    <t>we will assume that timber harvesting could be reduced from its</t>
  </si>
  <si>
    <t>present scale by 2% of its current level per year.  The model run</t>
  </si>
  <si>
    <t>period (2016-2050) is 35 years long, so if the policy were to</t>
  </si>
  <si>
    <t>be implemented in full strength throughout the entire model run,</t>
  </si>
  <si>
    <t>there would be a total 70% reduction in timber harvesting per year</t>
  </si>
  <si>
    <t>by the end.</t>
  </si>
  <si>
    <t>potential reduction in timber harvesting achievable per year</t>
  </si>
  <si>
    <t>acres potentially available for forest set-asides per year</t>
  </si>
  <si>
    <r>
      <t xml:space="preserve">source: </t>
    </r>
    <r>
      <rPr>
        <sz val="11"/>
        <color rgb="FF00B0F0"/>
        <rFont val="宋体"/>
        <family val="2"/>
        <scheme val="minor"/>
      </rPr>
      <t>https://forest.ckcest.cn/sd/si/zgslzy.html</t>
    </r>
  </si>
  <si>
    <t>Potential Land Area (acres/year)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</si>
  <si>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</si>
  <si>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</si>
  <si>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</si>
  <si>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</si>
  <si>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</si>
  <si>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</si>
  <si>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PLANAbPiaSY Potential Land Area Newly Affected by Policy in a Single Year</t>
  </si>
  <si>
    <t>Sources:</t>
  </si>
  <si>
    <t>Peatland Restoration</t>
  </si>
  <si>
    <t>ICF International</t>
  </si>
  <si>
    <t>Managing Agricultural Land for Greenhouse Gas Mitigation within the United States</t>
  </si>
  <si>
    <t>https://www.usda.gov/sites/default/files/documents/White_Paper_WEB71816.pdf</t>
  </si>
  <si>
    <t>pages 36-37</t>
  </si>
  <si>
    <t>Notes</t>
  </si>
  <si>
    <t>afforestation, reforestation, improved management &amp; restoration</t>
    <phoneticPr fontId="13" type="noConversion"/>
  </si>
  <si>
    <t>Area of Land Forest by Type</t>
    <phoneticPr fontId="13" type="noConversion"/>
  </si>
  <si>
    <t>China Environmental Statistical Yearbook</t>
    <phoneticPr fontId="13" type="noConversion"/>
  </si>
  <si>
    <t>8-3 各地区造林情况(2022年)</t>
    <phoneticPr fontId="13" type="noConversion"/>
  </si>
  <si>
    <t>A_x000D_
rea of Afforestation by Region (2022)</t>
    <phoneticPr fontId="13" type="noConversion"/>
  </si>
  <si>
    <t>8-3 各地区造林情况(2021年)</t>
    <phoneticPr fontId="13" type="noConversion"/>
  </si>
  <si>
    <t>A_x000D_
rea of Afforestation by Region (2021)</t>
    <phoneticPr fontId="13" type="noConversion"/>
  </si>
  <si>
    <t>2011-2023</t>
    <phoneticPr fontId="13" type="noConversion"/>
  </si>
  <si>
    <t>Provincial Forestry Activity</t>
    <phoneticPr fontId="13" type="noConversion"/>
  </si>
  <si>
    <t xml:space="preserve">forest set asides is the value calculated in 2018
</t>
    <phoneticPr fontId="13" type="noConversion"/>
  </si>
  <si>
    <t>植树造林和在造林 afforestation and reforestation</t>
    <phoneticPr fontId="13" type="noConversion"/>
  </si>
  <si>
    <t>Shanghai</t>
    <phoneticPr fontId="13" type="noConversion"/>
  </si>
  <si>
    <t>Analysis of Timber Forest Resources Status and Timber Safety Analysis in China</t>
  </si>
  <si>
    <t>Forest and Grassland Resources Research</t>
  </si>
  <si>
    <t>我国用材林资源状况及木材安全分析 - 中国知网 (cnki.net)</t>
  </si>
  <si>
    <t>2021-2050</t>
    <phoneticPr fontId="13" type="noConversion"/>
  </si>
  <si>
    <t>造林</t>
    <phoneticPr fontId="13" type="noConversion"/>
  </si>
  <si>
    <t>更新造林</t>
    <phoneticPr fontId="13" type="noConversion"/>
  </si>
  <si>
    <t>单位（百公顷）</t>
    <phoneticPr fontId="13" type="noConversion"/>
  </si>
  <si>
    <t>森林抚育</t>
    <phoneticPr fontId="13" type="noConversion"/>
  </si>
  <si>
    <t>退化林修复</t>
    <phoneticPr fontId="13" type="noConversion"/>
  </si>
  <si>
    <t>公顷到英亩</t>
    <phoneticPr fontId="13" type="noConversion"/>
  </si>
  <si>
    <t>年份</t>
    <phoneticPr fontId="13" type="noConversion"/>
  </si>
  <si>
    <t>National forest management plan(2016-2050)</t>
    <phoneticPr fontId="13" type="noConversion"/>
  </si>
  <si>
    <t>State Forestry Administration </t>
    <phoneticPr fontId="13" type="noConversion"/>
  </si>
  <si>
    <t>https://www.gov.cn/xinwen/2016-07/28/5095504/files/b9ac167edfd748dc8c1a256a784f40d5.pdf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</si>
</sst>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b/>
      <sz val="11"/>
      <color theme="0" tint="-0.499984740745262"/>
      <name val="宋体"/>
      <family val="2"/>
      <scheme val="minor"/>
    </font>
    <font>
      <sz val="11"/>
      <color theme="0" tint="-0.499984740745262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rgb="FF00B0F0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i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9" fontId="3" fillId="2" borderId="0" xfId="0" applyNumberFormat="1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0" fillId="0" borderId="1" xfId="0" applyBorder="1">
      <alignment vertical="center"/>
    </xf>
    <xf numFmtId="49" fontId="7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right" vertical="center"/>
    </xf>
    <xf numFmtId="0" fontId="0" fillId="0" borderId="0" xfId="0" applyAlignment="1"/>
    <xf numFmtId="49" fontId="7" fillId="0" borderId="0" xfId="2" applyNumberFormat="1" applyFont="1" applyAlignment="1"/>
    <xf numFmtId="0" fontId="7" fillId="0" borderId="0" xfId="2" applyFont="1">
      <alignment vertical="center"/>
    </xf>
    <xf numFmtId="49" fontId="8" fillId="0" borderId="1" xfId="2" applyNumberFormat="1" applyFont="1" applyBorder="1" applyAlignment="1">
      <alignment horizontal="center" vertical="center" wrapText="1"/>
    </xf>
    <xf numFmtId="49" fontId="8" fillId="0" borderId="1" xfId="2" applyNumberFormat="1" applyFont="1" applyBorder="1" applyAlignment="1">
      <alignment horizontal="left" vertical="center" wrapText="1"/>
    </xf>
    <xf numFmtId="0" fontId="7" fillId="0" borderId="1" xfId="2" applyFont="1" applyBorder="1" applyAlignment="1">
      <alignment horizontal="right" vertical="center" wrapText="1"/>
    </xf>
    <xf numFmtId="49" fontId="7" fillId="0" borderId="1" xfId="2" applyNumberFormat="1" applyFont="1" applyBorder="1" applyAlignment="1">
      <alignment horizontal="left" vertical="center" wrapText="1"/>
    </xf>
    <xf numFmtId="49" fontId="7" fillId="0" borderId="0" xfId="2" applyNumberFormat="1" applyFont="1">
      <alignment vertical="center"/>
    </xf>
    <xf numFmtId="49" fontId="7" fillId="0" borderId="1" xfId="2" applyNumberFormat="1" applyFont="1" applyBorder="1" applyAlignment="1">
      <alignment horizontal="center" vertical="center"/>
    </xf>
    <xf numFmtId="49" fontId="8" fillId="0" borderId="1" xfId="2" applyNumberFormat="1" applyFont="1" applyBorder="1" applyAlignment="1">
      <alignment horizontal="center" vertical="center"/>
    </xf>
    <xf numFmtId="49" fontId="8" fillId="0" borderId="1" xfId="2" applyNumberFormat="1" applyFont="1" applyBorder="1">
      <alignment vertical="center"/>
    </xf>
    <xf numFmtId="49" fontId="7" fillId="0" borderId="1" xfId="2" applyNumberFormat="1" applyFont="1" applyBorder="1">
      <alignment vertical="center"/>
    </xf>
    <xf numFmtId="49" fontId="7" fillId="0" borderId="1" xfId="2" applyNumberFormat="1" applyFont="1" applyBorder="1" applyAlignment="1">
      <alignment horizontal="right" vertical="center"/>
    </xf>
    <xf numFmtId="49" fontId="7" fillId="3" borderId="1" xfId="2" applyNumberFormat="1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right" vertical="center" wrapText="1"/>
    </xf>
    <xf numFmtId="0" fontId="7" fillId="3" borderId="1" xfId="2" applyFont="1" applyFill="1" applyBorder="1" applyAlignment="1">
      <alignment horizontal="right" vertical="center"/>
    </xf>
    <xf numFmtId="49" fontId="7" fillId="3" borderId="1" xfId="2" applyNumberFormat="1" applyFont="1" applyFill="1" applyBorder="1" applyAlignment="1">
      <alignment horizontal="right" vertical="center"/>
    </xf>
    <xf numFmtId="0" fontId="9" fillId="0" borderId="0" xfId="0" applyFont="1" applyAlignment="1"/>
    <xf numFmtId="0" fontId="7" fillId="0" borderId="0" xfId="0" applyFont="1" applyAlignment="1">
      <alignment horizontal="right" vertical="center"/>
    </xf>
    <xf numFmtId="49" fontId="7" fillId="0" borderId="0" xfId="0" applyNumberFormat="1" applyFont="1" applyAlignment="1">
      <alignment horizontal="right" vertical="center"/>
    </xf>
    <xf numFmtId="0" fontId="7" fillId="0" borderId="7" xfId="2" applyFont="1" applyBorder="1" applyAlignment="1">
      <alignment horizontal="right" vertical="center"/>
    </xf>
    <xf numFmtId="0" fontId="7" fillId="0" borderId="0" xfId="2" applyFont="1" applyAlignment="1">
      <alignment horizontal="right" vertical="center"/>
    </xf>
    <xf numFmtId="49" fontId="7" fillId="0" borderId="0" xfId="2" applyNumberFormat="1" applyFont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8" xfId="2" applyFont="1" applyBorder="1" applyAlignment="1">
      <alignment horizontal="right" vertical="center"/>
    </xf>
    <xf numFmtId="49" fontId="7" fillId="0" borderId="0" xfId="0" applyNumberFormat="1" applyFont="1">
      <alignment vertical="center"/>
    </xf>
    <xf numFmtId="0" fontId="7" fillId="0" borderId="0" xfId="0" applyFont="1">
      <alignment vertical="center"/>
    </xf>
    <xf numFmtId="49" fontId="7" fillId="0" borderId="8" xfId="0" applyNumberFormat="1" applyFont="1" applyBorder="1">
      <alignment vertical="center"/>
    </xf>
    <xf numFmtId="0" fontId="7" fillId="0" borderId="8" xfId="0" applyFont="1" applyBorder="1">
      <alignment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>
      <alignment vertical="center"/>
    </xf>
    <xf numFmtId="0" fontId="7" fillId="0" borderId="1" xfId="0" applyFont="1" applyBorder="1" applyAlignment="1">
      <alignment horizontal="right" vertical="center"/>
    </xf>
    <xf numFmtId="49" fontId="7" fillId="0" borderId="1" xfId="0" applyNumberFormat="1" applyFont="1" applyBorder="1">
      <alignment vertical="center"/>
    </xf>
    <xf numFmtId="49" fontId="7" fillId="0" borderId="1" xfId="0" applyNumberFormat="1" applyFont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right" vertical="center"/>
    </xf>
    <xf numFmtId="49" fontId="7" fillId="3" borderId="1" xfId="0" applyNumberFormat="1" applyFont="1" applyFill="1" applyBorder="1" applyAlignment="1">
      <alignment horizontal="right" vertical="center"/>
    </xf>
    <xf numFmtId="49" fontId="7" fillId="0" borderId="8" xfId="2" applyNumberFormat="1" applyFont="1" applyBorder="1">
      <alignment vertical="center"/>
    </xf>
    <xf numFmtId="0" fontId="7" fillId="0" borderId="8" xfId="2" applyFont="1" applyBorder="1">
      <alignment vertical="center"/>
    </xf>
    <xf numFmtId="49" fontId="8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/>
    </xf>
    <xf numFmtId="0" fontId="14" fillId="0" borderId="0" xfId="0" applyFont="1" applyAlignment="1"/>
    <xf numFmtId="0" fontId="14" fillId="4" borderId="0" xfId="0" applyFont="1" applyFill="1" applyAlignment="1"/>
    <xf numFmtId="0" fontId="0" fillId="0" borderId="0" xfId="0" applyAlignment="1">
      <alignment horizontal="left"/>
    </xf>
    <xf numFmtId="0" fontId="10" fillId="0" borderId="0" xfId="1" applyAlignment="1"/>
    <xf numFmtId="0" fontId="15" fillId="0" borderId="0" xfId="0" applyFont="1" applyAlignment="1"/>
    <xf numFmtId="0" fontId="16" fillId="0" borderId="0" xfId="0" applyFont="1" applyAlignment="1"/>
    <xf numFmtId="0" fontId="16" fillId="0" borderId="0" xfId="0" applyFont="1" applyAlignment="1">
      <alignment horizontal="left"/>
    </xf>
    <xf numFmtId="0" fontId="17" fillId="0" borderId="0" xfId="0" applyFont="1">
      <alignment vertical="center"/>
    </xf>
    <xf numFmtId="0" fontId="18" fillId="0" borderId="0" xfId="0" applyFont="1" applyAlignment="1"/>
    <xf numFmtId="0" fontId="16" fillId="0" borderId="0" xfId="0" applyFont="1">
      <alignment vertical="center"/>
    </xf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  <xf numFmtId="49" fontId="7" fillId="0" borderId="0" xfId="2" applyNumberFormat="1" applyFont="1" applyAlignment="1">
      <alignment horizontal="center" vertical="center"/>
    </xf>
    <xf numFmtId="0" fontId="7" fillId="3" borderId="0" xfId="2" applyFont="1" applyFill="1" applyAlignment="1">
      <alignment horizontal="right" vertical="center"/>
    </xf>
    <xf numFmtId="49" fontId="7" fillId="3" borderId="0" xfId="2" applyNumberFormat="1" applyFont="1" applyFill="1" applyAlignment="1">
      <alignment horizontal="right" vertical="center"/>
    </xf>
    <xf numFmtId="0" fontId="0" fillId="0" borderId="9" xfId="0" applyBorder="1">
      <alignment vertical="center"/>
    </xf>
    <xf numFmtId="0" fontId="1" fillId="0" borderId="0" xfId="0" applyFont="1">
      <alignment vertical="center"/>
    </xf>
    <xf numFmtId="0" fontId="10" fillId="0" borderId="0" xfId="1">
      <alignment vertical="center"/>
    </xf>
    <xf numFmtId="49" fontId="7" fillId="0" borderId="4" xfId="2" applyNumberFormat="1" applyFont="1" applyBorder="1" applyAlignment="1">
      <alignment horizontal="center" vertical="center" wrapText="1"/>
    </xf>
    <xf numFmtId="49" fontId="7" fillId="0" borderId="5" xfId="2" applyNumberFormat="1" applyFont="1" applyBorder="1" applyAlignment="1">
      <alignment horizontal="center" vertical="center" wrapText="1"/>
    </xf>
    <xf numFmtId="49" fontId="7" fillId="0" borderId="6" xfId="2" applyNumberFormat="1" applyFont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49" fontId="7" fillId="0" borderId="5" xfId="2" applyNumberFormat="1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center" vertical="center" wrapText="1"/>
    </xf>
    <xf numFmtId="49" fontId="7" fillId="0" borderId="2" xfId="2" applyNumberFormat="1" applyFont="1" applyBorder="1" applyAlignment="1">
      <alignment horizontal="center" vertical="center" wrapText="1"/>
    </xf>
    <xf numFmtId="49" fontId="7" fillId="0" borderId="3" xfId="2" applyNumberFormat="1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3">
    <cellStyle name="Normal 2" xfId="2" xr:uid="{00000000-0005-0000-0000-00002D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cn/xinwen/2016-07/28/5095504/files/b9ac167edfd748dc8c1a256a784f40d5.pdf" TargetMode="External"/><Relationship Id="rId2" Type="http://schemas.openxmlformats.org/officeDocument/2006/relationships/hyperlink" Target="https://kns.cnki.net/kcms2/article/abstract?v=MBTPQIn9ZKHTNGiAposXiaMj7WIbG6X7VwYp0_kr7_yKDfWwwXg6K_FOCClrIjfKy-ir0_T3F-P1ZM0JzUkVhjPl9TIlGwn7VwaOWdTBdACzRShi3ezcSGLUxfwQewursAlb6dVIF_uTnsYu9Z6yn_iUv864ylCArog933Tm7szhGcB43ZgI3F3n_4jxBP6eGvWBk4npgkQ=&amp;uniplatform=NZKPT&amp;language=CHS" TargetMode="External"/><Relationship Id="rId1" Type="http://schemas.openxmlformats.org/officeDocument/2006/relationships/hyperlink" Target="https://www.usda.gov/sites/default/files/documents/White_Paper_WEB718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916D-E856-480A-B1DD-657DB001D8FD}">
  <dimension ref="A1:B28"/>
  <sheetViews>
    <sheetView tabSelected="1" workbookViewId="0">
      <selection activeCell="I20" sqref="I20"/>
    </sheetView>
  </sheetViews>
  <sheetFormatPr defaultColWidth="8.75" defaultRowHeight="13.5" x14ac:dyDescent="0.15"/>
  <cols>
    <col min="2" max="2" width="56.375" customWidth="1"/>
  </cols>
  <sheetData>
    <row r="1" spans="1:2" x14ac:dyDescent="0.15">
      <c r="A1" s="53" t="s">
        <v>206</v>
      </c>
      <c r="B1" s="10"/>
    </row>
    <row r="2" spans="1:2" x14ac:dyDescent="0.15">
      <c r="A2" s="10"/>
      <c r="B2" s="10"/>
    </row>
    <row r="3" spans="1:2" x14ac:dyDescent="0.15">
      <c r="A3" s="53" t="s">
        <v>207</v>
      </c>
      <c r="B3" s="54" t="s">
        <v>214</v>
      </c>
    </row>
    <row r="4" spans="1:2" x14ac:dyDescent="0.15">
      <c r="A4" s="10"/>
      <c r="B4" s="58" t="s">
        <v>222</v>
      </c>
    </row>
    <row r="5" spans="1:2" x14ac:dyDescent="0.15">
      <c r="A5" s="10"/>
      <c r="B5" s="58" t="s">
        <v>216</v>
      </c>
    </row>
    <row r="6" spans="1:2" x14ac:dyDescent="0.15">
      <c r="A6" s="10"/>
      <c r="B6" s="59" t="s">
        <v>221</v>
      </c>
    </row>
    <row r="7" spans="1:2" x14ac:dyDescent="0.15">
      <c r="A7" s="10"/>
      <c r="B7" s="58"/>
    </row>
    <row r="8" spans="1:2" x14ac:dyDescent="0.15">
      <c r="A8" s="10"/>
      <c r="B8" s="93" t="s">
        <v>237</v>
      </c>
    </row>
    <row r="9" spans="1:2" x14ac:dyDescent="0.15">
      <c r="A9" s="10"/>
      <c r="B9" s="93" t="s">
        <v>238</v>
      </c>
    </row>
    <row r="10" spans="1:2" x14ac:dyDescent="0.15">
      <c r="A10" s="10"/>
      <c r="B10" s="56" t="s">
        <v>239</v>
      </c>
    </row>
    <row r="11" spans="1:2" x14ac:dyDescent="0.15">
      <c r="A11" s="10"/>
      <c r="B11" s="56"/>
    </row>
    <row r="12" spans="1:2" x14ac:dyDescent="0.15">
      <c r="A12" s="10"/>
      <c r="B12" s="54" t="s">
        <v>215</v>
      </c>
    </row>
    <row r="13" spans="1:2" x14ac:dyDescent="0.15">
      <c r="A13" s="10"/>
      <c r="B13" s="58" t="s">
        <v>226</v>
      </c>
    </row>
    <row r="14" spans="1:2" x14ac:dyDescent="0.15">
      <c r="A14" s="10"/>
      <c r="B14" s="55">
        <v>2023</v>
      </c>
    </row>
    <row r="15" spans="1:2" x14ac:dyDescent="0.15">
      <c r="A15" s="10"/>
      <c r="B15" s="10" t="s">
        <v>227</v>
      </c>
    </row>
    <row r="16" spans="1:2" x14ac:dyDescent="0.15">
      <c r="A16" s="10"/>
      <c r="B16" s="71" t="s">
        <v>228</v>
      </c>
    </row>
    <row r="17" spans="1:2" x14ac:dyDescent="0.15">
      <c r="A17" s="10"/>
      <c r="B17" s="10"/>
    </row>
    <row r="18" spans="1:2" x14ac:dyDescent="0.15">
      <c r="A18" s="10"/>
      <c r="B18" s="57"/>
    </row>
    <row r="19" spans="1:2" x14ac:dyDescent="0.15">
      <c r="A19" s="10"/>
      <c r="B19" s="54" t="s">
        <v>208</v>
      </c>
    </row>
    <row r="20" spans="1:2" x14ac:dyDescent="0.15">
      <c r="A20" s="10"/>
      <c r="B20" s="10" t="s">
        <v>209</v>
      </c>
    </row>
    <row r="21" spans="1:2" x14ac:dyDescent="0.15">
      <c r="A21" s="10"/>
      <c r="B21" s="55">
        <v>2016</v>
      </c>
    </row>
    <row r="22" spans="1:2" x14ac:dyDescent="0.15">
      <c r="A22" s="10"/>
      <c r="B22" s="10" t="s">
        <v>210</v>
      </c>
    </row>
    <row r="23" spans="1:2" x14ac:dyDescent="0.15">
      <c r="A23" s="10"/>
      <c r="B23" s="56" t="s">
        <v>211</v>
      </c>
    </row>
    <row r="24" spans="1:2" x14ac:dyDescent="0.15">
      <c r="A24" s="10"/>
      <c r="B24" s="10" t="s">
        <v>212</v>
      </c>
    </row>
    <row r="25" spans="1:2" x14ac:dyDescent="0.15">
      <c r="A25" s="10"/>
      <c r="B25" s="10"/>
    </row>
    <row r="26" spans="1:2" x14ac:dyDescent="0.15">
      <c r="A26" s="53" t="s">
        <v>213</v>
      </c>
      <c r="B26" s="62" t="s">
        <v>223</v>
      </c>
    </row>
    <row r="27" spans="1:2" x14ac:dyDescent="0.15">
      <c r="B27" s="10"/>
    </row>
    <row r="28" spans="1:2" x14ac:dyDescent="0.15">
      <c r="B28" s="10"/>
    </row>
  </sheetData>
  <phoneticPr fontId="13" type="noConversion"/>
  <hyperlinks>
    <hyperlink ref="B23" r:id="rId1" xr:uid="{938A5F38-C549-4DA9-B527-72C64597AD73}"/>
    <hyperlink ref="B16" r:id="rId2" display="https://kns.cnki.net/kcms2/article/abstract?v=MBTPQIn9ZKHTNGiAposXiaMj7WIbG6X7VwYp0_kr7_yKDfWwwXg6K_FOCClrIjfKy-ir0_T3F-P1ZM0JzUkVhjPl9TIlGwn7VwaOWdTBdACzRShi3ezcSGLUxfwQewursAlb6dVIF_uTnsYu9Z6yn_iUv864ylCArog933Tm7szhGcB43ZgI3F3n_4jxBP6eGvWBk4npgkQ=&amp;uniplatform=NZKPT&amp;language=CHS" xr:uid="{14708094-2D99-4F28-9A4A-02476F77A7CB}"/>
    <hyperlink ref="B10" r:id="rId3" xr:uid="{1F7B966B-7C19-4CE5-8AEA-D966CB88D8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R557"/>
  <sheetViews>
    <sheetView topLeftCell="M1" workbookViewId="0">
      <selection activeCell="R18" sqref="R18"/>
    </sheetView>
  </sheetViews>
  <sheetFormatPr defaultColWidth="9.625" defaultRowHeight="13.5" x14ac:dyDescent="0.15"/>
  <cols>
    <col min="1" max="6" width="9.625" style="10"/>
    <col min="7" max="7" width="11.375" style="10" customWidth="1"/>
    <col min="8" max="9" width="15.125" style="10" customWidth="1"/>
    <col min="10" max="11" width="9.625" style="10"/>
    <col min="12" max="12" width="12.375" style="10" customWidth="1"/>
    <col min="13" max="19" width="9.625" style="10"/>
    <col min="20" max="20" width="11.75" style="10" customWidth="1"/>
    <col min="21" max="16384" width="9.625" style="10"/>
  </cols>
  <sheetData>
    <row r="1" spans="1:96" x14ac:dyDescent="0.15">
      <c r="A1" s="17" t="s">
        <v>217</v>
      </c>
      <c r="B1" s="12"/>
      <c r="C1" s="12"/>
      <c r="D1" s="12"/>
      <c r="E1" s="12"/>
      <c r="F1" s="12"/>
      <c r="G1" s="12"/>
      <c r="H1" s="12"/>
      <c r="I1" s="12"/>
      <c r="J1" s="12"/>
      <c r="K1" s="12"/>
      <c r="N1" s="27" t="s">
        <v>140</v>
      </c>
      <c r="CR1" s="31"/>
    </row>
    <row r="2" spans="1:96" x14ac:dyDescent="0.15">
      <c r="A2" s="17" t="s">
        <v>218</v>
      </c>
      <c r="B2" s="12"/>
      <c r="C2" s="12"/>
      <c r="D2" s="12"/>
      <c r="E2" s="12"/>
      <c r="F2" s="12"/>
      <c r="G2" s="12"/>
      <c r="H2" s="12"/>
      <c r="I2" s="12"/>
      <c r="J2" s="12"/>
      <c r="K2" s="12"/>
      <c r="N2" s="27" t="s">
        <v>141</v>
      </c>
      <c r="CR2" s="31"/>
    </row>
    <row r="3" spans="1:96" x14ac:dyDescent="0.15">
      <c r="A3" s="17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N3" s="27" t="s">
        <v>143</v>
      </c>
      <c r="CR3" s="31"/>
    </row>
    <row r="4" spans="1:96" x14ac:dyDescent="0.15">
      <c r="A4" s="17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CR4" s="31"/>
    </row>
    <row r="5" spans="1:96" x14ac:dyDescent="0.15">
      <c r="A5" s="83" t="s">
        <v>3</v>
      </c>
      <c r="B5" s="83" t="s">
        <v>4</v>
      </c>
      <c r="C5" s="88" t="s">
        <v>149</v>
      </c>
      <c r="D5" s="85" t="s">
        <v>78</v>
      </c>
      <c r="E5" s="75" t="s">
        <v>6</v>
      </c>
      <c r="F5" s="76"/>
      <c r="G5" s="76"/>
      <c r="H5" s="76"/>
      <c r="I5" s="76"/>
      <c r="J5" s="76"/>
      <c r="K5" s="76"/>
      <c r="L5" s="77"/>
      <c r="Q5" s="58" t="s">
        <v>229</v>
      </c>
      <c r="CR5" s="31"/>
    </row>
    <row r="6" spans="1:96" ht="72" x14ac:dyDescent="0.15">
      <c r="A6" s="84"/>
      <c r="B6" s="84"/>
      <c r="C6" s="89"/>
      <c r="D6" s="84"/>
      <c r="E6" s="8" t="s">
        <v>150</v>
      </c>
      <c r="F6" s="8" t="s">
        <v>151</v>
      </c>
      <c r="G6" s="8" t="s">
        <v>152</v>
      </c>
      <c r="H6" s="8" t="s">
        <v>153</v>
      </c>
      <c r="I6" s="8" t="s">
        <v>154</v>
      </c>
      <c r="J6" s="23" t="s">
        <v>7</v>
      </c>
      <c r="K6" s="23" t="s">
        <v>8</v>
      </c>
      <c r="L6" s="23" t="s">
        <v>9</v>
      </c>
      <c r="Q6" s="23" t="s">
        <v>7</v>
      </c>
      <c r="R6" s="23" t="s">
        <v>8</v>
      </c>
      <c r="S6" s="23" t="s">
        <v>9</v>
      </c>
      <c r="CR6" s="32"/>
    </row>
    <row r="7" spans="1:96" x14ac:dyDescent="0.15">
      <c r="A7" s="19" t="s">
        <v>10</v>
      </c>
      <c r="B7" s="20" t="s">
        <v>11</v>
      </c>
      <c r="C7" s="9">
        <v>2021</v>
      </c>
      <c r="D7" s="9">
        <v>4202790</v>
      </c>
      <c r="E7" s="9"/>
      <c r="F7" s="9"/>
      <c r="G7" s="9"/>
      <c r="H7" s="9"/>
      <c r="I7" s="9"/>
      <c r="J7" s="25">
        <v>1562538</v>
      </c>
      <c r="K7" s="25">
        <v>1057316</v>
      </c>
      <c r="L7" s="25">
        <v>1582935</v>
      </c>
      <c r="Q7" s="10">
        <f>(Q11+R11)*S11</f>
        <v>2200</v>
      </c>
      <c r="R7" s="10">
        <f>Q14*S14</f>
        <v>37500</v>
      </c>
      <c r="S7" s="10">
        <f>R14*S14</f>
        <v>14000</v>
      </c>
      <c r="CR7" s="31"/>
    </row>
    <row r="8" spans="1:96" x14ac:dyDescent="0.15">
      <c r="A8" s="18" t="s">
        <v>79</v>
      </c>
      <c r="B8" s="21" t="s">
        <v>13</v>
      </c>
      <c r="C8" s="9">
        <v>2021</v>
      </c>
      <c r="D8" s="9">
        <v>3481</v>
      </c>
      <c r="E8" s="9"/>
      <c r="F8" s="22"/>
      <c r="G8" s="22"/>
      <c r="H8" s="9"/>
      <c r="I8" s="22"/>
      <c r="J8" s="25">
        <v>3482</v>
      </c>
      <c r="K8" s="25"/>
      <c r="L8" s="26"/>
      <c r="AR8" s="28"/>
      <c r="CR8" s="31"/>
    </row>
    <row r="9" spans="1:96" x14ac:dyDescent="0.15">
      <c r="A9" s="18" t="s">
        <v>80</v>
      </c>
      <c r="B9" s="21" t="s">
        <v>15</v>
      </c>
      <c r="C9" s="9">
        <v>2021</v>
      </c>
      <c r="D9" s="9">
        <v>5458</v>
      </c>
      <c r="E9" s="9"/>
      <c r="F9" s="22"/>
      <c r="G9" s="22"/>
      <c r="H9" s="22"/>
      <c r="I9" s="9"/>
      <c r="J9" s="25">
        <v>0</v>
      </c>
      <c r="K9" s="26">
        <v>5458</v>
      </c>
      <c r="L9" s="25"/>
      <c r="AR9" s="28"/>
      <c r="CR9" s="31"/>
    </row>
    <row r="10" spans="1:96" x14ac:dyDescent="0.15">
      <c r="A10" s="18" t="s">
        <v>16</v>
      </c>
      <c r="B10" s="21" t="s">
        <v>17</v>
      </c>
      <c r="C10" s="9">
        <v>2021</v>
      </c>
      <c r="D10" s="9">
        <v>193707</v>
      </c>
      <c r="E10" s="9"/>
      <c r="F10" s="9"/>
      <c r="G10" s="9"/>
      <c r="H10" s="9"/>
      <c r="I10" s="9"/>
      <c r="J10" s="25">
        <v>77533</v>
      </c>
      <c r="K10" s="25">
        <v>85294</v>
      </c>
      <c r="L10" s="25">
        <v>30880</v>
      </c>
      <c r="Q10" s="58" t="s">
        <v>230</v>
      </c>
      <c r="R10" s="58" t="s">
        <v>231</v>
      </c>
      <c r="S10" s="58" t="s">
        <v>232</v>
      </c>
      <c r="AR10" s="29"/>
      <c r="CR10" s="32"/>
    </row>
    <row r="11" spans="1:96" x14ac:dyDescent="0.15">
      <c r="A11" s="18" t="s">
        <v>18</v>
      </c>
      <c r="B11" s="21" t="s">
        <v>19</v>
      </c>
      <c r="C11" s="9">
        <v>2021</v>
      </c>
      <c r="D11" s="9">
        <v>362017</v>
      </c>
      <c r="E11" s="9"/>
      <c r="F11" s="22"/>
      <c r="G11" s="22"/>
      <c r="H11" s="9"/>
      <c r="I11" s="9"/>
      <c r="J11" s="25">
        <v>243564</v>
      </c>
      <c r="K11" s="25">
        <v>63654</v>
      </c>
      <c r="L11" s="25">
        <v>54798</v>
      </c>
      <c r="Q11" s="10">
        <v>14</v>
      </c>
      <c r="R11" s="10">
        <v>8</v>
      </c>
      <c r="S11" s="10">
        <v>100</v>
      </c>
      <c r="AR11" s="28"/>
      <c r="CR11" s="31"/>
    </row>
    <row r="12" spans="1:96" x14ac:dyDescent="0.15">
      <c r="A12" s="18" t="s">
        <v>20</v>
      </c>
      <c r="B12" s="21" t="s">
        <v>21</v>
      </c>
      <c r="C12" s="9">
        <v>2021</v>
      </c>
      <c r="D12" s="9">
        <v>261710</v>
      </c>
      <c r="E12" s="9"/>
      <c r="F12" s="9"/>
      <c r="G12" s="9"/>
      <c r="H12" s="9"/>
      <c r="I12" s="9"/>
      <c r="J12" s="25">
        <v>118881</v>
      </c>
      <c r="K12" s="25">
        <v>30543</v>
      </c>
      <c r="L12" s="25">
        <v>112285</v>
      </c>
      <c r="AR12" s="29"/>
      <c r="CR12" s="31"/>
    </row>
    <row r="13" spans="1:96" x14ac:dyDescent="0.15">
      <c r="A13" s="18" t="s">
        <v>81</v>
      </c>
      <c r="B13" s="21" t="s">
        <v>23</v>
      </c>
      <c r="C13" s="9">
        <v>2021</v>
      </c>
      <c r="D13" s="9">
        <v>67403</v>
      </c>
      <c r="E13" s="9"/>
      <c r="F13" s="9"/>
      <c r="G13" s="9"/>
      <c r="H13" s="9"/>
      <c r="I13" s="9"/>
      <c r="J13" s="25">
        <v>32583</v>
      </c>
      <c r="K13" s="25">
        <v>3334</v>
      </c>
      <c r="L13" s="25">
        <v>31487</v>
      </c>
      <c r="Q13" s="58" t="s">
        <v>233</v>
      </c>
      <c r="R13" s="58" t="s">
        <v>234</v>
      </c>
      <c r="S13" s="58" t="s">
        <v>232</v>
      </c>
      <c r="AR13" s="28"/>
      <c r="CR13" s="31"/>
    </row>
    <row r="14" spans="1:96" x14ac:dyDescent="0.15">
      <c r="A14" s="18" t="s">
        <v>24</v>
      </c>
      <c r="B14" s="21" t="s">
        <v>25</v>
      </c>
      <c r="C14" s="9">
        <v>2021</v>
      </c>
      <c r="D14" s="9">
        <v>131037</v>
      </c>
      <c r="E14" s="9"/>
      <c r="F14" s="22"/>
      <c r="G14" s="9"/>
      <c r="H14" s="22"/>
      <c r="I14" s="9"/>
      <c r="J14" s="25">
        <v>16907</v>
      </c>
      <c r="K14" s="26">
        <v>5105</v>
      </c>
      <c r="L14" s="25">
        <v>109026</v>
      </c>
      <c r="Q14" s="10">
        <v>375</v>
      </c>
      <c r="R14" s="10">
        <v>140</v>
      </c>
      <c r="S14" s="10">
        <v>100</v>
      </c>
      <c r="AR14" s="28"/>
      <c r="CR14" s="31"/>
    </row>
    <row r="15" spans="1:96" x14ac:dyDescent="0.15">
      <c r="A15" s="18" t="s">
        <v>26</v>
      </c>
      <c r="B15" s="21" t="s">
        <v>27</v>
      </c>
      <c r="C15" s="9">
        <v>2021</v>
      </c>
      <c r="D15" s="9">
        <v>75470</v>
      </c>
      <c r="E15" s="9"/>
      <c r="F15" s="22"/>
      <c r="G15" s="9"/>
      <c r="H15" s="9"/>
      <c r="I15" s="9"/>
      <c r="J15" s="25">
        <v>14527</v>
      </c>
      <c r="K15" s="25">
        <v>27212</v>
      </c>
      <c r="L15" s="25">
        <v>33732</v>
      </c>
      <c r="AR15" s="28"/>
      <c r="CR15" s="31"/>
    </row>
    <row r="16" spans="1:96" x14ac:dyDescent="0.15">
      <c r="A16" s="18" t="s">
        <v>82</v>
      </c>
      <c r="B16" s="21" t="s">
        <v>29</v>
      </c>
      <c r="C16" s="9">
        <v>2021</v>
      </c>
      <c r="D16" s="9">
        <v>35</v>
      </c>
      <c r="E16" s="9"/>
      <c r="F16" s="22"/>
      <c r="G16" s="22"/>
      <c r="H16" s="22"/>
      <c r="I16" s="22"/>
      <c r="J16" s="25">
        <v>35</v>
      </c>
      <c r="K16" s="26"/>
      <c r="L16" s="26"/>
      <c r="P16" s="58" t="s">
        <v>235</v>
      </c>
      <c r="Q16" s="10">
        <v>2.4700000000000002</v>
      </c>
      <c r="AR16" s="28"/>
      <c r="CR16" s="31"/>
    </row>
    <row r="17" spans="1:96" x14ac:dyDescent="0.15">
      <c r="A17" s="18" t="s">
        <v>83</v>
      </c>
      <c r="B17" s="21" t="s">
        <v>31</v>
      </c>
      <c r="C17" s="9">
        <v>2021</v>
      </c>
      <c r="D17" s="9">
        <v>2588</v>
      </c>
      <c r="E17" s="9"/>
      <c r="F17" s="22"/>
      <c r="G17" s="9"/>
      <c r="H17" s="22"/>
      <c r="I17" s="9"/>
      <c r="J17" s="25">
        <v>2206</v>
      </c>
      <c r="K17" s="26"/>
      <c r="L17" s="25">
        <v>382</v>
      </c>
      <c r="P17" s="58" t="s">
        <v>236</v>
      </c>
      <c r="Q17" s="10">
        <v>29</v>
      </c>
      <c r="AR17" s="29"/>
      <c r="CR17" s="31"/>
    </row>
    <row r="18" spans="1:96" x14ac:dyDescent="0.15">
      <c r="A18" s="18" t="s">
        <v>32</v>
      </c>
      <c r="B18" s="21" t="s">
        <v>33</v>
      </c>
      <c r="C18" s="9">
        <v>2021</v>
      </c>
      <c r="D18" s="9">
        <v>13632</v>
      </c>
      <c r="E18" s="9"/>
      <c r="F18" s="22"/>
      <c r="G18" s="9"/>
      <c r="H18" s="9"/>
      <c r="I18" s="9"/>
      <c r="J18" s="25">
        <v>8424</v>
      </c>
      <c r="K18" s="25"/>
      <c r="L18" s="25">
        <v>5208</v>
      </c>
      <c r="AR18" s="28"/>
      <c r="CR18" s="32"/>
    </row>
    <row r="19" spans="1:96" x14ac:dyDescent="0.15">
      <c r="A19" s="18" t="s">
        <v>34</v>
      </c>
      <c r="B19" s="21" t="s">
        <v>35</v>
      </c>
      <c r="C19" s="9">
        <v>2021</v>
      </c>
      <c r="D19" s="9">
        <v>37964</v>
      </c>
      <c r="E19" s="9"/>
      <c r="F19" s="22"/>
      <c r="G19" s="9"/>
      <c r="H19" s="9"/>
      <c r="I19" s="9"/>
      <c r="J19" s="25">
        <v>10433</v>
      </c>
      <c r="K19" s="25">
        <v>14160</v>
      </c>
      <c r="L19" s="25">
        <v>13372</v>
      </c>
      <c r="AR19" s="28"/>
      <c r="CR19" s="31"/>
    </row>
    <row r="20" spans="1:96" x14ac:dyDescent="0.15">
      <c r="A20" s="18" t="s">
        <v>84</v>
      </c>
      <c r="B20" s="21" t="s">
        <v>37</v>
      </c>
      <c r="C20" s="9">
        <v>2021</v>
      </c>
      <c r="D20" s="9">
        <v>111123</v>
      </c>
      <c r="E20" s="9"/>
      <c r="F20" s="22"/>
      <c r="G20" s="9"/>
      <c r="H20" s="9"/>
      <c r="I20" s="9"/>
      <c r="J20" s="25">
        <v>45674</v>
      </c>
      <c r="K20" s="25">
        <v>32579</v>
      </c>
      <c r="L20" s="25">
        <v>32870</v>
      </c>
      <c r="AR20" s="28"/>
      <c r="CR20" s="31"/>
    </row>
    <row r="21" spans="1:96" x14ac:dyDescent="0.15">
      <c r="A21" s="18" t="s">
        <v>85</v>
      </c>
      <c r="B21" s="21" t="s">
        <v>39</v>
      </c>
      <c r="C21" s="9">
        <v>2021</v>
      </c>
      <c r="D21" s="9">
        <v>257812</v>
      </c>
      <c r="E21" s="9"/>
      <c r="F21" s="22"/>
      <c r="G21" s="9"/>
      <c r="H21" s="9"/>
      <c r="I21" s="9"/>
      <c r="J21" s="25">
        <v>71450</v>
      </c>
      <c r="K21" s="25">
        <v>46506</v>
      </c>
      <c r="L21" s="25">
        <v>139855</v>
      </c>
      <c r="AR21" s="28"/>
      <c r="CR21" s="31"/>
    </row>
    <row r="22" spans="1:96" x14ac:dyDescent="0.15">
      <c r="A22" s="18" t="s">
        <v>40</v>
      </c>
      <c r="B22" s="21" t="s">
        <v>41</v>
      </c>
      <c r="C22" s="9">
        <v>2021</v>
      </c>
      <c r="D22" s="9">
        <v>15491</v>
      </c>
      <c r="E22" s="9"/>
      <c r="F22" s="22"/>
      <c r="G22" s="9"/>
      <c r="H22" s="22"/>
      <c r="I22" s="9"/>
      <c r="J22" s="25">
        <v>8010</v>
      </c>
      <c r="K22" s="26"/>
      <c r="L22" s="25">
        <v>7481</v>
      </c>
      <c r="AR22" s="28"/>
      <c r="CR22" s="31"/>
    </row>
    <row r="23" spans="1:96" x14ac:dyDescent="0.15">
      <c r="A23" s="18" t="s">
        <v>86</v>
      </c>
      <c r="B23" s="21" t="s">
        <v>43</v>
      </c>
      <c r="C23" s="9">
        <v>2021</v>
      </c>
      <c r="D23" s="9">
        <v>114527</v>
      </c>
      <c r="E23" s="9"/>
      <c r="F23" s="9"/>
      <c r="G23" s="22"/>
      <c r="H23" s="9"/>
      <c r="I23" s="9"/>
      <c r="J23" s="25">
        <v>63057</v>
      </c>
      <c r="K23" s="25">
        <v>22335</v>
      </c>
      <c r="L23" s="25">
        <v>29135</v>
      </c>
      <c r="AR23" s="28"/>
      <c r="CR23" s="31"/>
    </row>
    <row r="24" spans="1:96" x14ac:dyDescent="0.15">
      <c r="A24" s="18" t="s">
        <v>87</v>
      </c>
      <c r="B24" s="21" t="s">
        <v>45</v>
      </c>
      <c r="C24" s="9">
        <v>2021</v>
      </c>
      <c r="D24" s="9">
        <v>176322</v>
      </c>
      <c r="E24" s="9"/>
      <c r="F24" s="22"/>
      <c r="G24" s="9"/>
      <c r="H24" s="9"/>
      <c r="I24" s="9"/>
      <c r="J24" s="25">
        <v>50094</v>
      </c>
      <c r="K24" s="25">
        <v>64218</v>
      </c>
      <c r="L24" s="25">
        <v>62009</v>
      </c>
      <c r="AR24" s="28"/>
      <c r="CR24" s="31"/>
    </row>
    <row r="25" spans="1:96" x14ac:dyDescent="0.15">
      <c r="A25" s="18" t="s">
        <v>46</v>
      </c>
      <c r="B25" s="21" t="s">
        <v>47</v>
      </c>
      <c r="C25" s="9">
        <v>2021</v>
      </c>
      <c r="D25" s="9">
        <v>300184</v>
      </c>
      <c r="E25" s="9"/>
      <c r="F25" s="22"/>
      <c r="G25" s="9"/>
      <c r="H25" s="9"/>
      <c r="I25" s="9"/>
      <c r="J25" s="25">
        <v>103447</v>
      </c>
      <c r="K25" s="25">
        <v>70462</v>
      </c>
      <c r="L25" s="25">
        <v>126275</v>
      </c>
      <c r="AR25" s="28"/>
      <c r="CR25" s="31"/>
    </row>
    <row r="26" spans="1:96" x14ac:dyDescent="0.15">
      <c r="A26" s="18" t="s">
        <v>48</v>
      </c>
      <c r="B26" s="21" t="s">
        <v>49</v>
      </c>
      <c r="C26" s="9">
        <v>2021</v>
      </c>
      <c r="D26" s="9">
        <v>175918</v>
      </c>
      <c r="E26" s="9"/>
      <c r="F26" s="22"/>
      <c r="G26" s="9"/>
      <c r="H26" s="9"/>
      <c r="I26" s="9"/>
      <c r="J26" s="25">
        <v>103284</v>
      </c>
      <c r="K26" s="25">
        <v>29129</v>
      </c>
      <c r="L26" s="25">
        <v>43504</v>
      </c>
      <c r="AR26" s="28"/>
      <c r="CR26" s="31"/>
    </row>
    <row r="27" spans="1:96" x14ac:dyDescent="0.15">
      <c r="A27" s="18" t="s">
        <v>88</v>
      </c>
      <c r="B27" s="21" t="s">
        <v>51</v>
      </c>
      <c r="C27" s="9">
        <v>2021</v>
      </c>
      <c r="D27" s="9">
        <v>119183</v>
      </c>
      <c r="E27" s="9"/>
      <c r="F27" s="22"/>
      <c r="G27" s="9"/>
      <c r="H27" s="9"/>
      <c r="I27" s="9"/>
      <c r="J27" s="25">
        <v>85109</v>
      </c>
      <c r="K27" s="25">
        <v>3122</v>
      </c>
      <c r="L27" s="25">
        <v>30952</v>
      </c>
      <c r="AR27" s="28"/>
      <c r="CR27" s="31"/>
    </row>
    <row r="28" spans="1:96" x14ac:dyDescent="0.15">
      <c r="A28" s="18" t="s">
        <v>89</v>
      </c>
      <c r="B28" s="21" t="s">
        <v>53</v>
      </c>
      <c r="C28" s="9">
        <v>2021</v>
      </c>
      <c r="D28" s="9">
        <v>10517</v>
      </c>
      <c r="E28" s="9"/>
      <c r="F28" s="22"/>
      <c r="G28" s="9"/>
      <c r="H28" s="22"/>
      <c r="I28" s="9"/>
      <c r="J28" s="25">
        <v>10510</v>
      </c>
      <c r="K28" s="26"/>
      <c r="L28" s="25">
        <v>8</v>
      </c>
      <c r="AR28" s="28"/>
      <c r="CR28" s="34"/>
    </row>
    <row r="29" spans="1:96" x14ac:dyDescent="0.15">
      <c r="A29" s="18" t="s">
        <v>54</v>
      </c>
      <c r="B29" s="21" t="s">
        <v>55</v>
      </c>
      <c r="C29" s="9">
        <v>2021</v>
      </c>
      <c r="D29" s="9">
        <v>133463</v>
      </c>
      <c r="E29" s="9"/>
      <c r="F29" s="22"/>
      <c r="G29" s="22"/>
      <c r="H29" s="9"/>
      <c r="I29" s="9"/>
      <c r="J29" s="25">
        <v>19889</v>
      </c>
      <c r="K29" s="25">
        <v>28533</v>
      </c>
      <c r="L29" s="25">
        <v>85042</v>
      </c>
      <c r="AR29" s="28"/>
    </row>
    <row r="30" spans="1:96" x14ac:dyDescent="0.15">
      <c r="A30" s="18" t="s">
        <v>56</v>
      </c>
      <c r="B30" s="21" t="s">
        <v>57</v>
      </c>
      <c r="C30" s="9">
        <v>2021</v>
      </c>
      <c r="D30" s="9">
        <v>163238</v>
      </c>
      <c r="E30" s="9"/>
      <c r="F30" s="9"/>
      <c r="G30" s="9"/>
      <c r="H30" s="9"/>
      <c r="I30" s="9"/>
      <c r="J30" s="25">
        <v>21557</v>
      </c>
      <c r="K30" s="25">
        <v>69580</v>
      </c>
      <c r="L30" s="25">
        <v>72101</v>
      </c>
      <c r="AR30" s="28"/>
    </row>
    <row r="31" spans="1:96" x14ac:dyDescent="0.15">
      <c r="A31" s="18" t="s">
        <v>90</v>
      </c>
      <c r="B31" s="21" t="s">
        <v>59</v>
      </c>
      <c r="C31" s="9">
        <v>2021</v>
      </c>
      <c r="D31" s="9">
        <v>184517</v>
      </c>
      <c r="E31" s="9"/>
      <c r="F31" s="22"/>
      <c r="G31" s="9"/>
      <c r="H31" s="9"/>
      <c r="I31" s="9"/>
      <c r="J31" s="25">
        <v>49212</v>
      </c>
      <c r="K31" s="25">
        <v>3332</v>
      </c>
      <c r="L31" s="25">
        <v>131974</v>
      </c>
      <c r="AR31" s="28"/>
    </row>
    <row r="32" spans="1:96" x14ac:dyDescent="0.15">
      <c r="A32" s="18" t="s">
        <v>91</v>
      </c>
      <c r="B32" s="21" t="s">
        <v>61</v>
      </c>
      <c r="C32" s="9">
        <v>2021</v>
      </c>
      <c r="D32" s="9">
        <v>186903</v>
      </c>
      <c r="E32" s="9"/>
      <c r="F32" s="22"/>
      <c r="G32" s="9"/>
      <c r="H32" s="9"/>
      <c r="I32" s="9"/>
      <c r="J32" s="25">
        <v>33263</v>
      </c>
      <c r="K32" s="25">
        <v>64804</v>
      </c>
      <c r="L32" s="25">
        <v>88836</v>
      </c>
      <c r="AR32" s="28"/>
    </row>
    <row r="33" spans="1:96" x14ac:dyDescent="0.15">
      <c r="A33" s="18" t="s">
        <v>92</v>
      </c>
      <c r="B33" s="21" t="s">
        <v>63</v>
      </c>
      <c r="C33" s="9">
        <v>2021</v>
      </c>
      <c r="D33" s="9">
        <v>66937</v>
      </c>
      <c r="E33" s="9"/>
      <c r="F33" s="22"/>
      <c r="G33" s="22"/>
      <c r="H33" s="9"/>
      <c r="I33" s="22"/>
      <c r="J33" s="25">
        <v>65681</v>
      </c>
      <c r="K33" s="25">
        <v>1256</v>
      </c>
      <c r="L33" s="26"/>
      <c r="AR33" s="28"/>
    </row>
    <row r="34" spans="1:96" x14ac:dyDescent="0.15">
      <c r="A34" s="18" t="s">
        <v>93</v>
      </c>
      <c r="B34" s="21" t="s">
        <v>65</v>
      </c>
      <c r="C34" s="9">
        <v>2021</v>
      </c>
      <c r="D34" s="9">
        <v>381952</v>
      </c>
      <c r="E34" s="9"/>
      <c r="F34" s="9"/>
      <c r="G34" s="9"/>
      <c r="H34" s="9"/>
      <c r="I34" s="9"/>
      <c r="J34" s="25">
        <v>97336</v>
      </c>
      <c r="K34" s="25">
        <v>174312</v>
      </c>
      <c r="L34" s="25">
        <v>110305</v>
      </c>
      <c r="AR34" s="29"/>
    </row>
    <row r="35" spans="1:96" x14ac:dyDescent="0.15">
      <c r="A35" s="18" t="s">
        <v>66</v>
      </c>
      <c r="B35" s="21" t="s">
        <v>67</v>
      </c>
      <c r="C35" s="9">
        <v>2021</v>
      </c>
      <c r="D35" s="9">
        <v>252005</v>
      </c>
      <c r="E35" s="9"/>
      <c r="F35" s="22"/>
      <c r="G35" s="22"/>
      <c r="H35" s="9"/>
      <c r="I35" s="9"/>
      <c r="J35" s="25">
        <v>103002</v>
      </c>
      <c r="K35" s="25">
        <v>52080</v>
      </c>
      <c r="L35" s="25">
        <v>96923</v>
      </c>
      <c r="AR35" s="28"/>
    </row>
    <row r="36" spans="1:96" x14ac:dyDescent="0.15">
      <c r="A36" s="18" t="s">
        <v>94</v>
      </c>
      <c r="B36" s="21" t="s">
        <v>69</v>
      </c>
      <c r="C36" s="9">
        <v>2021</v>
      </c>
      <c r="D36" s="9">
        <v>146631</v>
      </c>
      <c r="E36" s="9"/>
      <c r="F36" s="22"/>
      <c r="G36" s="22"/>
      <c r="H36" s="9"/>
      <c r="I36" s="9"/>
      <c r="J36" s="25">
        <v>22737</v>
      </c>
      <c r="K36" s="25">
        <v>80750</v>
      </c>
      <c r="L36" s="25">
        <v>43143</v>
      </c>
      <c r="AR36" s="28"/>
    </row>
    <row r="37" spans="1:96" x14ac:dyDescent="0.15">
      <c r="A37" s="18" t="s">
        <v>70</v>
      </c>
      <c r="B37" s="21" t="s">
        <v>71</v>
      </c>
      <c r="C37" s="9">
        <v>2021</v>
      </c>
      <c r="D37" s="9">
        <v>109814</v>
      </c>
      <c r="E37" s="9"/>
      <c r="F37" s="22"/>
      <c r="G37" s="22"/>
      <c r="H37" s="9"/>
      <c r="I37" s="9"/>
      <c r="J37" s="25">
        <v>52691</v>
      </c>
      <c r="K37" s="25">
        <v>4723</v>
      </c>
      <c r="L37" s="25">
        <v>52401</v>
      </c>
      <c r="AR37" s="28"/>
    </row>
    <row r="38" spans="1:96" x14ac:dyDescent="0.15">
      <c r="A38" s="18" t="s">
        <v>95</v>
      </c>
      <c r="B38" s="21" t="s">
        <v>73</v>
      </c>
      <c r="C38" s="9">
        <v>2021</v>
      </c>
      <c r="D38" s="9">
        <v>128487</v>
      </c>
      <c r="E38" s="9"/>
      <c r="F38" s="9"/>
      <c r="G38" s="9"/>
      <c r="H38" s="9"/>
      <c r="I38" s="9"/>
      <c r="J38" s="25">
        <v>27680</v>
      </c>
      <c r="K38" s="25">
        <v>74834</v>
      </c>
      <c r="L38" s="25">
        <v>25974</v>
      </c>
      <c r="AR38" s="28"/>
    </row>
    <row r="39" spans="1:96" x14ac:dyDescent="0.15">
      <c r="A39" s="18" t="s">
        <v>74</v>
      </c>
      <c r="B39" s="21" t="s">
        <v>75</v>
      </c>
      <c r="C39" s="9">
        <v>2021</v>
      </c>
      <c r="D39" s="9">
        <v>13261</v>
      </c>
      <c r="E39" s="9"/>
      <c r="F39" s="22"/>
      <c r="G39" s="22"/>
      <c r="H39" s="22"/>
      <c r="I39" s="9"/>
      <c r="J39" s="25">
        <v>285</v>
      </c>
      <c r="K39" s="26"/>
      <c r="L39" s="25">
        <v>12977</v>
      </c>
      <c r="AR39" s="28"/>
    </row>
    <row r="40" spans="1:96" x14ac:dyDescent="0.15">
      <c r="A40" s="66"/>
      <c r="B40" s="17"/>
      <c r="C40" s="31"/>
      <c r="D40" s="31"/>
      <c r="E40" s="31"/>
      <c r="F40" s="32"/>
      <c r="G40" s="32"/>
      <c r="H40" s="32"/>
      <c r="I40" s="31"/>
      <c r="J40" s="67"/>
      <c r="K40" s="68"/>
      <c r="L40" s="67"/>
      <c r="AR40" s="28"/>
    </row>
    <row r="41" spans="1:96" x14ac:dyDescent="0.15">
      <c r="A41" s="66"/>
      <c r="B41" s="17"/>
      <c r="C41" s="31"/>
      <c r="D41" s="31"/>
      <c r="E41" s="31"/>
      <c r="F41" s="32"/>
      <c r="G41" s="32"/>
      <c r="H41" s="32"/>
      <c r="I41" s="31"/>
      <c r="J41" s="67"/>
      <c r="K41" s="68"/>
      <c r="L41" s="67"/>
      <c r="AR41" s="28"/>
    </row>
    <row r="42" spans="1:96" x14ac:dyDescent="0.15">
      <c r="A42" s="66"/>
      <c r="B42" s="17"/>
      <c r="C42" s="31"/>
      <c r="D42" s="31"/>
      <c r="E42" s="31"/>
      <c r="F42" s="32"/>
      <c r="G42" s="32"/>
      <c r="H42" s="32"/>
      <c r="I42" s="31"/>
      <c r="J42" s="67"/>
      <c r="K42" s="68"/>
      <c r="L42" s="67"/>
      <c r="AR42" s="28"/>
    </row>
    <row r="43" spans="1:96" x14ac:dyDescent="0.15">
      <c r="A43" s="17" t="s">
        <v>219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CR43" s="31"/>
    </row>
    <row r="44" spans="1:96" x14ac:dyDescent="0.15">
      <c r="A44" s="17" t="s">
        <v>220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CR44" s="31"/>
    </row>
    <row r="45" spans="1:96" x14ac:dyDescent="0.15">
      <c r="A45" s="17" t="s">
        <v>1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CR45" s="31"/>
    </row>
    <row r="46" spans="1:96" x14ac:dyDescent="0.15">
      <c r="A46" s="17" t="s">
        <v>2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CR46" s="31"/>
    </row>
    <row r="47" spans="1:96" x14ac:dyDescent="0.15">
      <c r="A47" s="83" t="s">
        <v>3</v>
      </c>
      <c r="B47" s="83" t="s">
        <v>4</v>
      </c>
      <c r="C47" s="88" t="s">
        <v>149</v>
      </c>
      <c r="D47" s="85" t="s">
        <v>78</v>
      </c>
      <c r="E47" s="75" t="s">
        <v>6</v>
      </c>
      <c r="F47" s="76"/>
      <c r="G47" s="76"/>
      <c r="H47" s="76"/>
      <c r="I47" s="76"/>
      <c r="J47" s="76"/>
      <c r="K47" s="76"/>
      <c r="L47" s="77"/>
      <c r="CR47" s="31"/>
    </row>
    <row r="48" spans="1:96" ht="72" x14ac:dyDescent="0.15">
      <c r="A48" s="84"/>
      <c r="B48" s="84"/>
      <c r="C48" s="89"/>
      <c r="D48" s="84"/>
      <c r="E48" s="8" t="s">
        <v>150</v>
      </c>
      <c r="F48" s="8" t="s">
        <v>151</v>
      </c>
      <c r="G48" s="8" t="s">
        <v>152</v>
      </c>
      <c r="H48" s="8" t="s">
        <v>153</v>
      </c>
      <c r="I48" s="8" t="s">
        <v>154</v>
      </c>
      <c r="J48" s="23" t="s">
        <v>7</v>
      </c>
      <c r="K48" s="23" t="s">
        <v>8</v>
      </c>
      <c r="L48" s="23" t="s">
        <v>9</v>
      </c>
      <c r="CR48" s="32"/>
    </row>
    <row r="49" spans="1:96" x14ac:dyDescent="0.15">
      <c r="A49" s="19" t="s">
        <v>10</v>
      </c>
      <c r="B49" s="20" t="s">
        <v>11</v>
      </c>
      <c r="C49" s="9">
        <v>2021</v>
      </c>
      <c r="D49" s="9">
        <v>3754373</v>
      </c>
      <c r="E49" s="9"/>
      <c r="F49" s="9"/>
      <c r="G49" s="9"/>
      <c r="H49" s="9"/>
      <c r="I49" s="9"/>
      <c r="J49" s="25">
        <v>1507927</v>
      </c>
      <c r="K49" s="25">
        <v>1235098</v>
      </c>
      <c r="L49" s="25">
        <v>1011349</v>
      </c>
      <c r="CR49" s="31"/>
    </row>
    <row r="50" spans="1:96" x14ac:dyDescent="0.15">
      <c r="A50" s="18" t="s">
        <v>79</v>
      </c>
      <c r="B50" s="21" t="s">
        <v>13</v>
      </c>
      <c r="C50" s="9">
        <v>2021</v>
      </c>
      <c r="D50" s="9">
        <v>24783</v>
      </c>
      <c r="E50" s="9"/>
      <c r="F50" s="22"/>
      <c r="G50" s="22"/>
      <c r="H50" s="9"/>
      <c r="I50" s="22"/>
      <c r="J50" s="25">
        <v>8115</v>
      </c>
      <c r="K50" s="25">
        <v>16669</v>
      </c>
      <c r="L50" s="26"/>
      <c r="AR50" s="28"/>
      <c r="CR50" s="31"/>
    </row>
    <row r="51" spans="1:96" x14ac:dyDescent="0.15">
      <c r="A51" s="18" t="s">
        <v>80</v>
      </c>
      <c r="B51" s="21" t="s">
        <v>15</v>
      </c>
      <c r="C51" s="9">
        <v>2021</v>
      </c>
      <c r="D51" s="9">
        <v>5396</v>
      </c>
      <c r="E51" s="9"/>
      <c r="F51" s="22"/>
      <c r="G51" s="22"/>
      <c r="H51" s="22"/>
      <c r="I51" s="9"/>
      <c r="J51" s="25">
        <v>0</v>
      </c>
      <c r="K51" s="26">
        <v>5396</v>
      </c>
      <c r="L51" s="25"/>
      <c r="AR51" s="28"/>
      <c r="CR51" s="31"/>
    </row>
    <row r="52" spans="1:96" x14ac:dyDescent="0.15">
      <c r="A52" s="18" t="s">
        <v>16</v>
      </c>
      <c r="B52" s="21" t="s">
        <v>17</v>
      </c>
      <c r="C52" s="9">
        <v>2021</v>
      </c>
      <c r="D52" s="9">
        <v>181389</v>
      </c>
      <c r="E52" s="9"/>
      <c r="F52" s="9"/>
      <c r="G52" s="9"/>
      <c r="H52" s="9"/>
      <c r="I52" s="9"/>
      <c r="J52" s="25">
        <v>82574</v>
      </c>
      <c r="K52" s="25">
        <v>47684</v>
      </c>
      <c r="L52" s="25">
        <v>51130</v>
      </c>
      <c r="AR52" s="29"/>
      <c r="CR52" s="32"/>
    </row>
    <row r="53" spans="1:96" x14ac:dyDescent="0.15">
      <c r="A53" s="18" t="s">
        <v>18</v>
      </c>
      <c r="B53" s="21" t="s">
        <v>19</v>
      </c>
      <c r="C53" s="9">
        <v>2021</v>
      </c>
      <c r="D53" s="9">
        <v>338830</v>
      </c>
      <c r="E53" s="9"/>
      <c r="F53" s="22"/>
      <c r="G53" s="22"/>
      <c r="H53" s="9"/>
      <c r="I53" s="9"/>
      <c r="J53" s="25">
        <v>245196</v>
      </c>
      <c r="K53" s="25">
        <v>83538</v>
      </c>
      <c r="L53" s="25">
        <v>10096</v>
      </c>
      <c r="AR53" s="28"/>
      <c r="CR53" s="31"/>
    </row>
    <row r="54" spans="1:96" x14ac:dyDescent="0.15">
      <c r="A54" s="18" t="s">
        <v>20</v>
      </c>
      <c r="B54" s="21" t="s">
        <v>21</v>
      </c>
      <c r="C54" s="9">
        <v>2021</v>
      </c>
      <c r="D54" s="9">
        <v>272951</v>
      </c>
      <c r="E54" s="9"/>
      <c r="F54" s="9"/>
      <c r="G54" s="9"/>
      <c r="H54" s="9"/>
      <c r="I54" s="9"/>
      <c r="J54" s="25">
        <v>152001</v>
      </c>
      <c r="K54" s="25">
        <v>63869</v>
      </c>
      <c r="L54" s="25">
        <v>57081</v>
      </c>
      <c r="AR54" s="29"/>
      <c r="CR54" s="31"/>
    </row>
    <row r="55" spans="1:96" x14ac:dyDescent="0.15">
      <c r="A55" s="18" t="s">
        <v>81</v>
      </c>
      <c r="B55" s="21" t="s">
        <v>23</v>
      </c>
      <c r="C55" s="9">
        <v>2021</v>
      </c>
      <c r="D55" s="9">
        <v>56559</v>
      </c>
      <c r="E55" s="9"/>
      <c r="F55" s="9"/>
      <c r="G55" s="9"/>
      <c r="H55" s="9"/>
      <c r="I55" s="9"/>
      <c r="J55" s="25">
        <v>23856</v>
      </c>
      <c r="K55" s="25">
        <v>3835</v>
      </c>
      <c r="L55" s="25">
        <v>28867</v>
      </c>
      <c r="AR55" s="28"/>
      <c r="CR55" s="31"/>
    </row>
    <row r="56" spans="1:96" x14ac:dyDescent="0.15">
      <c r="A56" s="18" t="s">
        <v>24</v>
      </c>
      <c r="B56" s="21" t="s">
        <v>25</v>
      </c>
      <c r="C56" s="9">
        <v>2021</v>
      </c>
      <c r="D56" s="9">
        <v>105897</v>
      </c>
      <c r="E56" s="9"/>
      <c r="F56" s="22"/>
      <c r="G56" s="9"/>
      <c r="H56" s="22"/>
      <c r="I56" s="9"/>
      <c r="J56" s="25">
        <v>14431</v>
      </c>
      <c r="K56" s="26">
        <v>23092</v>
      </c>
      <c r="L56" s="25">
        <v>68375</v>
      </c>
      <c r="AR56" s="28"/>
      <c r="CR56" s="31"/>
    </row>
    <row r="57" spans="1:96" x14ac:dyDescent="0.15">
      <c r="A57" s="18" t="s">
        <v>26</v>
      </c>
      <c r="B57" s="21" t="s">
        <v>27</v>
      </c>
      <c r="C57" s="9">
        <v>2021</v>
      </c>
      <c r="D57" s="9">
        <v>95686</v>
      </c>
      <c r="E57" s="9"/>
      <c r="F57" s="22"/>
      <c r="G57" s="9"/>
      <c r="H57" s="9"/>
      <c r="I57" s="9"/>
      <c r="J57" s="25">
        <v>23244</v>
      </c>
      <c r="K57" s="25">
        <v>23470</v>
      </c>
      <c r="L57" s="25">
        <v>48971</v>
      </c>
      <c r="AR57" s="28"/>
      <c r="CR57" s="31"/>
    </row>
    <row r="58" spans="1:96" x14ac:dyDescent="0.15">
      <c r="A58" s="18" t="s">
        <v>82</v>
      </c>
      <c r="B58" s="21" t="s">
        <v>29</v>
      </c>
      <c r="C58" s="9">
        <v>2021</v>
      </c>
      <c r="D58" s="9"/>
      <c r="E58" s="9"/>
      <c r="F58" s="22"/>
      <c r="G58" s="22"/>
      <c r="H58" s="22"/>
      <c r="I58" s="22"/>
      <c r="J58" s="25"/>
      <c r="K58" s="26"/>
      <c r="L58" s="26"/>
      <c r="AR58" s="28"/>
      <c r="CR58" s="31"/>
    </row>
    <row r="59" spans="1:96" x14ac:dyDescent="0.15">
      <c r="A59" s="18" t="s">
        <v>83</v>
      </c>
      <c r="B59" s="21" t="s">
        <v>31</v>
      </c>
      <c r="C59" s="9">
        <v>2021</v>
      </c>
      <c r="D59" s="9">
        <v>3211</v>
      </c>
      <c r="E59" s="9"/>
      <c r="F59" s="22"/>
      <c r="G59" s="9"/>
      <c r="H59" s="22"/>
      <c r="I59" s="9"/>
      <c r="J59" s="25">
        <v>2692</v>
      </c>
      <c r="K59" s="26"/>
      <c r="L59" s="25">
        <v>519</v>
      </c>
      <c r="AR59" s="29"/>
      <c r="CR59" s="31"/>
    </row>
    <row r="60" spans="1:96" x14ac:dyDescent="0.15">
      <c r="A60" s="18" t="s">
        <v>32</v>
      </c>
      <c r="B60" s="21" t="s">
        <v>33</v>
      </c>
      <c r="C60" s="9">
        <v>2021</v>
      </c>
      <c r="D60" s="9">
        <v>23975</v>
      </c>
      <c r="E60" s="9"/>
      <c r="F60" s="22"/>
      <c r="G60" s="9"/>
      <c r="H60" s="9"/>
      <c r="I60" s="9"/>
      <c r="J60" s="25">
        <v>8862</v>
      </c>
      <c r="K60" s="25">
        <v>4173</v>
      </c>
      <c r="L60" s="25">
        <v>10940</v>
      </c>
      <c r="AR60" s="28"/>
      <c r="CR60" s="32"/>
    </row>
    <row r="61" spans="1:96" x14ac:dyDescent="0.15">
      <c r="A61" s="18" t="s">
        <v>34</v>
      </c>
      <c r="B61" s="21" t="s">
        <v>35</v>
      </c>
      <c r="C61" s="9">
        <v>2021</v>
      </c>
      <c r="D61" s="9">
        <v>52735</v>
      </c>
      <c r="E61" s="9"/>
      <c r="F61" s="22"/>
      <c r="G61" s="9"/>
      <c r="H61" s="9"/>
      <c r="I61" s="9"/>
      <c r="J61" s="25">
        <v>10014</v>
      </c>
      <c r="K61" s="25">
        <v>29788</v>
      </c>
      <c r="L61" s="25">
        <v>12933</v>
      </c>
      <c r="AR61" s="28"/>
      <c r="CR61" s="31"/>
    </row>
    <row r="62" spans="1:96" x14ac:dyDescent="0.15">
      <c r="A62" s="18" t="s">
        <v>84</v>
      </c>
      <c r="B62" s="21" t="s">
        <v>37</v>
      </c>
      <c r="C62" s="9">
        <v>2021</v>
      </c>
      <c r="D62" s="9">
        <v>96935</v>
      </c>
      <c r="E62" s="9"/>
      <c r="F62" s="22"/>
      <c r="G62" s="9"/>
      <c r="H62" s="9"/>
      <c r="I62" s="9"/>
      <c r="J62" s="25">
        <v>29230</v>
      </c>
      <c r="K62" s="25">
        <v>43984</v>
      </c>
      <c r="L62" s="25">
        <v>23722</v>
      </c>
      <c r="AR62" s="28"/>
      <c r="CR62" s="31"/>
    </row>
    <row r="63" spans="1:96" x14ac:dyDescent="0.15">
      <c r="A63" s="18" t="s">
        <v>85</v>
      </c>
      <c r="B63" s="21" t="s">
        <v>39</v>
      </c>
      <c r="C63" s="9">
        <v>2021</v>
      </c>
      <c r="D63" s="9">
        <v>256815</v>
      </c>
      <c r="E63" s="9"/>
      <c r="F63" s="22"/>
      <c r="G63" s="9"/>
      <c r="H63" s="9"/>
      <c r="I63" s="9"/>
      <c r="J63" s="25">
        <v>61960</v>
      </c>
      <c r="K63" s="25">
        <v>81839</v>
      </c>
      <c r="L63" s="25">
        <v>113015</v>
      </c>
      <c r="AR63" s="28"/>
      <c r="CR63" s="31"/>
    </row>
    <row r="64" spans="1:96" x14ac:dyDescent="0.15">
      <c r="A64" s="18" t="s">
        <v>40</v>
      </c>
      <c r="B64" s="21" t="s">
        <v>41</v>
      </c>
      <c r="C64" s="9">
        <v>2021</v>
      </c>
      <c r="D64" s="9">
        <v>11820</v>
      </c>
      <c r="E64" s="9"/>
      <c r="F64" s="22"/>
      <c r="G64" s="9"/>
      <c r="H64" s="22"/>
      <c r="I64" s="9"/>
      <c r="J64" s="25">
        <v>8769</v>
      </c>
      <c r="K64" s="26"/>
      <c r="L64" s="25">
        <v>3052</v>
      </c>
      <c r="AR64" s="28"/>
      <c r="CR64" s="31"/>
    </row>
    <row r="65" spans="1:96" x14ac:dyDescent="0.15">
      <c r="A65" s="18" t="s">
        <v>86</v>
      </c>
      <c r="B65" s="21" t="s">
        <v>43</v>
      </c>
      <c r="C65" s="9">
        <v>2021</v>
      </c>
      <c r="D65" s="9">
        <v>147507</v>
      </c>
      <c r="E65" s="9"/>
      <c r="F65" s="9"/>
      <c r="G65" s="22"/>
      <c r="H65" s="9"/>
      <c r="I65" s="9"/>
      <c r="J65" s="25">
        <v>114470</v>
      </c>
      <c r="K65" s="25">
        <v>16653</v>
      </c>
      <c r="L65" s="25">
        <v>16385</v>
      </c>
      <c r="AR65" s="28"/>
      <c r="CR65" s="31"/>
    </row>
    <row r="66" spans="1:96" x14ac:dyDescent="0.15">
      <c r="A66" s="18" t="s">
        <v>87</v>
      </c>
      <c r="B66" s="21" t="s">
        <v>45</v>
      </c>
      <c r="C66" s="9">
        <v>2021</v>
      </c>
      <c r="D66" s="9">
        <v>138489</v>
      </c>
      <c r="E66" s="9"/>
      <c r="F66" s="22"/>
      <c r="G66" s="9"/>
      <c r="H66" s="9"/>
      <c r="I66" s="9"/>
      <c r="J66" s="25">
        <v>32426</v>
      </c>
      <c r="K66" s="25">
        <v>80534</v>
      </c>
      <c r="L66" s="25">
        <v>25529</v>
      </c>
      <c r="AR66" s="28"/>
      <c r="CR66" s="31"/>
    </row>
    <row r="67" spans="1:96" x14ac:dyDescent="0.15">
      <c r="A67" s="18" t="s">
        <v>46</v>
      </c>
      <c r="B67" s="21" t="s">
        <v>47</v>
      </c>
      <c r="C67" s="9">
        <v>2021</v>
      </c>
      <c r="D67" s="9">
        <v>153227</v>
      </c>
      <c r="E67" s="9"/>
      <c r="F67" s="22"/>
      <c r="G67" s="9"/>
      <c r="H67" s="9"/>
      <c r="I67" s="9"/>
      <c r="J67" s="25">
        <v>67863</v>
      </c>
      <c r="K67" s="25">
        <v>45847</v>
      </c>
      <c r="L67" s="25">
        <v>39516</v>
      </c>
      <c r="AR67" s="28"/>
      <c r="CR67" s="31"/>
    </row>
    <row r="68" spans="1:96" x14ac:dyDescent="0.15">
      <c r="A68" s="18" t="s">
        <v>48</v>
      </c>
      <c r="B68" s="21" t="s">
        <v>49</v>
      </c>
      <c r="C68" s="9">
        <v>2021</v>
      </c>
      <c r="D68" s="9">
        <v>58234</v>
      </c>
      <c r="E68" s="9"/>
      <c r="F68" s="22"/>
      <c r="G68" s="9"/>
      <c r="H68" s="9"/>
      <c r="I68" s="9"/>
      <c r="J68" s="25">
        <v>10686</v>
      </c>
      <c r="K68" s="25">
        <v>24333</v>
      </c>
      <c r="L68" s="25">
        <v>23214</v>
      </c>
      <c r="AR68" s="28"/>
      <c r="CR68" s="31"/>
    </row>
    <row r="69" spans="1:96" x14ac:dyDescent="0.15">
      <c r="A69" s="18" t="s">
        <v>88</v>
      </c>
      <c r="B69" s="21" t="s">
        <v>51</v>
      </c>
      <c r="C69" s="9">
        <v>2021</v>
      </c>
      <c r="D69" s="9">
        <v>194768</v>
      </c>
      <c r="E69" s="9"/>
      <c r="F69" s="22"/>
      <c r="G69" s="9"/>
      <c r="H69" s="9"/>
      <c r="I69" s="9"/>
      <c r="J69" s="25">
        <v>61549</v>
      </c>
      <c r="K69" s="25">
        <v>20609</v>
      </c>
      <c r="L69" s="25">
        <v>112611</v>
      </c>
      <c r="AR69" s="28"/>
      <c r="CR69" s="31"/>
    </row>
    <row r="70" spans="1:96" x14ac:dyDescent="0.15">
      <c r="A70" s="18" t="s">
        <v>89</v>
      </c>
      <c r="B70" s="21" t="s">
        <v>53</v>
      </c>
      <c r="C70" s="9">
        <v>2021</v>
      </c>
      <c r="D70" s="9">
        <v>8936</v>
      </c>
      <c r="E70" s="9"/>
      <c r="F70" s="22"/>
      <c r="G70" s="9"/>
      <c r="H70" s="22"/>
      <c r="I70" s="9"/>
      <c r="J70" s="25">
        <v>8936</v>
      </c>
      <c r="K70" s="26"/>
      <c r="L70" s="25">
        <v>0</v>
      </c>
      <c r="AR70" s="28"/>
      <c r="CR70" s="34"/>
    </row>
    <row r="71" spans="1:96" x14ac:dyDescent="0.15">
      <c r="A71" s="18" t="s">
        <v>54</v>
      </c>
      <c r="B71" s="21" t="s">
        <v>55</v>
      </c>
      <c r="C71" s="9">
        <v>2021</v>
      </c>
      <c r="D71" s="9">
        <v>117661</v>
      </c>
      <c r="E71" s="9"/>
      <c r="F71" s="22"/>
      <c r="G71" s="22"/>
      <c r="H71" s="9"/>
      <c r="I71" s="9"/>
      <c r="J71" s="25">
        <v>20684</v>
      </c>
      <c r="K71" s="25">
        <v>42439</v>
      </c>
      <c r="L71" s="25">
        <v>54538</v>
      </c>
      <c r="AR71" s="28"/>
    </row>
    <row r="72" spans="1:96" x14ac:dyDescent="0.15">
      <c r="A72" s="18" t="s">
        <v>56</v>
      </c>
      <c r="B72" s="21" t="s">
        <v>57</v>
      </c>
      <c r="C72" s="9">
        <v>2021</v>
      </c>
      <c r="D72" s="9">
        <v>186389</v>
      </c>
      <c r="E72" s="9"/>
      <c r="F72" s="9"/>
      <c r="G72" s="9"/>
      <c r="H72" s="9"/>
      <c r="I72" s="9"/>
      <c r="J72" s="25">
        <v>42576</v>
      </c>
      <c r="K72" s="25">
        <v>111312</v>
      </c>
      <c r="L72" s="25">
        <v>32502</v>
      </c>
      <c r="AR72" s="28"/>
    </row>
    <row r="73" spans="1:96" x14ac:dyDescent="0.15">
      <c r="A73" s="18" t="s">
        <v>90</v>
      </c>
      <c r="B73" s="21" t="s">
        <v>59</v>
      </c>
      <c r="C73" s="9">
        <v>2021</v>
      </c>
      <c r="D73" s="9">
        <v>35434</v>
      </c>
      <c r="E73" s="9"/>
      <c r="F73" s="22"/>
      <c r="G73" s="9"/>
      <c r="H73" s="9"/>
      <c r="I73" s="9"/>
      <c r="J73" s="25">
        <v>5993</v>
      </c>
      <c r="K73" s="25">
        <v>11995</v>
      </c>
      <c r="L73" s="25">
        <v>17446</v>
      </c>
      <c r="AR73" s="28"/>
    </row>
    <row r="74" spans="1:96" x14ac:dyDescent="0.15">
      <c r="A74" s="18" t="s">
        <v>91</v>
      </c>
      <c r="B74" s="21" t="s">
        <v>61</v>
      </c>
      <c r="C74" s="9">
        <v>2021</v>
      </c>
      <c r="D74" s="9">
        <v>149132</v>
      </c>
      <c r="E74" s="9"/>
      <c r="F74" s="22"/>
      <c r="G74" s="9"/>
      <c r="H74" s="9"/>
      <c r="I74" s="9"/>
      <c r="J74" s="25">
        <v>37436</v>
      </c>
      <c r="K74" s="25">
        <v>79675</v>
      </c>
      <c r="L74" s="25">
        <v>32020</v>
      </c>
      <c r="AR74" s="28"/>
    </row>
    <row r="75" spans="1:96" x14ac:dyDescent="0.15">
      <c r="A75" s="18" t="s">
        <v>92</v>
      </c>
      <c r="B75" s="21" t="s">
        <v>63</v>
      </c>
      <c r="C75" s="9">
        <v>2021</v>
      </c>
      <c r="D75" s="9">
        <v>70563</v>
      </c>
      <c r="E75" s="9"/>
      <c r="F75" s="22"/>
      <c r="G75" s="22"/>
      <c r="H75" s="9"/>
      <c r="I75" s="22"/>
      <c r="J75" s="25">
        <v>50565</v>
      </c>
      <c r="K75" s="25">
        <v>19998</v>
      </c>
      <c r="L75" s="26"/>
      <c r="AR75" s="28"/>
    </row>
    <row r="76" spans="1:96" x14ac:dyDescent="0.15">
      <c r="A76" s="18" t="s">
        <v>93</v>
      </c>
      <c r="B76" s="21" t="s">
        <v>65</v>
      </c>
      <c r="C76" s="9">
        <v>2021</v>
      </c>
      <c r="D76" s="9">
        <v>324331</v>
      </c>
      <c r="E76" s="9"/>
      <c r="F76" s="9"/>
      <c r="G76" s="9"/>
      <c r="H76" s="9"/>
      <c r="I76" s="9"/>
      <c r="J76" s="25">
        <v>112437</v>
      </c>
      <c r="K76" s="25">
        <v>181456</v>
      </c>
      <c r="L76" s="25">
        <v>30438</v>
      </c>
      <c r="AR76" s="29"/>
    </row>
    <row r="77" spans="1:96" x14ac:dyDescent="0.15">
      <c r="A77" s="18" t="s">
        <v>66</v>
      </c>
      <c r="B77" s="21" t="s">
        <v>67</v>
      </c>
      <c r="C77" s="9">
        <v>2021</v>
      </c>
      <c r="D77" s="9">
        <v>178184</v>
      </c>
      <c r="E77" s="9"/>
      <c r="F77" s="22"/>
      <c r="G77" s="22"/>
      <c r="H77" s="9"/>
      <c r="I77" s="9"/>
      <c r="J77" s="25">
        <v>90897</v>
      </c>
      <c r="K77" s="25">
        <v>41782</v>
      </c>
      <c r="L77" s="25">
        <v>45505</v>
      </c>
      <c r="AR77" s="28"/>
    </row>
    <row r="78" spans="1:96" x14ac:dyDescent="0.15">
      <c r="A78" s="18" t="s">
        <v>94</v>
      </c>
      <c r="B78" s="21" t="s">
        <v>69</v>
      </c>
      <c r="C78" s="9">
        <v>2021</v>
      </c>
      <c r="D78" s="9">
        <v>165883</v>
      </c>
      <c r="E78" s="9"/>
      <c r="F78" s="22"/>
      <c r="G78" s="22"/>
      <c r="H78" s="9"/>
      <c r="I78" s="9"/>
      <c r="J78" s="25">
        <v>92115</v>
      </c>
      <c r="K78" s="25">
        <v>30300</v>
      </c>
      <c r="L78" s="25">
        <v>43468</v>
      </c>
      <c r="AR78" s="28"/>
    </row>
    <row r="79" spans="1:96" x14ac:dyDescent="0.15">
      <c r="A79" s="18" t="s">
        <v>70</v>
      </c>
      <c r="B79" s="21" t="s">
        <v>71</v>
      </c>
      <c r="C79" s="9">
        <v>2021</v>
      </c>
      <c r="D79" s="9">
        <v>100414</v>
      </c>
      <c r="E79" s="9"/>
      <c r="F79" s="22"/>
      <c r="G79" s="22"/>
      <c r="H79" s="9"/>
      <c r="I79" s="9"/>
      <c r="J79" s="25">
        <v>44910</v>
      </c>
      <c r="K79" s="25">
        <v>5793</v>
      </c>
      <c r="L79" s="25">
        <v>49710</v>
      </c>
      <c r="AR79" s="28"/>
    </row>
    <row r="80" spans="1:96" x14ac:dyDescent="0.15">
      <c r="A80" s="18" t="s">
        <v>95</v>
      </c>
      <c r="B80" s="21" t="s">
        <v>73</v>
      </c>
      <c r="C80" s="9">
        <v>2021</v>
      </c>
      <c r="D80" s="9">
        <v>169802</v>
      </c>
      <c r="E80" s="9"/>
      <c r="F80" s="9"/>
      <c r="G80" s="9"/>
      <c r="H80" s="9"/>
      <c r="I80" s="9"/>
      <c r="J80" s="25">
        <v>42786</v>
      </c>
      <c r="K80" s="25">
        <v>95037</v>
      </c>
      <c r="L80" s="25">
        <v>31980</v>
      </c>
      <c r="AR80" s="28"/>
    </row>
    <row r="81" spans="1:44" x14ac:dyDescent="0.15">
      <c r="A81" s="18" t="s">
        <v>74</v>
      </c>
      <c r="B81" s="21" t="s">
        <v>75</v>
      </c>
      <c r="C81" s="9">
        <v>2021</v>
      </c>
      <c r="D81" s="9">
        <v>28436</v>
      </c>
      <c r="E81" s="9"/>
      <c r="F81" s="22"/>
      <c r="G81" s="22"/>
      <c r="H81" s="22"/>
      <c r="I81" s="9"/>
      <c r="J81" s="25">
        <v>650</v>
      </c>
      <c r="K81" s="26"/>
      <c r="L81" s="25">
        <v>27785</v>
      </c>
      <c r="AR81" s="28"/>
    </row>
    <row r="82" spans="1:44" x14ac:dyDescent="0.15">
      <c r="A82" s="66"/>
      <c r="B82" s="17"/>
      <c r="C82" s="31"/>
      <c r="D82" s="31"/>
      <c r="E82" s="31"/>
      <c r="F82" s="32"/>
      <c r="G82" s="32"/>
      <c r="H82" s="32"/>
      <c r="I82" s="31"/>
      <c r="J82" s="67"/>
      <c r="K82" s="68"/>
      <c r="L82" s="67"/>
      <c r="AR82" s="28"/>
    </row>
    <row r="83" spans="1:44" x14ac:dyDescent="0.15">
      <c r="A83" s="66"/>
      <c r="B83" s="17"/>
      <c r="C83" s="31"/>
      <c r="D83" s="31"/>
      <c r="E83" s="31"/>
      <c r="F83" s="32"/>
      <c r="G83" s="32"/>
      <c r="H83" s="32"/>
      <c r="I83" s="31"/>
      <c r="J83" s="67"/>
      <c r="K83" s="68"/>
      <c r="L83" s="67"/>
      <c r="AR83" s="28"/>
    </row>
    <row r="84" spans="1:44" x14ac:dyDescent="0.15">
      <c r="A84" s="11" t="s">
        <v>139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44" x14ac:dyDescent="0.15">
      <c r="A85" s="11" t="s">
        <v>0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 spans="1:44" x14ac:dyDescent="0.15">
      <c r="A86" s="11" t="s">
        <v>1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O86" s="27" t="s">
        <v>140</v>
      </c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spans="1:44" x14ac:dyDescent="0.15">
      <c r="A87" s="11" t="s">
        <v>2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O87" s="27" t="s">
        <v>141</v>
      </c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spans="1:44" ht="14.65" customHeight="1" x14ac:dyDescent="0.15">
      <c r="A88" s="85" t="s">
        <v>3</v>
      </c>
      <c r="B88" s="85" t="s">
        <v>4</v>
      </c>
      <c r="C88" s="88" t="s">
        <v>142</v>
      </c>
      <c r="D88" s="85" t="s">
        <v>5</v>
      </c>
      <c r="E88" s="72" t="s">
        <v>6</v>
      </c>
      <c r="F88" s="73"/>
      <c r="G88" s="73"/>
      <c r="H88" s="73"/>
      <c r="I88" s="73"/>
      <c r="J88" s="73"/>
      <c r="K88" s="73"/>
      <c r="L88" s="74"/>
      <c r="O88" s="27" t="s">
        <v>143</v>
      </c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spans="1:44" ht="64.150000000000006" customHeight="1" x14ac:dyDescent="0.15">
      <c r="A89" s="84"/>
      <c r="B89" s="84"/>
      <c r="C89" s="89"/>
      <c r="D89" s="84"/>
      <c r="E89" s="8" t="s">
        <v>144</v>
      </c>
      <c r="F89" s="8" t="s">
        <v>145</v>
      </c>
      <c r="G89" s="8" t="s">
        <v>146</v>
      </c>
      <c r="H89" s="8" t="s">
        <v>147</v>
      </c>
      <c r="I89" s="8" t="s">
        <v>148</v>
      </c>
      <c r="J89" s="23" t="s">
        <v>7</v>
      </c>
      <c r="K89" s="23" t="s">
        <v>8</v>
      </c>
      <c r="L89" s="23" t="s">
        <v>9</v>
      </c>
    </row>
    <row r="90" spans="1:44" ht="24" x14ac:dyDescent="0.15">
      <c r="A90" s="13" t="s">
        <v>10</v>
      </c>
      <c r="B90" s="14" t="s">
        <v>11</v>
      </c>
      <c r="C90" s="15">
        <v>2020</v>
      </c>
      <c r="D90" s="15">
        <v>6933696</v>
      </c>
      <c r="E90" s="15">
        <v>3000060</v>
      </c>
      <c r="F90" s="15">
        <v>151496</v>
      </c>
      <c r="G90" s="15">
        <v>387884</v>
      </c>
      <c r="H90" s="15">
        <v>1774608</v>
      </c>
      <c r="I90" s="15">
        <v>1619648</v>
      </c>
      <c r="J90" s="24">
        <v>3539440</v>
      </c>
      <c r="K90" s="24">
        <v>1774608</v>
      </c>
      <c r="L90" s="24">
        <v>1619648</v>
      </c>
    </row>
    <row r="91" spans="1:44" x14ac:dyDescent="0.15">
      <c r="A91" s="8" t="s">
        <v>12</v>
      </c>
      <c r="B91" s="16" t="s">
        <v>13</v>
      </c>
      <c r="C91" s="15">
        <v>2020</v>
      </c>
      <c r="D91" s="15">
        <v>41762</v>
      </c>
      <c r="E91" s="15">
        <v>14909</v>
      </c>
      <c r="F91" s="9"/>
      <c r="G91" s="15">
        <v>120</v>
      </c>
      <c r="H91" s="15">
        <v>26733</v>
      </c>
      <c r="I91" s="9"/>
      <c r="J91" s="24">
        <v>15029</v>
      </c>
      <c r="K91" s="24">
        <v>26733</v>
      </c>
      <c r="L91" s="25"/>
    </row>
    <row r="92" spans="1:44" x14ac:dyDescent="0.15">
      <c r="A92" s="8" t="s">
        <v>14</v>
      </c>
      <c r="B92" s="16" t="s">
        <v>15</v>
      </c>
      <c r="C92" s="15">
        <v>2020</v>
      </c>
      <c r="D92" s="15">
        <v>2535</v>
      </c>
      <c r="E92" s="15">
        <v>1878</v>
      </c>
      <c r="F92" s="9"/>
      <c r="G92" s="15">
        <v>647</v>
      </c>
      <c r="H92" s="9"/>
      <c r="I92" s="15">
        <v>10</v>
      </c>
      <c r="J92" s="24">
        <v>2525</v>
      </c>
      <c r="K92" s="25"/>
      <c r="L92" s="24">
        <v>10</v>
      </c>
    </row>
    <row r="93" spans="1:44" x14ac:dyDescent="0.15">
      <c r="A93" s="8" t="s">
        <v>16</v>
      </c>
      <c r="B93" s="16" t="s">
        <v>17</v>
      </c>
      <c r="C93" s="15">
        <v>2020</v>
      </c>
      <c r="D93" s="15">
        <v>446772</v>
      </c>
      <c r="E93" s="15">
        <v>241999</v>
      </c>
      <c r="F93" s="15">
        <v>36732</v>
      </c>
      <c r="G93" s="15">
        <v>5100</v>
      </c>
      <c r="H93" s="15">
        <v>149635</v>
      </c>
      <c r="I93" s="15">
        <v>13306</v>
      </c>
      <c r="J93" s="24">
        <v>283831</v>
      </c>
      <c r="K93" s="24">
        <v>149635</v>
      </c>
      <c r="L93" s="24">
        <v>13306</v>
      </c>
    </row>
    <row r="94" spans="1:44" x14ac:dyDescent="0.15">
      <c r="A94" s="8" t="s">
        <v>18</v>
      </c>
      <c r="B94" s="16" t="s">
        <v>19</v>
      </c>
      <c r="C94" s="15">
        <v>2020</v>
      </c>
      <c r="D94" s="15">
        <v>272071</v>
      </c>
      <c r="E94" s="15">
        <v>201658</v>
      </c>
      <c r="F94" s="9"/>
      <c r="G94" s="9"/>
      <c r="H94" s="15">
        <v>46666</v>
      </c>
      <c r="I94" s="15">
        <v>23747</v>
      </c>
      <c r="J94" s="24">
        <v>201658</v>
      </c>
      <c r="K94" s="24">
        <v>46666</v>
      </c>
      <c r="L94" s="24">
        <v>23747</v>
      </c>
    </row>
    <row r="95" spans="1:44" ht="24" x14ac:dyDescent="0.15">
      <c r="A95" s="8" t="s">
        <v>20</v>
      </c>
      <c r="B95" s="16" t="s">
        <v>21</v>
      </c>
      <c r="C95" s="15">
        <v>2020</v>
      </c>
      <c r="D95" s="15">
        <v>649981</v>
      </c>
      <c r="E95" s="15">
        <v>301516</v>
      </c>
      <c r="F95" s="15">
        <v>28665</v>
      </c>
      <c r="G95" s="15">
        <v>5998</v>
      </c>
      <c r="H95" s="15">
        <v>129869</v>
      </c>
      <c r="I95" s="15">
        <v>183933</v>
      </c>
      <c r="J95" s="24">
        <v>336179</v>
      </c>
      <c r="K95" s="24">
        <v>129869</v>
      </c>
      <c r="L95" s="24">
        <v>183933</v>
      </c>
    </row>
    <row r="96" spans="1:44" x14ac:dyDescent="0.15">
      <c r="A96" s="8" t="s">
        <v>22</v>
      </c>
      <c r="B96" s="16" t="s">
        <v>23</v>
      </c>
      <c r="C96" s="15">
        <v>2020</v>
      </c>
      <c r="D96" s="15">
        <v>158008</v>
      </c>
      <c r="E96" s="15">
        <v>30152</v>
      </c>
      <c r="F96" s="15">
        <v>13334</v>
      </c>
      <c r="G96" s="15">
        <v>7529</v>
      </c>
      <c r="H96" s="15">
        <v>55334</v>
      </c>
      <c r="I96" s="15">
        <v>51659</v>
      </c>
      <c r="J96" s="24">
        <v>51015</v>
      </c>
      <c r="K96" s="24">
        <v>55334</v>
      </c>
      <c r="L96" s="24">
        <v>51659</v>
      </c>
    </row>
    <row r="97" spans="1:12" x14ac:dyDescent="0.15">
      <c r="A97" s="8" t="s">
        <v>24</v>
      </c>
      <c r="B97" s="16" t="s">
        <v>25</v>
      </c>
      <c r="C97" s="15">
        <v>2020</v>
      </c>
      <c r="D97" s="15">
        <v>123892</v>
      </c>
      <c r="E97" s="15">
        <v>37573</v>
      </c>
      <c r="F97" s="9"/>
      <c r="G97" s="15">
        <v>9202</v>
      </c>
      <c r="H97" s="9"/>
      <c r="I97" s="15">
        <v>77117</v>
      </c>
      <c r="J97" s="24">
        <v>46775</v>
      </c>
      <c r="K97" s="25"/>
      <c r="L97" s="24">
        <v>77117</v>
      </c>
    </row>
    <row r="98" spans="1:12" ht="24" x14ac:dyDescent="0.15">
      <c r="A98" s="8" t="s">
        <v>26</v>
      </c>
      <c r="B98" s="16" t="s">
        <v>27</v>
      </c>
      <c r="C98" s="15">
        <v>2020</v>
      </c>
      <c r="D98" s="15">
        <v>121280</v>
      </c>
      <c r="E98" s="15">
        <v>53725</v>
      </c>
      <c r="F98" s="9"/>
      <c r="G98" s="9"/>
      <c r="H98" s="15">
        <v>20268</v>
      </c>
      <c r="I98" s="15">
        <v>47287</v>
      </c>
      <c r="J98" s="24">
        <v>53725</v>
      </c>
      <c r="K98" s="24">
        <v>20268</v>
      </c>
      <c r="L98" s="24">
        <v>47287</v>
      </c>
    </row>
    <row r="99" spans="1:12" x14ac:dyDescent="0.15">
      <c r="A99" s="8" t="s">
        <v>28</v>
      </c>
      <c r="B99" s="16" t="s">
        <v>29</v>
      </c>
      <c r="C99" s="15">
        <v>2020</v>
      </c>
      <c r="D99" s="15">
        <v>5444</v>
      </c>
      <c r="E99" s="15">
        <v>5444</v>
      </c>
      <c r="F99" s="9"/>
      <c r="G99" s="9"/>
      <c r="H99" s="9"/>
      <c r="I99" s="9"/>
      <c r="J99" s="24">
        <v>5444</v>
      </c>
      <c r="K99" s="25"/>
      <c r="L99" s="25"/>
    </row>
    <row r="100" spans="1:12" x14ac:dyDescent="0.15">
      <c r="A100" s="8" t="s">
        <v>30</v>
      </c>
      <c r="B100" s="16" t="s">
        <v>31</v>
      </c>
      <c r="C100" s="15">
        <v>2020</v>
      </c>
      <c r="D100" s="15">
        <v>51644</v>
      </c>
      <c r="E100" s="15">
        <v>46336</v>
      </c>
      <c r="F100" s="9"/>
      <c r="G100" s="15">
        <v>5193</v>
      </c>
      <c r="H100" s="9"/>
      <c r="I100" s="15">
        <v>115</v>
      </c>
      <c r="J100" s="24">
        <v>51529</v>
      </c>
      <c r="K100" s="25"/>
      <c r="L100" s="24">
        <v>115</v>
      </c>
    </row>
    <row r="101" spans="1:12" x14ac:dyDescent="0.15">
      <c r="A101" s="8" t="s">
        <v>32</v>
      </c>
      <c r="B101" s="16" t="s">
        <v>33</v>
      </c>
      <c r="C101" s="15">
        <v>2020</v>
      </c>
      <c r="D101" s="15">
        <v>119926</v>
      </c>
      <c r="E101" s="15">
        <v>41759</v>
      </c>
      <c r="F101" s="9"/>
      <c r="G101" s="15">
        <v>5337</v>
      </c>
      <c r="H101" s="15">
        <v>2489</v>
      </c>
      <c r="I101" s="15">
        <v>70341</v>
      </c>
      <c r="J101" s="24">
        <v>47096</v>
      </c>
      <c r="K101" s="24">
        <v>2489</v>
      </c>
      <c r="L101" s="24">
        <v>70341</v>
      </c>
    </row>
    <row r="102" spans="1:12" x14ac:dyDescent="0.15">
      <c r="A102" s="8" t="s">
        <v>34</v>
      </c>
      <c r="B102" s="16" t="s">
        <v>35</v>
      </c>
      <c r="C102" s="15">
        <v>2020</v>
      </c>
      <c r="D102" s="15">
        <v>151465</v>
      </c>
      <c r="E102" s="15">
        <v>59639</v>
      </c>
      <c r="F102" s="9"/>
      <c r="G102" s="15">
        <v>1249</v>
      </c>
      <c r="H102" s="15">
        <v>42144</v>
      </c>
      <c r="I102" s="15">
        <v>48433</v>
      </c>
      <c r="J102" s="24">
        <v>60888</v>
      </c>
      <c r="K102" s="24">
        <v>42144</v>
      </c>
      <c r="L102" s="24">
        <v>48433</v>
      </c>
    </row>
    <row r="103" spans="1:12" x14ac:dyDescent="0.15">
      <c r="A103" s="8" t="s">
        <v>36</v>
      </c>
      <c r="B103" s="16" t="s">
        <v>37</v>
      </c>
      <c r="C103" s="15">
        <v>2020</v>
      </c>
      <c r="D103" s="15">
        <v>204315</v>
      </c>
      <c r="E103" s="15">
        <v>4895</v>
      </c>
      <c r="F103" s="9"/>
      <c r="G103" s="15">
        <v>47157</v>
      </c>
      <c r="H103" s="15">
        <v>134855</v>
      </c>
      <c r="I103" s="15">
        <v>17408</v>
      </c>
      <c r="J103" s="24">
        <v>52052</v>
      </c>
      <c r="K103" s="24">
        <v>134855</v>
      </c>
      <c r="L103" s="24">
        <v>17408</v>
      </c>
    </row>
    <row r="104" spans="1:12" x14ac:dyDescent="0.15">
      <c r="A104" s="8" t="s">
        <v>38</v>
      </c>
      <c r="B104" s="16" t="s">
        <v>39</v>
      </c>
      <c r="C104" s="15">
        <v>2020</v>
      </c>
      <c r="D104" s="15">
        <v>270736</v>
      </c>
      <c r="E104" s="15">
        <v>72022</v>
      </c>
      <c r="F104" s="9"/>
      <c r="G104" s="15">
        <v>3628</v>
      </c>
      <c r="H104" s="15">
        <v>75779</v>
      </c>
      <c r="I104" s="15">
        <v>119307</v>
      </c>
      <c r="J104" s="24">
        <v>75650</v>
      </c>
      <c r="K104" s="24">
        <v>75779</v>
      </c>
      <c r="L104" s="24">
        <v>119307</v>
      </c>
    </row>
    <row r="105" spans="1:12" x14ac:dyDescent="0.15">
      <c r="A105" s="8" t="s">
        <v>40</v>
      </c>
      <c r="B105" s="16" t="s">
        <v>41</v>
      </c>
      <c r="C105" s="15">
        <v>2020</v>
      </c>
      <c r="D105" s="15">
        <v>141753</v>
      </c>
      <c r="E105" s="15">
        <v>102830</v>
      </c>
      <c r="F105" s="9"/>
      <c r="G105" s="15">
        <v>27985</v>
      </c>
      <c r="H105" s="9"/>
      <c r="I105" s="15">
        <v>10938</v>
      </c>
      <c r="J105" s="24">
        <v>130815</v>
      </c>
      <c r="K105" s="25"/>
      <c r="L105" s="24">
        <v>10938</v>
      </c>
    </row>
    <row r="106" spans="1:12" x14ac:dyDescent="0.15">
      <c r="A106" s="8" t="s">
        <v>42</v>
      </c>
      <c r="B106" s="16" t="s">
        <v>43</v>
      </c>
      <c r="C106" s="15">
        <v>2020</v>
      </c>
      <c r="D106" s="15">
        <v>211209</v>
      </c>
      <c r="E106" s="15">
        <v>171883</v>
      </c>
      <c r="F106" s="15">
        <v>17951</v>
      </c>
      <c r="G106" s="9"/>
      <c r="H106" s="15">
        <v>14959</v>
      </c>
      <c r="I106" s="15">
        <v>6416</v>
      </c>
      <c r="J106" s="24">
        <v>189834</v>
      </c>
      <c r="K106" s="24">
        <v>14959</v>
      </c>
      <c r="L106" s="24">
        <v>6416</v>
      </c>
    </row>
    <row r="107" spans="1:12" x14ac:dyDescent="0.15">
      <c r="A107" s="8" t="s">
        <v>44</v>
      </c>
      <c r="B107" s="16" t="s">
        <v>45</v>
      </c>
      <c r="C107" s="15">
        <v>2020</v>
      </c>
      <c r="D107" s="15">
        <v>258160</v>
      </c>
      <c r="E107" s="15">
        <v>111910</v>
      </c>
      <c r="F107" s="9"/>
      <c r="G107" s="15">
        <v>8592</v>
      </c>
      <c r="H107" s="15">
        <v>85225</v>
      </c>
      <c r="I107" s="15">
        <v>52433</v>
      </c>
      <c r="J107" s="24">
        <v>120502</v>
      </c>
      <c r="K107" s="24">
        <v>85225</v>
      </c>
      <c r="L107" s="24">
        <v>52433</v>
      </c>
    </row>
    <row r="108" spans="1:12" x14ac:dyDescent="0.15">
      <c r="A108" s="8" t="s">
        <v>46</v>
      </c>
      <c r="B108" s="16" t="s">
        <v>47</v>
      </c>
      <c r="C108" s="15">
        <v>2020</v>
      </c>
      <c r="D108" s="15">
        <v>574010</v>
      </c>
      <c r="E108" s="15">
        <v>129184</v>
      </c>
      <c r="F108" s="9"/>
      <c r="G108" s="15">
        <v>533</v>
      </c>
      <c r="H108" s="15">
        <v>236244</v>
      </c>
      <c r="I108" s="15">
        <v>208049</v>
      </c>
      <c r="J108" s="24">
        <v>129717</v>
      </c>
      <c r="K108" s="24">
        <v>236244</v>
      </c>
      <c r="L108" s="24">
        <v>208049</v>
      </c>
    </row>
    <row r="109" spans="1:12" x14ac:dyDescent="0.15">
      <c r="A109" s="8" t="s">
        <v>48</v>
      </c>
      <c r="B109" s="16" t="s">
        <v>49</v>
      </c>
      <c r="C109" s="15">
        <v>2020</v>
      </c>
      <c r="D109" s="15">
        <v>264967</v>
      </c>
      <c r="E109" s="15">
        <v>29625</v>
      </c>
      <c r="F109" s="9"/>
      <c r="G109" s="15">
        <v>65835</v>
      </c>
      <c r="H109" s="15">
        <v>103327</v>
      </c>
      <c r="I109" s="15">
        <v>66180</v>
      </c>
      <c r="J109" s="24">
        <v>95460</v>
      </c>
      <c r="K109" s="24">
        <v>103327</v>
      </c>
      <c r="L109" s="24">
        <v>66180</v>
      </c>
    </row>
    <row r="110" spans="1:12" x14ac:dyDescent="0.15">
      <c r="A110" s="8" t="s">
        <v>50</v>
      </c>
      <c r="B110" s="16" t="s">
        <v>51</v>
      </c>
      <c r="C110" s="15">
        <v>2020</v>
      </c>
      <c r="D110" s="15">
        <v>211006</v>
      </c>
      <c r="E110" s="15">
        <v>20998</v>
      </c>
      <c r="F110" s="9"/>
      <c r="G110" s="15">
        <v>163397</v>
      </c>
      <c r="H110" s="15">
        <v>20124</v>
      </c>
      <c r="I110" s="15">
        <v>6487</v>
      </c>
      <c r="J110" s="24">
        <v>184395</v>
      </c>
      <c r="K110" s="24">
        <v>20124</v>
      </c>
      <c r="L110" s="24">
        <v>6487</v>
      </c>
    </row>
    <row r="111" spans="1:12" x14ac:dyDescent="0.15">
      <c r="A111" s="8" t="s">
        <v>52</v>
      </c>
      <c r="B111" s="16" t="s">
        <v>53</v>
      </c>
      <c r="C111" s="15">
        <v>2020</v>
      </c>
      <c r="D111" s="15">
        <v>15162</v>
      </c>
      <c r="E111" s="15">
        <v>2467</v>
      </c>
      <c r="F111" s="9"/>
      <c r="G111" s="15">
        <v>12695</v>
      </c>
      <c r="H111" s="9"/>
      <c r="I111" s="9"/>
      <c r="J111" s="24">
        <v>15162</v>
      </c>
      <c r="K111" s="25"/>
      <c r="L111" s="25"/>
    </row>
    <row r="112" spans="1:12" x14ac:dyDescent="0.15">
      <c r="A112" s="8" t="s">
        <v>54</v>
      </c>
      <c r="B112" s="16" t="s">
        <v>55</v>
      </c>
      <c r="C112" s="15">
        <v>2020</v>
      </c>
      <c r="D112" s="15">
        <v>303153</v>
      </c>
      <c r="E112" s="15">
        <v>78633</v>
      </c>
      <c r="F112" s="9"/>
      <c r="G112" s="9"/>
      <c r="H112" s="15">
        <v>78922</v>
      </c>
      <c r="I112" s="15">
        <v>145598</v>
      </c>
      <c r="J112" s="24">
        <v>78633</v>
      </c>
      <c r="K112" s="24">
        <v>78922</v>
      </c>
      <c r="L112" s="24">
        <v>145598</v>
      </c>
    </row>
    <row r="113" spans="1:96" x14ac:dyDescent="0.15">
      <c r="A113" s="8" t="s">
        <v>56</v>
      </c>
      <c r="B113" s="16" t="s">
        <v>57</v>
      </c>
      <c r="C113" s="15">
        <v>2020</v>
      </c>
      <c r="D113" s="15">
        <v>343922</v>
      </c>
      <c r="E113" s="15">
        <v>118658</v>
      </c>
      <c r="F113" s="9"/>
      <c r="G113" s="15">
        <v>12622</v>
      </c>
      <c r="H113" s="15">
        <v>100578</v>
      </c>
      <c r="I113" s="15">
        <v>112064</v>
      </c>
      <c r="J113" s="24">
        <v>131280</v>
      </c>
      <c r="K113" s="24">
        <v>100578</v>
      </c>
      <c r="L113" s="24">
        <v>112064</v>
      </c>
    </row>
    <row r="114" spans="1:96" x14ac:dyDescent="0.15">
      <c r="A114" s="8" t="s">
        <v>58</v>
      </c>
      <c r="B114" s="16" t="s">
        <v>59</v>
      </c>
      <c r="C114" s="15">
        <v>2020</v>
      </c>
      <c r="D114" s="15">
        <v>280039</v>
      </c>
      <c r="E114" s="15">
        <v>220402</v>
      </c>
      <c r="F114" s="9"/>
      <c r="G114" s="9"/>
      <c r="H114" s="9"/>
      <c r="I114" s="15">
        <v>59637</v>
      </c>
      <c r="J114" s="24">
        <v>220402</v>
      </c>
      <c r="K114" s="25"/>
      <c r="L114" s="24">
        <v>59637</v>
      </c>
    </row>
    <row r="115" spans="1:96" x14ac:dyDescent="0.15">
      <c r="A115" s="8" t="s">
        <v>60</v>
      </c>
      <c r="B115" s="16" t="s">
        <v>61</v>
      </c>
      <c r="C115" s="15">
        <v>2020</v>
      </c>
      <c r="D115" s="15">
        <v>334084</v>
      </c>
      <c r="E115" s="15">
        <v>254181</v>
      </c>
      <c r="F115" s="9"/>
      <c r="G115" s="15">
        <v>205</v>
      </c>
      <c r="H115" s="15">
        <v>53854</v>
      </c>
      <c r="I115" s="15">
        <v>25844</v>
      </c>
      <c r="J115" s="24">
        <v>254386</v>
      </c>
      <c r="K115" s="24">
        <v>53854</v>
      </c>
      <c r="L115" s="24">
        <v>25844</v>
      </c>
    </row>
    <row r="116" spans="1:96" x14ac:dyDescent="0.15">
      <c r="A116" s="8" t="s">
        <v>62</v>
      </c>
      <c r="B116" s="16" t="s">
        <v>63</v>
      </c>
      <c r="C116" s="15">
        <v>2020</v>
      </c>
      <c r="D116" s="15">
        <v>96986</v>
      </c>
      <c r="E116" s="15">
        <v>38453</v>
      </c>
      <c r="F116" s="15">
        <v>14533</v>
      </c>
      <c r="G116" s="9"/>
      <c r="H116" s="15">
        <v>44000</v>
      </c>
      <c r="I116" s="9"/>
      <c r="J116" s="24">
        <v>52986</v>
      </c>
      <c r="K116" s="24">
        <v>44000</v>
      </c>
      <c r="L116" s="25"/>
    </row>
    <row r="117" spans="1:96" x14ac:dyDescent="0.15">
      <c r="A117" s="8" t="s">
        <v>64</v>
      </c>
      <c r="B117" s="16" t="s">
        <v>65</v>
      </c>
      <c r="C117" s="15">
        <v>2020</v>
      </c>
      <c r="D117" s="15">
        <v>324453</v>
      </c>
      <c r="E117" s="15">
        <v>148897</v>
      </c>
      <c r="F117" s="15">
        <v>20281</v>
      </c>
      <c r="G117" s="9"/>
      <c r="H117" s="15">
        <v>84979</v>
      </c>
      <c r="I117" s="15">
        <v>70296</v>
      </c>
      <c r="J117" s="24">
        <v>169178</v>
      </c>
      <c r="K117" s="24">
        <v>84979</v>
      </c>
      <c r="L117" s="24">
        <v>70296</v>
      </c>
    </row>
    <row r="118" spans="1:96" x14ac:dyDescent="0.15">
      <c r="A118" s="8" t="s">
        <v>66</v>
      </c>
      <c r="B118" s="16" t="s">
        <v>67</v>
      </c>
      <c r="C118" s="15">
        <v>2020</v>
      </c>
      <c r="D118" s="15">
        <v>341959</v>
      </c>
      <c r="E118" s="15">
        <v>240723</v>
      </c>
      <c r="F118" s="9"/>
      <c r="G118" s="9"/>
      <c r="H118" s="15">
        <v>67598</v>
      </c>
      <c r="I118" s="15">
        <v>33638</v>
      </c>
      <c r="J118" s="24">
        <v>240723</v>
      </c>
      <c r="K118" s="24">
        <v>67598</v>
      </c>
      <c r="L118" s="24">
        <v>33638</v>
      </c>
    </row>
    <row r="119" spans="1:96" x14ac:dyDescent="0.15">
      <c r="A119" s="8" t="s">
        <v>68</v>
      </c>
      <c r="B119" s="16" t="s">
        <v>69</v>
      </c>
      <c r="C119" s="15">
        <v>2020</v>
      </c>
      <c r="D119" s="15">
        <v>294308</v>
      </c>
      <c r="E119" s="15">
        <v>38169</v>
      </c>
      <c r="F119" s="15">
        <v>20000</v>
      </c>
      <c r="G119" s="9"/>
      <c r="H119" s="15">
        <v>153879</v>
      </c>
      <c r="I119" s="15">
        <v>82260</v>
      </c>
      <c r="J119" s="24">
        <v>58169</v>
      </c>
      <c r="K119" s="24">
        <v>153879</v>
      </c>
      <c r="L119" s="24">
        <v>82260</v>
      </c>
    </row>
    <row r="120" spans="1:96" x14ac:dyDescent="0.15">
      <c r="A120" s="8" t="s">
        <v>70</v>
      </c>
      <c r="B120" s="16" t="s">
        <v>71</v>
      </c>
      <c r="C120" s="15">
        <v>2020</v>
      </c>
      <c r="D120" s="15">
        <v>87032</v>
      </c>
      <c r="E120" s="15">
        <v>58190</v>
      </c>
      <c r="F120" s="9"/>
      <c r="G120" s="9"/>
      <c r="H120" s="15">
        <v>5500</v>
      </c>
      <c r="I120" s="15">
        <v>23342</v>
      </c>
      <c r="J120" s="24">
        <v>58190</v>
      </c>
      <c r="K120" s="24">
        <v>5500</v>
      </c>
      <c r="L120" s="24">
        <v>23342</v>
      </c>
    </row>
    <row r="121" spans="1:96" x14ac:dyDescent="0.15">
      <c r="A121" s="8" t="s">
        <v>72</v>
      </c>
      <c r="B121" s="16" t="s">
        <v>73</v>
      </c>
      <c r="C121" s="15">
        <v>2020</v>
      </c>
      <c r="D121" s="15">
        <v>204196</v>
      </c>
      <c r="E121" s="15">
        <v>119219</v>
      </c>
      <c r="F121" s="9"/>
      <c r="G121" s="15">
        <v>4860</v>
      </c>
      <c r="H121" s="15">
        <v>41647</v>
      </c>
      <c r="I121" s="15">
        <v>38470</v>
      </c>
      <c r="J121" s="24">
        <v>124079</v>
      </c>
      <c r="K121" s="24">
        <v>41647</v>
      </c>
      <c r="L121" s="24">
        <v>38470</v>
      </c>
    </row>
    <row r="122" spans="1:96" ht="24" x14ac:dyDescent="0.15">
      <c r="A122" s="8" t="s">
        <v>74</v>
      </c>
      <c r="B122" s="16" t="s">
        <v>75</v>
      </c>
      <c r="C122" s="15">
        <v>2020</v>
      </c>
      <c r="D122" s="15">
        <v>27466</v>
      </c>
      <c r="E122" s="15">
        <v>2133</v>
      </c>
      <c r="F122" s="9"/>
      <c r="G122" s="9"/>
      <c r="H122" s="9"/>
      <c r="I122" s="15">
        <v>25333</v>
      </c>
      <c r="J122" s="24">
        <v>2133</v>
      </c>
      <c r="K122" s="25"/>
      <c r="L122" s="24">
        <v>25333</v>
      </c>
    </row>
    <row r="123" spans="1:96" x14ac:dyDescent="0.15"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96" x14ac:dyDescent="0.15">
      <c r="CR124" s="30"/>
    </row>
    <row r="125" spans="1:96" x14ac:dyDescent="0.15">
      <c r="CR125" s="31"/>
    </row>
    <row r="126" spans="1:96" x14ac:dyDescent="0.15">
      <c r="CR126" s="32"/>
    </row>
    <row r="127" spans="1:96" x14ac:dyDescent="0.15">
      <c r="CR127" s="31"/>
    </row>
    <row r="128" spans="1:96" x14ac:dyDescent="0.15">
      <c r="A128" s="17" t="s">
        <v>76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CR128" s="31"/>
    </row>
    <row r="129" spans="1:96" x14ac:dyDescent="0.15">
      <c r="A129" s="17" t="s">
        <v>77</v>
      </c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CR129" s="31"/>
    </row>
    <row r="130" spans="1:96" x14ac:dyDescent="0.15">
      <c r="A130" s="17" t="s">
        <v>1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CR130" s="31"/>
    </row>
    <row r="131" spans="1:96" x14ac:dyDescent="0.15">
      <c r="A131" s="17" t="s">
        <v>2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CR131" s="31"/>
    </row>
    <row r="132" spans="1:96" x14ac:dyDescent="0.15">
      <c r="A132" s="83" t="s">
        <v>3</v>
      </c>
      <c r="B132" s="83" t="s">
        <v>4</v>
      </c>
      <c r="C132" s="88" t="s">
        <v>149</v>
      </c>
      <c r="D132" s="85" t="s">
        <v>78</v>
      </c>
      <c r="E132" s="75" t="s">
        <v>6</v>
      </c>
      <c r="F132" s="76"/>
      <c r="G132" s="76"/>
      <c r="H132" s="76"/>
      <c r="I132" s="76"/>
      <c r="J132" s="76"/>
      <c r="K132" s="76"/>
      <c r="L132" s="77"/>
      <c r="CR132" s="31"/>
    </row>
    <row r="133" spans="1:96" ht="72" x14ac:dyDescent="0.15">
      <c r="A133" s="84"/>
      <c r="B133" s="84"/>
      <c r="C133" s="89"/>
      <c r="D133" s="84"/>
      <c r="E133" s="8" t="s">
        <v>150</v>
      </c>
      <c r="F133" s="8" t="s">
        <v>151</v>
      </c>
      <c r="G133" s="8" t="s">
        <v>152</v>
      </c>
      <c r="H133" s="8" t="s">
        <v>153</v>
      </c>
      <c r="I133" s="8" t="s">
        <v>154</v>
      </c>
      <c r="J133" s="23" t="s">
        <v>7</v>
      </c>
      <c r="K133" s="23" t="s">
        <v>8</v>
      </c>
      <c r="L133" s="23" t="s">
        <v>9</v>
      </c>
      <c r="CR133" s="32"/>
    </row>
    <row r="134" spans="1:96" x14ac:dyDescent="0.15">
      <c r="A134" s="19" t="s">
        <v>10</v>
      </c>
      <c r="B134" s="20" t="s">
        <v>11</v>
      </c>
      <c r="C134" s="9">
        <v>2019</v>
      </c>
      <c r="D134" s="9">
        <v>7390294</v>
      </c>
      <c r="E134" s="9">
        <v>3458315</v>
      </c>
      <c r="F134" s="9">
        <v>125565</v>
      </c>
      <c r="G134" s="9">
        <v>370223</v>
      </c>
      <c r="H134" s="9">
        <v>1898314</v>
      </c>
      <c r="I134" s="9">
        <v>1537877</v>
      </c>
      <c r="J134" s="25">
        <v>3954103</v>
      </c>
      <c r="K134" s="25">
        <v>1898314</v>
      </c>
      <c r="L134" s="25">
        <v>1537877</v>
      </c>
      <c r="CR134" s="31"/>
    </row>
    <row r="135" spans="1:96" x14ac:dyDescent="0.15">
      <c r="A135" s="18" t="s">
        <v>79</v>
      </c>
      <c r="B135" s="21" t="s">
        <v>13</v>
      </c>
      <c r="C135" s="9">
        <v>2019</v>
      </c>
      <c r="D135" s="9">
        <v>34084</v>
      </c>
      <c r="E135" s="9">
        <v>18698</v>
      </c>
      <c r="F135" s="22"/>
      <c r="G135" s="22"/>
      <c r="H135" s="9">
        <v>15386</v>
      </c>
      <c r="I135" s="22"/>
      <c r="J135" s="25">
        <v>18698</v>
      </c>
      <c r="K135" s="25">
        <v>15386</v>
      </c>
      <c r="L135" s="26"/>
      <c r="AR135" s="28"/>
      <c r="CR135" s="31"/>
    </row>
    <row r="136" spans="1:96" x14ac:dyDescent="0.15">
      <c r="A136" s="18" t="s">
        <v>80</v>
      </c>
      <c r="B136" s="21" t="s">
        <v>15</v>
      </c>
      <c r="C136" s="9">
        <v>2019</v>
      </c>
      <c r="D136" s="9">
        <v>16538</v>
      </c>
      <c r="E136" s="9">
        <v>16522</v>
      </c>
      <c r="F136" s="22"/>
      <c r="G136" s="22"/>
      <c r="H136" s="22"/>
      <c r="I136" s="9">
        <v>16</v>
      </c>
      <c r="J136" s="25">
        <v>16522</v>
      </c>
      <c r="K136" s="26"/>
      <c r="L136" s="25">
        <v>16</v>
      </c>
      <c r="AR136" s="28"/>
      <c r="CR136" s="31"/>
    </row>
    <row r="137" spans="1:96" x14ac:dyDescent="0.15">
      <c r="A137" s="18" t="s">
        <v>16</v>
      </c>
      <c r="B137" s="21" t="s">
        <v>17</v>
      </c>
      <c r="C137" s="9">
        <v>2019</v>
      </c>
      <c r="D137" s="9">
        <v>520644</v>
      </c>
      <c r="E137" s="9">
        <v>350969</v>
      </c>
      <c r="F137" s="9">
        <v>21365</v>
      </c>
      <c r="G137" s="9">
        <v>4208</v>
      </c>
      <c r="H137" s="9">
        <v>140156</v>
      </c>
      <c r="I137" s="9">
        <v>3946</v>
      </c>
      <c r="J137" s="25">
        <v>376542</v>
      </c>
      <c r="K137" s="25">
        <v>140156</v>
      </c>
      <c r="L137" s="25">
        <v>3946</v>
      </c>
      <c r="AR137" s="29"/>
      <c r="CR137" s="32"/>
    </row>
    <row r="138" spans="1:96" x14ac:dyDescent="0.15">
      <c r="A138" s="18" t="s">
        <v>18</v>
      </c>
      <c r="B138" s="21" t="s">
        <v>19</v>
      </c>
      <c r="C138" s="9">
        <v>2019</v>
      </c>
      <c r="D138" s="9">
        <v>347355</v>
      </c>
      <c r="E138" s="9">
        <v>275024</v>
      </c>
      <c r="F138" s="22"/>
      <c r="G138" s="22"/>
      <c r="H138" s="9">
        <v>58266</v>
      </c>
      <c r="I138" s="9">
        <v>14065</v>
      </c>
      <c r="J138" s="25">
        <v>275024</v>
      </c>
      <c r="K138" s="25">
        <v>58266</v>
      </c>
      <c r="L138" s="25">
        <v>14065</v>
      </c>
      <c r="AR138" s="28"/>
      <c r="CR138" s="31"/>
    </row>
    <row r="139" spans="1:96" x14ac:dyDescent="0.15">
      <c r="A139" s="18" t="s">
        <v>20</v>
      </c>
      <c r="B139" s="21" t="s">
        <v>21</v>
      </c>
      <c r="C139" s="9">
        <v>2019</v>
      </c>
      <c r="D139" s="9">
        <v>720285</v>
      </c>
      <c r="E139" s="9">
        <v>371332</v>
      </c>
      <c r="F139" s="9">
        <v>32186</v>
      </c>
      <c r="G139" s="9">
        <v>7696</v>
      </c>
      <c r="H139" s="9">
        <v>121361</v>
      </c>
      <c r="I139" s="9">
        <v>187710</v>
      </c>
      <c r="J139" s="25">
        <v>411214</v>
      </c>
      <c r="K139" s="25">
        <v>121361</v>
      </c>
      <c r="L139" s="25">
        <v>187710</v>
      </c>
      <c r="AR139" s="29"/>
      <c r="CR139" s="31"/>
    </row>
    <row r="140" spans="1:96" x14ac:dyDescent="0.15">
      <c r="A140" s="18" t="s">
        <v>81</v>
      </c>
      <c r="B140" s="21" t="s">
        <v>23</v>
      </c>
      <c r="C140" s="9">
        <v>2019</v>
      </c>
      <c r="D140" s="9">
        <v>157599</v>
      </c>
      <c r="E140" s="9">
        <v>48980</v>
      </c>
      <c r="F140" s="9">
        <v>13333</v>
      </c>
      <c r="G140" s="9">
        <v>10493</v>
      </c>
      <c r="H140" s="9">
        <v>55333</v>
      </c>
      <c r="I140" s="9">
        <v>29460</v>
      </c>
      <c r="J140" s="25">
        <v>72806</v>
      </c>
      <c r="K140" s="25">
        <v>55333</v>
      </c>
      <c r="L140" s="25">
        <v>29460</v>
      </c>
      <c r="AR140" s="28"/>
      <c r="CR140" s="31"/>
    </row>
    <row r="141" spans="1:96" x14ac:dyDescent="0.15">
      <c r="A141" s="18" t="s">
        <v>24</v>
      </c>
      <c r="B141" s="21" t="s">
        <v>25</v>
      </c>
      <c r="C141" s="9">
        <v>2019</v>
      </c>
      <c r="D141" s="9">
        <v>102929</v>
      </c>
      <c r="E141" s="9">
        <v>24595</v>
      </c>
      <c r="F141" s="22"/>
      <c r="G141" s="9">
        <v>8408</v>
      </c>
      <c r="H141" s="22"/>
      <c r="I141" s="9">
        <v>69926</v>
      </c>
      <c r="J141" s="25">
        <v>33003</v>
      </c>
      <c r="K141" s="26"/>
      <c r="L141" s="25">
        <v>69926</v>
      </c>
      <c r="AR141" s="28"/>
      <c r="CR141" s="31"/>
    </row>
    <row r="142" spans="1:96" x14ac:dyDescent="0.15">
      <c r="A142" s="18" t="s">
        <v>26</v>
      </c>
      <c r="B142" s="21" t="s">
        <v>27</v>
      </c>
      <c r="C142" s="9">
        <v>2019</v>
      </c>
      <c r="D142" s="9">
        <v>118264</v>
      </c>
      <c r="E142" s="9">
        <v>43030</v>
      </c>
      <c r="F142" s="22"/>
      <c r="G142" s="9">
        <v>4400</v>
      </c>
      <c r="H142" s="9">
        <v>28620</v>
      </c>
      <c r="I142" s="9">
        <v>42214</v>
      </c>
      <c r="J142" s="25">
        <v>47430</v>
      </c>
      <c r="K142" s="25">
        <v>28620</v>
      </c>
      <c r="L142" s="25">
        <v>42214</v>
      </c>
      <c r="AR142" s="28"/>
      <c r="CR142" s="31"/>
    </row>
    <row r="143" spans="1:96" x14ac:dyDescent="0.15">
      <c r="A143" s="18" t="s">
        <v>82</v>
      </c>
      <c r="B143" s="21" t="s">
        <v>29</v>
      </c>
      <c r="C143" s="9">
        <v>2019</v>
      </c>
      <c r="D143" s="9">
        <v>5003</v>
      </c>
      <c r="E143" s="9">
        <v>5003</v>
      </c>
      <c r="F143" s="22"/>
      <c r="G143" s="22"/>
      <c r="H143" s="22"/>
      <c r="I143" s="22"/>
      <c r="J143" s="25">
        <v>5003</v>
      </c>
      <c r="K143" s="26"/>
      <c r="L143" s="26"/>
      <c r="AR143" s="28"/>
      <c r="CR143" s="31"/>
    </row>
    <row r="144" spans="1:96" x14ac:dyDescent="0.15">
      <c r="A144" s="18" t="s">
        <v>83</v>
      </c>
      <c r="B144" s="21" t="s">
        <v>31</v>
      </c>
      <c r="C144" s="9">
        <v>2019</v>
      </c>
      <c r="D144" s="9">
        <v>44366</v>
      </c>
      <c r="E144" s="9">
        <v>32370</v>
      </c>
      <c r="F144" s="22"/>
      <c r="G144" s="9">
        <v>11837</v>
      </c>
      <c r="H144" s="22"/>
      <c r="I144" s="9">
        <v>159</v>
      </c>
      <c r="J144" s="25">
        <v>44207</v>
      </c>
      <c r="K144" s="26"/>
      <c r="L144" s="25">
        <v>159</v>
      </c>
      <c r="AR144" s="29"/>
      <c r="CR144" s="31"/>
    </row>
    <row r="145" spans="1:96" x14ac:dyDescent="0.15">
      <c r="A145" s="18" t="s">
        <v>32</v>
      </c>
      <c r="B145" s="21" t="s">
        <v>33</v>
      </c>
      <c r="C145" s="9">
        <v>2019</v>
      </c>
      <c r="D145" s="9">
        <v>75527</v>
      </c>
      <c r="E145" s="9">
        <v>6276</v>
      </c>
      <c r="F145" s="22"/>
      <c r="G145" s="9">
        <v>6519</v>
      </c>
      <c r="H145" s="9">
        <v>1332</v>
      </c>
      <c r="I145" s="9">
        <v>61400</v>
      </c>
      <c r="J145" s="25">
        <v>12795</v>
      </c>
      <c r="K145" s="25">
        <v>1332</v>
      </c>
      <c r="L145" s="25">
        <v>61400</v>
      </c>
      <c r="AR145" s="28"/>
      <c r="CR145" s="32"/>
    </row>
    <row r="146" spans="1:96" x14ac:dyDescent="0.15">
      <c r="A146" s="18" t="s">
        <v>34</v>
      </c>
      <c r="B146" s="21" t="s">
        <v>35</v>
      </c>
      <c r="C146" s="9">
        <v>2019</v>
      </c>
      <c r="D146" s="9">
        <v>138746</v>
      </c>
      <c r="E146" s="9">
        <v>51264</v>
      </c>
      <c r="F146" s="22"/>
      <c r="G146" s="9">
        <v>992</v>
      </c>
      <c r="H146" s="9">
        <v>40381</v>
      </c>
      <c r="I146" s="9">
        <v>46109</v>
      </c>
      <c r="J146" s="25">
        <v>52256</v>
      </c>
      <c r="K146" s="25">
        <v>40381</v>
      </c>
      <c r="L146" s="25">
        <v>46109</v>
      </c>
      <c r="AR146" s="28"/>
      <c r="CR146" s="31"/>
    </row>
    <row r="147" spans="1:96" x14ac:dyDescent="0.15">
      <c r="A147" s="18" t="s">
        <v>84</v>
      </c>
      <c r="B147" s="21" t="s">
        <v>37</v>
      </c>
      <c r="C147" s="9">
        <v>2019</v>
      </c>
      <c r="D147" s="9">
        <v>214092</v>
      </c>
      <c r="E147" s="9">
        <v>6738</v>
      </c>
      <c r="F147" s="22"/>
      <c r="G147" s="9">
        <v>47636</v>
      </c>
      <c r="H147" s="9">
        <v>142780</v>
      </c>
      <c r="I147" s="9">
        <v>16938</v>
      </c>
      <c r="J147" s="25">
        <v>54374</v>
      </c>
      <c r="K147" s="25">
        <v>142780</v>
      </c>
      <c r="L147" s="25">
        <v>16938</v>
      </c>
      <c r="AR147" s="28"/>
      <c r="CR147" s="31"/>
    </row>
    <row r="148" spans="1:96" x14ac:dyDescent="0.15">
      <c r="A148" s="18" t="s">
        <v>85</v>
      </c>
      <c r="B148" s="21" t="s">
        <v>39</v>
      </c>
      <c r="C148" s="9">
        <v>2019</v>
      </c>
      <c r="D148" s="9">
        <v>269354</v>
      </c>
      <c r="E148" s="9">
        <v>66951</v>
      </c>
      <c r="F148" s="22"/>
      <c r="G148" s="9">
        <v>5387</v>
      </c>
      <c r="H148" s="9">
        <v>74312</v>
      </c>
      <c r="I148" s="9">
        <v>122704</v>
      </c>
      <c r="J148" s="25">
        <v>72338</v>
      </c>
      <c r="K148" s="25">
        <v>74312</v>
      </c>
      <c r="L148" s="25">
        <v>122704</v>
      </c>
      <c r="AR148" s="28"/>
      <c r="CR148" s="31"/>
    </row>
    <row r="149" spans="1:96" x14ac:dyDescent="0.15">
      <c r="A149" s="18" t="s">
        <v>40</v>
      </c>
      <c r="B149" s="21" t="s">
        <v>41</v>
      </c>
      <c r="C149" s="9">
        <v>2019</v>
      </c>
      <c r="D149" s="9">
        <v>168297</v>
      </c>
      <c r="E149" s="9">
        <v>125393</v>
      </c>
      <c r="F149" s="22"/>
      <c r="G149" s="9">
        <v>24790</v>
      </c>
      <c r="H149" s="22"/>
      <c r="I149" s="9">
        <v>18114</v>
      </c>
      <c r="J149" s="25">
        <v>150183</v>
      </c>
      <c r="K149" s="26"/>
      <c r="L149" s="25">
        <v>18114</v>
      </c>
      <c r="AR149" s="28"/>
      <c r="CR149" s="31"/>
    </row>
    <row r="150" spans="1:96" x14ac:dyDescent="0.15">
      <c r="A150" s="18" t="s">
        <v>86</v>
      </c>
      <c r="B150" s="21" t="s">
        <v>43</v>
      </c>
      <c r="C150" s="9">
        <v>2019</v>
      </c>
      <c r="D150" s="9">
        <v>196493</v>
      </c>
      <c r="E150" s="9">
        <v>164771</v>
      </c>
      <c r="F150" s="9">
        <v>13335</v>
      </c>
      <c r="G150" s="22"/>
      <c r="H150" s="9">
        <v>18287</v>
      </c>
      <c r="I150" s="9">
        <v>100</v>
      </c>
      <c r="J150" s="25">
        <v>178106</v>
      </c>
      <c r="K150" s="25">
        <v>18287</v>
      </c>
      <c r="L150" s="25">
        <v>100</v>
      </c>
      <c r="AR150" s="28"/>
      <c r="CR150" s="31"/>
    </row>
    <row r="151" spans="1:96" x14ac:dyDescent="0.15">
      <c r="A151" s="18" t="s">
        <v>87</v>
      </c>
      <c r="B151" s="21" t="s">
        <v>45</v>
      </c>
      <c r="C151" s="9">
        <v>2019</v>
      </c>
      <c r="D151" s="9">
        <v>473105</v>
      </c>
      <c r="E151" s="9">
        <v>138486</v>
      </c>
      <c r="F151" s="22"/>
      <c r="G151" s="9">
        <v>5913</v>
      </c>
      <c r="H151" s="9">
        <v>192486</v>
      </c>
      <c r="I151" s="9">
        <v>136220</v>
      </c>
      <c r="J151" s="25">
        <v>144399</v>
      </c>
      <c r="K151" s="25">
        <v>192486</v>
      </c>
      <c r="L151" s="25">
        <v>136220</v>
      </c>
      <c r="AR151" s="28"/>
      <c r="CR151" s="31"/>
    </row>
    <row r="152" spans="1:96" x14ac:dyDescent="0.15">
      <c r="A152" s="18" t="s">
        <v>46</v>
      </c>
      <c r="B152" s="21" t="s">
        <v>47</v>
      </c>
      <c r="C152" s="9">
        <v>2019</v>
      </c>
      <c r="D152" s="9">
        <v>574543</v>
      </c>
      <c r="E152" s="9">
        <v>191985</v>
      </c>
      <c r="F152" s="22"/>
      <c r="G152" s="9">
        <v>5910</v>
      </c>
      <c r="H152" s="9">
        <v>162741</v>
      </c>
      <c r="I152" s="9">
        <v>213907</v>
      </c>
      <c r="J152" s="25">
        <v>197895</v>
      </c>
      <c r="K152" s="25">
        <v>162741</v>
      </c>
      <c r="L152" s="25">
        <v>213907</v>
      </c>
      <c r="AR152" s="28"/>
      <c r="CR152" s="31"/>
    </row>
    <row r="153" spans="1:96" x14ac:dyDescent="0.15">
      <c r="A153" s="18" t="s">
        <v>48</v>
      </c>
      <c r="B153" s="21" t="s">
        <v>49</v>
      </c>
      <c r="C153" s="9">
        <v>2019</v>
      </c>
      <c r="D153" s="9">
        <v>244726</v>
      </c>
      <c r="E153" s="9">
        <v>22132</v>
      </c>
      <c r="F153" s="22"/>
      <c r="G153" s="9">
        <v>59495</v>
      </c>
      <c r="H153" s="9">
        <v>93201</v>
      </c>
      <c r="I153" s="9">
        <v>69898</v>
      </c>
      <c r="J153" s="25">
        <v>81627</v>
      </c>
      <c r="K153" s="25">
        <v>93201</v>
      </c>
      <c r="L153" s="25">
        <v>69898</v>
      </c>
      <c r="AR153" s="28"/>
      <c r="CR153" s="31"/>
    </row>
    <row r="154" spans="1:96" x14ac:dyDescent="0.15">
      <c r="A154" s="18" t="s">
        <v>88</v>
      </c>
      <c r="B154" s="21" t="s">
        <v>51</v>
      </c>
      <c r="C154" s="9">
        <v>2019</v>
      </c>
      <c r="D154" s="9">
        <v>220068</v>
      </c>
      <c r="E154" s="9">
        <v>34537</v>
      </c>
      <c r="F154" s="22"/>
      <c r="G154" s="9">
        <v>136452</v>
      </c>
      <c r="H154" s="9">
        <v>43194</v>
      </c>
      <c r="I154" s="9">
        <v>5885</v>
      </c>
      <c r="J154" s="25">
        <v>170989</v>
      </c>
      <c r="K154" s="25">
        <v>43194</v>
      </c>
      <c r="L154" s="25">
        <v>5885</v>
      </c>
      <c r="AR154" s="28"/>
      <c r="CR154" s="31"/>
    </row>
    <row r="155" spans="1:96" x14ac:dyDescent="0.15">
      <c r="A155" s="18" t="s">
        <v>89</v>
      </c>
      <c r="B155" s="21" t="s">
        <v>53</v>
      </c>
      <c r="C155" s="9">
        <v>2019</v>
      </c>
      <c r="D155" s="9">
        <v>15704</v>
      </c>
      <c r="E155" s="9">
        <v>3057</v>
      </c>
      <c r="F155" s="22"/>
      <c r="G155" s="9">
        <v>12592</v>
      </c>
      <c r="H155" s="22"/>
      <c r="I155" s="9">
        <v>55</v>
      </c>
      <c r="J155" s="25">
        <v>15649</v>
      </c>
      <c r="K155" s="26"/>
      <c r="L155" s="25">
        <v>55</v>
      </c>
      <c r="AR155" s="28"/>
      <c r="CR155" s="34"/>
    </row>
    <row r="156" spans="1:96" x14ac:dyDescent="0.15">
      <c r="A156" s="18" t="s">
        <v>54</v>
      </c>
      <c r="B156" s="21" t="s">
        <v>55</v>
      </c>
      <c r="C156" s="9">
        <v>2019</v>
      </c>
      <c r="D156" s="9">
        <v>275195</v>
      </c>
      <c r="E156" s="9">
        <v>146539</v>
      </c>
      <c r="F156" s="22"/>
      <c r="G156" s="22"/>
      <c r="H156" s="9">
        <v>53256</v>
      </c>
      <c r="I156" s="9">
        <v>75400</v>
      </c>
      <c r="J156" s="25">
        <v>146539</v>
      </c>
      <c r="K156" s="25">
        <v>53256</v>
      </c>
      <c r="L156" s="25">
        <v>75400</v>
      </c>
      <c r="AR156" s="28"/>
    </row>
    <row r="157" spans="1:96" x14ac:dyDescent="0.15">
      <c r="A157" s="18" t="s">
        <v>56</v>
      </c>
      <c r="B157" s="21" t="s">
        <v>57</v>
      </c>
      <c r="C157" s="9">
        <v>2019</v>
      </c>
      <c r="D157" s="9">
        <v>400370</v>
      </c>
      <c r="E157" s="9">
        <v>136609</v>
      </c>
      <c r="F157" s="9">
        <v>79</v>
      </c>
      <c r="G157" s="9">
        <v>7286</v>
      </c>
      <c r="H157" s="9">
        <v>126563</v>
      </c>
      <c r="I157" s="9">
        <v>129833</v>
      </c>
      <c r="J157" s="25">
        <v>143974</v>
      </c>
      <c r="K157" s="25">
        <v>126563</v>
      </c>
      <c r="L157" s="25">
        <v>129833</v>
      </c>
      <c r="AR157" s="28"/>
    </row>
    <row r="158" spans="1:96" x14ac:dyDescent="0.15">
      <c r="A158" s="18" t="s">
        <v>90</v>
      </c>
      <c r="B158" s="21" t="s">
        <v>59</v>
      </c>
      <c r="C158" s="9">
        <v>2019</v>
      </c>
      <c r="D158" s="9">
        <v>346974</v>
      </c>
      <c r="E158" s="9">
        <v>142472</v>
      </c>
      <c r="F158" s="22"/>
      <c r="G158" s="9">
        <v>7534</v>
      </c>
      <c r="H158" s="9">
        <v>101592</v>
      </c>
      <c r="I158" s="9">
        <v>95376</v>
      </c>
      <c r="J158" s="25">
        <v>150006</v>
      </c>
      <c r="K158" s="25">
        <v>101592</v>
      </c>
      <c r="L158" s="25">
        <v>95376</v>
      </c>
      <c r="AR158" s="28"/>
    </row>
    <row r="159" spans="1:96" x14ac:dyDescent="0.15">
      <c r="A159" s="18" t="s">
        <v>91</v>
      </c>
      <c r="B159" s="21" t="s">
        <v>61</v>
      </c>
      <c r="C159" s="9">
        <v>2019</v>
      </c>
      <c r="D159" s="9">
        <v>353812</v>
      </c>
      <c r="E159" s="9">
        <v>261244</v>
      </c>
      <c r="F159" s="22"/>
      <c r="G159" s="9">
        <v>333</v>
      </c>
      <c r="H159" s="9">
        <v>53859</v>
      </c>
      <c r="I159" s="9">
        <v>38376</v>
      </c>
      <c r="J159" s="25">
        <v>261577</v>
      </c>
      <c r="K159" s="25">
        <v>53859</v>
      </c>
      <c r="L159" s="25">
        <v>38376</v>
      </c>
      <c r="AR159" s="28"/>
    </row>
    <row r="160" spans="1:96" x14ac:dyDescent="0.15">
      <c r="A160" s="18" t="s">
        <v>92</v>
      </c>
      <c r="B160" s="21" t="s">
        <v>63</v>
      </c>
      <c r="C160" s="9">
        <v>2019</v>
      </c>
      <c r="D160" s="9">
        <v>87124</v>
      </c>
      <c r="E160" s="9">
        <v>36026</v>
      </c>
      <c r="F160" s="22"/>
      <c r="G160" s="22"/>
      <c r="H160" s="9">
        <v>51098</v>
      </c>
      <c r="I160" s="22"/>
      <c r="J160" s="25">
        <v>36026</v>
      </c>
      <c r="K160" s="25">
        <v>51098</v>
      </c>
      <c r="L160" s="26"/>
      <c r="AR160" s="28"/>
    </row>
    <row r="161" spans="1:44" x14ac:dyDescent="0.15">
      <c r="A161" s="18" t="s">
        <v>93</v>
      </c>
      <c r="B161" s="21" t="s">
        <v>65</v>
      </c>
      <c r="C161" s="9">
        <v>2019</v>
      </c>
      <c r="D161" s="9">
        <v>333451</v>
      </c>
      <c r="E161" s="9">
        <v>151419</v>
      </c>
      <c r="F161" s="9">
        <v>45000</v>
      </c>
      <c r="G161" s="9">
        <v>333</v>
      </c>
      <c r="H161" s="9">
        <v>79427</v>
      </c>
      <c r="I161" s="9">
        <v>57272</v>
      </c>
      <c r="J161" s="25">
        <v>196752</v>
      </c>
      <c r="K161" s="25">
        <v>79427</v>
      </c>
      <c r="L161" s="25">
        <v>57272</v>
      </c>
      <c r="AR161" s="29"/>
    </row>
    <row r="162" spans="1:44" x14ac:dyDescent="0.15">
      <c r="A162" s="18" t="s">
        <v>66</v>
      </c>
      <c r="B162" s="21" t="s">
        <v>67</v>
      </c>
      <c r="C162" s="9">
        <v>2019</v>
      </c>
      <c r="D162" s="9">
        <v>369085</v>
      </c>
      <c r="E162" s="9">
        <v>259997</v>
      </c>
      <c r="F162" s="22"/>
      <c r="G162" s="22"/>
      <c r="H162" s="9">
        <v>85209</v>
      </c>
      <c r="I162" s="9">
        <v>23879</v>
      </c>
      <c r="J162" s="25">
        <v>259997</v>
      </c>
      <c r="K162" s="25">
        <v>85209</v>
      </c>
      <c r="L162" s="25">
        <v>23879</v>
      </c>
      <c r="AR162" s="28"/>
    </row>
    <row r="163" spans="1:44" x14ac:dyDescent="0.15">
      <c r="A163" s="18" t="s">
        <v>94</v>
      </c>
      <c r="B163" s="21" t="s">
        <v>69</v>
      </c>
      <c r="C163" s="9">
        <v>2019</v>
      </c>
      <c r="D163" s="9">
        <v>220576</v>
      </c>
      <c r="E163" s="9">
        <v>128735</v>
      </c>
      <c r="F163" s="22"/>
      <c r="G163" s="22"/>
      <c r="H163" s="9">
        <v>67679</v>
      </c>
      <c r="I163" s="9">
        <v>24162</v>
      </c>
      <c r="J163" s="25">
        <v>128735</v>
      </c>
      <c r="K163" s="25">
        <v>67679</v>
      </c>
      <c r="L163" s="25">
        <v>24162</v>
      </c>
      <c r="AR163" s="28"/>
    </row>
    <row r="164" spans="1:44" x14ac:dyDescent="0.15">
      <c r="A164" s="18" t="s">
        <v>70</v>
      </c>
      <c r="B164" s="21" t="s">
        <v>71</v>
      </c>
      <c r="C164" s="9">
        <v>2019</v>
      </c>
      <c r="D164" s="9">
        <v>92254</v>
      </c>
      <c r="E164" s="9">
        <v>63057</v>
      </c>
      <c r="F164" s="22"/>
      <c r="G164" s="22"/>
      <c r="H164" s="9">
        <v>12401</v>
      </c>
      <c r="I164" s="9">
        <v>16796</v>
      </c>
      <c r="J164" s="25">
        <v>63057</v>
      </c>
      <c r="K164" s="25">
        <v>12401</v>
      </c>
      <c r="L164" s="25">
        <v>16796</v>
      </c>
      <c r="AR164" s="28"/>
    </row>
    <row r="165" spans="1:44" x14ac:dyDescent="0.15">
      <c r="A165" s="18" t="s">
        <v>95</v>
      </c>
      <c r="B165" s="21" t="s">
        <v>73</v>
      </c>
      <c r="C165" s="9">
        <v>2019</v>
      </c>
      <c r="D165" s="9">
        <v>229331</v>
      </c>
      <c r="E165" s="9">
        <v>131704</v>
      </c>
      <c r="F165" s="9">
        <v>267</v>
      </c>
      <c r="G165" s="9">
        <v>2009</v>
      </c>
      <c r="H165" s="9">
        <v>79394</v>
      </c>
      <c r="I165" s="9">
        <v>15957</v>
      </c>
      <c r="J165" s="25">
        <v>133980</v>
      </c>
      <c r="K165" s="25">
        <v>79394</v>
      </c>
      <c r="L165" s="25">
        <v>15957</v>
      </c>
      <c r="AR165" s="28"/>
    </row>
    <row r="166" spans="1:44" x14ac:dyDescent="0.15">
      <c r="A166" s="18" t="s">
        <v>74</v>
      </c>
      <c r="B166" s="21" t="s">
        <v>75</v>
      </c>
      <c r="C166" s="9">
        <v>2019</v>
      </c>
      <c r="D166" s="9">
        <v>24400</v>
      </c>
      <c r="E166" s="9">
        <v>2400</v>
      </c>
      <c r="F166" s="22"/>
      <c r="G166" s="22"/>
      <c r="H166" s="22"/>
      <c r="I166" s="9">
        <v>22000</v>
      </c>
      <c r="J166" s="25">
        <v>2400</v>
      </c>
      <c r="K166" s="26"/>
      <c r="L166" s="25">
        <v>22000</v>
      </c>
      <c r="AR166" s="28"/>
    </row>
    <row r="167" spans="1:44" x14ac:dyDescent="0.15">
      <c r="AR167" s="33"/>
    </row>
    <row r="176" spans="1:44" x14ac:dyDescent="0.15">
      <c r="A176" s="10" t="s">
        <v>96</v>
      </c>
    </row>
    <row r="177" spans="1:12" x14ac:dyDescent="0.15">
      <c r="A177" s="10" t="s">
        <v>97</v>
      </c>
    </row>
    <row r="178" spans="1:12" x14ac:dyDescent="0.15">
      <c r="A178" s="10" t="s">
        <v>1</v>
      </c>
    </row>
    <row r="179" spans="1:12" x14ac:dyDescent="0.15">
      <c r="A179" s="10" t="s">
        <v>2</v>
      </c>
    </row>
    <row r="180" spans="1:12" x14ac:dyDescent="0.15">
      <c r="A180" s="83" t="s">
        <v>3</v>
      </c>
      <c r="B180" s="83" t="s">
        <v>4</v>
      </c>
      <c r="C180" s="88" t="s">
        <v>149</v>
      </c>
      <c r="D180" s="85" t="s">
        <v>78</v>
      </c>
      <c r="E180" s="75" t="s">
        <v>6</v>
      </c>
      <c r="F180" s="76"/>
      <c r="G180" s="76"/>
      <c r="H180" s="76"/>
      <c r="I180" s="76"/>
      <c r="J180" s="76"/>
      <c r="K180" s="76"/>
      <c r="L180" s="77"/>
    </row>
    <row r="181" spans="1:12" ht="72" x14ac:dyDescent="0.15">
      <c r="A181" s="84"/>
      <c r="B181" s="84"/>
      <c r="C181" s="89"/>
      <c r="D181" s="84"/>
      <c r="E181" s="8" t="s">
        <v>150</v>
      </c>
      <c r="F181" s="8" t="s">
        <v>151</v>
      </c>
      <c r="G181" s="8" t="s">
        <v>152</v>
      </c>
      <c r="H181" s="8" t="s">
        <v>155</v>
      </c>
      <c r="I181" s="8" t="s">
        <v>154</v>
      </c>
      <c r="J181" s="23" t="s">
        <v>7</v>
      </c>
      <c r="K181" s="23" t="s">
        <v>8</v>
      </c>
      <c r="L181" s="23" t="s">
        <v>9</v>
      </c>
    </row>
    <row r="182" spans="1:12" x14ac:dyDescent="0.15">
      <c r="A182" s="19" t="s">
        <v>10</v>
      </c>
      <c r="B182" s="20" t="s">
        <v>11</v>
      </c>
      <c r="C182" s="9">
        <v>2018</v>
      </c>
      <c r="D182" s="9">
        <v>7299473</v>
      </c>
      <c r="E182" s="9">
        <v>3677952</v>
      </c>
      <c r="F182" s="9">
        <v>135429</v>
      </c>
      <c r="G182" s="9">
        <v>371859</v>
      </c>
      <c r="H182" s="9">
        <v>1785067</v>
      </c>
      <c r="I182" s="9">
        <v>1329166</v>
      </c>
      <c r="J182" s="25">
        <v>4185240</v>
      </c>
      <c r="K182" s="25">
        <v>1785067</v>
      </c>
      <c r="L182" s="25">
        <v>1329166</v>
      </c>
    </row>
    <row r="183" spans="1:12" x14ac:dyDescent="0.15">
      <c r="A183" s="18" t="s">
        <v>12</v>
      </c>
      <c r="B183" s="21" t="s">
        <v>13</v>
      </c>
      <c r="C183" s="9">
        <v>2018</v>
      </c>
      <c r="D183" s="9">
        <v>29979</v>
      </c>
      <c r="E183" s="9">
        <v>18427</v>
      </c>
      <c r="F183" s="22"/>
      <c r="G183" s="9">
        <v>807</v>
      </c>
      <c r="H183" s="9">
        <v>10001</v>
      </c>
      <c r="I183" s="9">
        <v>744</v>
      </c>
      <c r="J183" s="25">
        <v>19234</v>
      </c>
      <c r="K183" s="25">
        <v>10001</v>
      </c>
      <c r="L183" s="25">
        <v>744</v>
      </c>
    </row>
    <row r="184" spans="1:12" x14ac:dyDescent="0.15">
      <c r="A184" s="18" t="s">
        <v>14</v>
      </c>
      <c r="B184" s="21" t="s">
        <v>15</v>
      </c>
      <c r="C184" s="9">
        <v>2018</v>
      </c>
      <c r="D184" s="9">
        <v>8648</v>
      </c>
      <c r="E184" s="9">
        <v>8648</v>
      </c>
      <c r="F184" s="22"/>
      <c r="G184" s="22"/>
      <c r="H184" s="22"/>
      <c r="I184" s="22"/>
      <c r="J184" s="25">
        <v>8648</v>
      </c>
      <c r="K184" s="26"/>
      <c r="L184" s="26"/>
    </row>
    <row r="185" spans="1:12" x14ac:dyDescent="0.15">
      <c r="A185" s="18" t="s">
        <v>98</v>
      </c>
      <c r="B185" s="21" t="s">
        <v>17</v>
      </c>
      <c r="C185" s="9">
        <v>2018</v>
      </c>
      <c r="D185" s="9">
        <v>600956</v>
      </c>
      <c r="E185" s="9">
        <v>359045</v>
      </c>
      <c r="F185" s="9">
        <v>14934</v>
      </c>
      <c r="G185" s="9">
        <v>2912</v>
      </c>
      <c r="H185" s="9">
        <v>223827</v>
      </c>
      <c r="I185" s="9">
        <v>238</v>
      </c>
      <c r="J185" s="25">
        <v>376891</v>
      </c>
      <c r="K185" s="25">
        <v>223827</v>
      </c>
      <c r="L185" s="25">
        <v>238</v>
      </c>
    </row>
    <row r="186" spans="1:12" x14ac:dyDescent="0.15">
      <c r="A186" s="18" t="s">
        <v>18</v>
      </c>
      <c r="B186" s="21" t="s">
        <v>19</v>
      </c>
      <c r="C186" s="9">
        <v>2018</v>
      </c>
      <c r="D186" s="9">
        <v>340148</v>
      </c>
      <c r="E186" s="9">
        <v>308020</v>
      </c>
      <c r="F186" s="22"/>
      <c r="G186" s="22"/>
      <c r="H186" s="9">
        <v>32128</v>
      </c>
      <c r="I186" s="22"/>
      <c r="J186" s="25">
        <v>308020</v>
      </c>
      <c r="K186" s="25">
        <v>32128</v>
      </c>
      <c r="L186" s="26"/>
    </row>
    <row r="187" spans="1:12" x14ac:dyDescent="0.15">
      <c r="A187" s="18" t="s">
        <v>20</v>
      </c>
      <c r="B187" s="21" t="s">
        <v>21</v>
      </c>
      <c r="C187" s="9">
        <v>2018</v>
      </c>
      <c r="D187" s="9">
        <v>599979</v>
      </c>
      <c r="E187" s="9">
        <v>317967</v>
      </c>
      <c r="F187" s="9">
        <v>61146</v>
      </c>
      <c r="G187" s="9">
        <v>20832</v>
      </c>
      <c r="H187" s="9">
        <v>107537</v>
      </c>
      <c r="I187" s="9">
        <v>92497</v>
      </c>
      <c r="J187" s="25">
        <v>399945</v>
      </c>
      <c r="K187" s="25">
        <v>107537</v>
      </c>
      <c r="L187" s="25">
        <v>92497</v>
      </c>
    </row>
    <row r="188" spans="1:12" x14ac:dyDescent="0.15">
      <c r="A188" s="18" t="s">
        <v>22</v>
      </c>
      <c r="B188" s="21" t="s">
        <v>23</v>
      </c>
      <c r="C188" s="9">
        <v>2018</v>
      </c>
      <c r="D188" s="9">
        <v>167978</v>
      </c>
      <c r="E188" s="9">
        <v>62353</v>
      </c>
      <c r="F188" s="9">
        <v>13333</v>
      </c>
      <c r="G188" s="9">
        <v>11285</v>
      </c>
      <c r="H188" s="9">
        <v>55334</v>
      </c>
      <c r="I188" s="9">
        <v>25673</v>
      </c>
      <c r="J188" s="25">
        <v>86971</v>
      </c>
      <c r="K188" s="25">
        <v>55334</v>
      </c>
      <c r="L188" s="25">
        <v>25673</v>
      </c>
    </row>
    <row r="189" spans="1:12" x14ac:dyDescent="0.15">
      <c r="A189" s="18" t="s">
        <v>24</v>
      </c>
      <c r="B189" s="21" t="s">
        <v>25</v>
      </c>
      <c r="C189" s="9">
        <v>2018</v>
      </c>
      <c r="D189" s="9">
        <v>122657</v>
      </c>
      <c r="E189" s="9">
        <v>48260</v>
      </c>
      <c r="F189" s="22"/>
      <c r="G189" s="9">
        <v>11712</v>
      </c>
      <c r="H189" s="22"/>
      <c r="I189" s="9">
        <v>62685</v>
      </c>
      <c r="J189" s="25">
        <v>59972</v>
      </c>
      <c r="K189" s="26"/>
      <c r="L189" s="25">
        <v>62685</v>
      </c>
    </row>
    <row r="190" spans="1:12" x14ac:dyDescent="0.15">
      <c r="A190" s="18" t="s">
        <v>26</v>
      </c>
      <c r="B190" s="21" t="s">
        <v>27</v>
      </c>
      <c r="C190" s="9">
        <v>2018</v>
      </c>
      <c r="D190" s="9">
        <v>96639</v>
      </c>
      <c r="E190" s="9">
        <v>45678</v>
      </c>
      <c r="F190" s="22"/>
      <c r="G190" s="9">
        <v>406</v>
      </c>
      <c r="H190" s="9">
        <v>30863</v>
      </c>
      <c r="I190" s="9">
        <v>19692</v>
      </c>
      <c r="J190" s="25">
        <v>46084</v>
      </c>
      <c r="K190" s="25">
        <v>30863</v>
      </c>
      <c r="L190" s="25">
        <v>19692</v>
      </c>
    </row>
    <row r="191" spans="1:12" x14ac:dyDescent="0.15">
      <c r="A191" s="18" t="s">
        <v>28</v>
      </c>
      <c r="B191" s="21" t="s">
        <v>29</v>
      </c>
      <c r="C191" s="9">
        <v>2018</v>
      </c>
      <c r="D191" s="9">
        <v>3183</v>
      </c>
      <c r="E191" s="9">
        <v>3183</v>
      </c>
      <c r="F191" s="22"/>
      <c r="G191" s="22"/>
      <c r="H191" s="22"/>
      <c r="I191" s="22"/>
      <c r="J191" s="25">
        <v>3183</v>
      </c>
      <c r="K191" s="26"/>
      <c r="L191" s="26"/>
    </row>
    <row r="192" spans="1:12" x14ac:dyDescent="0.15">
      <c r="A192" s="18" t="s">
        <v>30</v>
      </c>
      <c r="B192" s="21" t="s">
        <v>31</v>
      </c>
      <c r="C192" s="9">
        <v>2018</v>
      </c>
      <c r="D192" s="9">
        <v>43356</v>
      </c>
      <c r="E192" s="9">
        <v>41283</v>
      </c>
      <c r="F192" s="22"/>
      <c r="G192" s="9">
        <v>1949</v>
      </c>
      <c r="H192" s="22"/>
      <c r="I192" s="9">
        <v>124</v>
      </c>
      <c r="J192" s="25">
        <v>43232</v>
      </c>
      <c r="K192" s="26"/>
      <c r="L192" s="25">
        <v>124</v>
      </c>
    </row>
    <row r="193" spans="1:12" x14ac:dyDescent="0.15">
      <c r="A193" s="18" t="s">
        <v>32</v>
      </c>
      <c r="B193" s="21" t="s">
        <v>33</v>
      </c>
      <c r="C193" s="9">
        <v>2018</v>
      </c>
      <c r="D193" s="9">
        <v>63643</v>
      </c>
      <c r="E193" s="9">
        <v>7462</v>
      </c>
      <c r="F193" s="22"/>
      <c r="G193" s="9">
        <v>7419</v>
      </c>
      <c r="H193" s="9">
        <v>1798</v>
      </c>
      <c r="I193" s="9">
        <v>46964</v>
      </c>
      <c r="J193" s="25">
        <v>14881</v>
      </c>
      <c r="K193" s="25">
        <v>1798</v>
      </c>
      <c r="L193" s="25">
        <v>46964</v>
      </c>
    </row>
    <row r="194" spans="1:12" x14ac:dyDescent="0.15">
      <c r="A194" s="18" t="s">
        <v>34</v>
      </c>
      <c r="B194" s="21" t="s">
        <v>35</v>
      </c>
      <c r="C194" s="9">
        <v>2018</v>
      </c>
      <c r="D194" s="9">
        <v>138493</v>
      </c>
      <c r="E194" s="9">
        <v>55718</v>
      </c>
      <c r="F194" s="22"/>
      <c r="G194" s="9">
        <v>3995</v>
      </c>
      <c r="H194" s="9">
        <v>39965</v>
      </c>
      <c r="I194" s="9">
        <v>38815</v>
      </c>
      <c r="J194" s="25">
        <v>59713</v>
      </c>
      <c r="K194" s="25">
        <v>39965</v>
      </c>
      <c r="L194" s="25">
        <v>38815</v>
      </c>
    </row>
    <row r="195" spans="1:12" x14ac:dyDescent="0.15">
      <c r="A195" s="18" t="s">
        <v>36</v>
      </c>
      <c r="B195" s="21" t="s">
        <v>37</v>
      </c>
      <c r="C195" s="9">
        <v>2018</v>
      </c>
      <c r="D195" s="9">
        <v>193393</v>
      </c>
      <c r="E195" s="9">
        <v>6517</v>
      </c>
      <c r="F195" s="22"/>
      <c r="G195" s="9">
        <v>55148</v>
      </c>
      <c r="H195" s="9">
        <v>112846</v>
      </c>
      <c r="I195" s="9">
        <v>18882</v>
      </c>
      <c r="J195" s="25">
        <v>61665</v>
      </c>
      <c r="K195" s="25">
        <v>112846</v>
      </c>
      <c r="L195" s="25">
        <v>18882</v>
      </c>
    </row>
    <row r="196" spans="1:12" x14ac:dyDescent="0.15">
      <c r="A196" s="18" t="s">
        <v>38</v>
      </c>
      <c r="B196" s="21" t="s">
        <v>39</v>
      </c>
      <c r="C196" s="9">
        <v>2018</v>
      </c>
      <c r="D196" s="9">
        <v>308143</v>
      </c>
      <c r="E196" s="9">
        <v>88556</v>
      </c>
      <c r="F196" s="22"/>
      <c r="G196" s="9">
        <v>4559</v>
      </c>
      <c r="H196" s="9">
        <v>70193</v>
      </c>
      <c r="I196" s="9">
        <v>144835</v>
      </c>
      <c r="J196" s="25">
        <v>93115</v>
      </c>
      <c r="K196" s="25">
        <v>70193</v>
      </c>
      <c r="L196" s="25">
        <v>144835</v>
      </c>
    </row>
    <row r="197" spans="1:12" x14ac:dyDescent="0.15">
      <c r="A197" s="18" t="s">
        <v>40</v>
      </c>
      <c r="B197" s="21" t="s">
        <v>41</v>
      </c>
      <c r="C197" s="9">
        <v>2018</v>
      </c>
      <c r="D197" s="9">
        <v>147481</v>
      </c>
      <c r="E197" s="9">
        <v>118745</v>
      </c>
      <c r="F197" s="22"/>
      <c r="G197" s="9">
        <v>25548</v>
      </c>
      <c r="H197" s="22"/>
      <c r="I197" s="9">
        <v>3188</v>
      </c>
      <c r="J197" s="25">
        <v>144293</v>
      </c>
      <c r="K197" s="26"/>
      <c r="L197" s="25">
        <v>3188</v>
      </c>
    </row>
    <row r="198" spans="1:12" x14ac:dyDescent="0.15">
      <c r="A198" s="18" t="s">
        <v>42</v>
      </c>
      <c r="B198" s="21" t="s">
        <v>43</v>
      </c>
      <c r="C198" s="9">
        <v>2018</v>
      </c>
      <c r="D198" s="9">
        <v>173596</v>
      </c>
      <c r="E198" s="9">
        <v>137272</v>
      </c>
      <c r="F198" s="9">
        <v>13336</v>
      </c>
      <c r="G198" s="22"/>
      <c r="H198" s="9">
        <v>18890</v>
      </c>
      <c r="I198" s="9">
        <v>4098</v>
      </c>
      <c r="J198" s="25">
        <v>150608</v>
      </c>
      <c r="K198" s="25">
        <v>18890</v>
      </c>
      <c r="L198" s="25">
        <v>4098</v>
      </c>
    </row>
    <row r="199" spans="1:12" x14ac:dyDescent="0.15">
      <c r="A199" s="18" t="s">
        <v>87</v>
      </c>
      <c r="B199" s="21" t="s">
        <v>45</v>
      </c>
      <c r="C199" s="9">
        <v>2018</v>
      </c>
      <c r="D199" s="9">
        <v>330657</v>
      </c>
      <c r="E199" s="9">
        <v>143803</v>
      </c>
      <c r="F199" s="22"/>
      <c r="G199" s="9">
        <v>4098</v>
      </c>
      <c r="H199" s="9">
        <v>63178</v>
      </c>
      <c r="I199" s="9">
        <v>119578</v>
      </c>
      <c r="J199" s="25">
        <v>147901</v>
      </c>
      <c r="K199" s="25">
        <v>63178</v>
      </c>
      <c r="L199" s="25">
        <v>119578</v>
      </c>
    </row>
    <row r="200" spans="1:12" x14ac:dyDescent="0.15">
      <c r="A200" s="18" t="s">
        <v>46</v>
      </c>
      <c r="B200" s="21" t="s">
        <v>47</v>
      </c>
      <c r="C200" s="9">
        <v>2018</v>
      </c>
      <c r="D200" s="9">
        <v>584316</v>
      </c>
      <c r="E200" s="9">
        <v>188114</v>
      </c>
      <c r="F200" s="22"/>
      <c r="G200" s="9">
        <v>4381</v>
      </c>
      <c r="H200" s="9">
        <v>168002</v>
      </c>
      <c r="I200" s="9">
        <v>223819</v>
      </c>
      <c r="J200" s="25">
        <v>192495</v>
      </c>
      <c r="K200" s="25">
        <v>168002</v>
      </c>
      <c r="L200" s="25">
        <v>223819</v>
      </c>
    </row>
    <row r="201" spans="1:12" x14ac:dyDescent="0.15">
      <c r="A201" s="18" t="s">
        <v>48</v>
      </c>
      <c r="B201" s="21" t="s">
        <v>49</v>
      </c>
      <c r="C201" s="9">
        <v>2018</v>
      </c>
      <c r="D201" s="9">
        <v>270462</v>
      </c>
      <c r="E201" s="9">
        <v>85178</v>
      </c>
      <c r="F201" s="22"/>
      <c r="G201" s="9">
        <v>21790</v>
      </c>
      <c r="H201" s="9">
        <v>99798</v>
      </c>
      <c r="I201" s="9">
        <v>63696</v>
      </c>
      <c r="J201" s="25">
        <v>106968</v>
      </c>
      <c r="K201" s="25">
        <v>99798</v>
      </c>
      <c r="L201" s="25">
        <v>63696</v>
      </c>
    </row>
    <row r="202" spans="1:12" x14ac:dyDescent="0.15">
      <c r="A202" s="18" t="s">
        <v>50</v>
      </c>
      <c r="B202" s="21" t="s">
        <v>51</v>
      </c>
      <c r="C202" s="9">
        <v>2018</v>
      </c>
      <c r="D202" s="9">
        <v>247800</v>
      </c>
      <c r="E202" s="9">
        <v>46828</v>
      </c>
      <c r="F202" s="22"/>
      <c r="G202" s="9">
        <v>165466</v>
      </c>
      <c r="H202" s="9">
        <v>29421</v>
      </c>
      <c r="I202" s="9">
        <v>6085</v>
      </c>
      <c r="J202" s="25">
        <v>212294</v>
      </c>
      <c r="K202" s="25">
        <v>29421</v>
      </c>
      <c r="L202" s="25">
        <v>6085</v>
      </c>
    </row>
    <row r="203" spans="1:12" x14ac:dyDescent="0.15">
      <c r="A203" s="18" t="s">
        <v>52</v>
      </c>
      <c r="B203" s="21" t="s">
        <v>53</v>
      </c>
      <c r="C203" s="9">
        <v>2018</v>
      </c>
      <c r="D203" s="9">
        <v>10496</v>
      </c>
      <c r="E203" s="9">
        <v>2657</v>
      </c>
      <c r="F203" s="22"/>
      <c r="G203" s="9">
        <v>7839</v>
      </c>
      <c r="H203" s="22"/>
      <c r="I203" s="22"/>
      <c r="J203" s="25">
        <v>10496</v>
      </c>
      <c r="K203" s="26"/>
      <c r="L203" s="26"/>
    </row>
    <row r="204" spans="1:12" x14ac:dyDescent="0.15">
      <c r="A204" s="18" t="s">
        <v>54</v>
      </c>
      <c r="B204" s="21" t="s">
        <v>55</v>
      </c>
      <c r="C204" s="9">
        <v>2018</v>
      </c>
      <c r="D204" s="9">
        <v>270003</v>
      </c>
      <c r="E204" s="9">
        <v>110058</v>
      </c>
      <c r="F204" s="22"/>
      <c r="G204" s="9">
        <v>8199</v>
      </c>
      <c r="H204" s="9">
        <v>62225</v>
      </c>
      <c r="I204" s="9">
        <v>89521</v>
      </c>
      <c r="J204" s="25">
        <v>118257</v>
      </c>
      <c r="K204" s="25">
        <v>62225</v>
      </c>
      <c r="L204" s="25">
        <v>89521</v>
      </c>
    </row>
    <row r="205" spans="1:12" x14ac:dyDescent="0.15">
      <c r="A205" s="18" t="s">
        <v>56</v>
      </c>
      <c r="B205" s="21" t="s">
        <v>57</v>
      </c>
      <c r="C205" s="9">
        <v>2018</v>
      </c>
      <c r="D205" s="9">
        <v>436816</v>
      </c>
      <c r="E205" s="9">
        <v>257961</v>
      </c>
      <c r="F205" s="22"/>
      <c r="G205" s="9">
        <v>11974</v>
      </c>
      <c r="H205" s="9">
        <v>70746</v>
      </c>
      <c r="I205" s="9">
        <v>96135</v>
      </c>
      <c r="J205" s="25">
        <v>269935</v>
      </c>
      <c r="K205" s="25">
        <v>70746</v>
      </c>
      <c r="L205" s="25">
        <v>96135</v>
      </c>
    </row>
    <row r="206" spans="1:12" x14ac:dyDescent="0.15">
      <c r="A206" s="18" t="s">
        <v>58</v>
      </c>
      <c r="B206" s="21" t="s">
        <v>59</v>
      </c>
      <c r="C206" s="9">
        <v>2018</v>
      </c>
      <c r="D206" s="9">
        <v>346676</v>
      </c>
      <c r="E206" s="9">
        <v>205917</v>
      </c>
      <c r="F206" s="22"/>
      <c r="G206" s="22"/>
      <c r="H206" s="9">
        <v>84347</v>
      </c>
      <c r="I206" s="9">
        <v>56412</v>
      </c>
      <c r="J206" s="25">
        <v>205917</v>
      </c>
      <c r="K206" s="25">
        <v>84347</v>
      </c>
      <c r="L206" s="25">
        <v>56412</v>
      </c>
    </row>
    <row r="207" spans="1:12" x14ac:dyDescent="0.15">
      <c r="A207" s="18" t="s">
        <v>60</v>
      </c>
      <c r="B207" s="21" t="s">
        <v>61</v>
      </c>
      <c r="C207" s="9">
        <v>2018</v>
      </c>
      <c r="D207" s="9">
        <v>374796</v>
      </c>
      <c r="E207" s="9">
        <v>261079</v>
      </c>
      <c r="F207" s="22"/>
      <c r="G207" s="9">
        <v>88</v>
      </c>
      <c r="H207" s="9">
        <v>67692</v>
      </c>
      <c r="I207" s="9">
        <v>45937</v>
      </c>
      <c r="J207" s="25">
        <v>261167</v>
      </c>
      <c r="K207" s="25">
        <v>67692</v>
      </c>
      <c r="L207" s="25">
        <v>45937</v>
      </c>
    </row>
    <row r="208" spans="1:12" x14ac:dyDescent="0.15">
      <c r="A208" s="18" t="s">
        <v>62</v>
      </c>
      <c r="B208" s="21" t="s">
        <v>63</v>
      </c>
      <c r="C208" s="9">
        <v>2018</v>
      </c>
      <c r="D208" s="9">
        <v>75039</v>
      </c>
      <c r="E208" s="9">
        <v>39883</v>
      </c>
      <c r="F208" s="22"/>
      <c r="G208" s="22"/>
      <c r="H208" s="9">
        <v>35156</v>
      </c>
      <c r="I208" s="22"/>
      <c r="J208" s="25">
        <v>39883</v>
      </c>
      <c r="K208" s="25">
        <v>35156</v>
      </c>
      <c r="L208" s="26"/>
    </row>
    <row r="209" spans="1:12" x14ac:dyDescent="0.15">
      <c r="A209" s="18" t="s">
        <v>64</v>
      </c>
      <c r="B209" s="21" t="s">
        <v>65</v>
      </c>
      <c r="C209" s="9">
        <v>2018</v>
      </c>
      <c r="D209" s="9">
        <v>348094</v>
      </c>
      <c r="E209" s="9">
        <v>160912</v>
      </c>
      <c r="F209" s="9">
        <v>27004</v>
      </c>
      <c r="G209" s="22"/>
      <c r="H209" s="9">
        <v>75220</v>
      </c>
      <c r="I209" s="9">
        <v>84958</v>
      </c>
      <c r="J209" s="25">
        <v>187916</v>
      </c>
      <c r="K209" s="25">
        <v>75220</v>
      </c>
      <c r="L209" s="25">
        <v>84958</v>
      </c>
    </row>
    <row r="210" spans="1:12" x14ac:dyDescent="0.15">
      <c r="A210" s="18" t="s">
        <v>66</v>
      </c>
      <c r="B210" s="21" t="s">
        <v>67</v>
      </c>
      <c r="C210" s="9">
        <v>2018</v>
      </c>
      <c r="D210" s="9">
        <v>392765</v>
      </c>
      <c r="E210" s="9">
        <v>296021</v>
      </c>
      <c r="F210" s="9">
        <v>667</v>
      </c>
      <c r="G210" s="22"/>
      <c r="H210" s="9">
        <v>85410</v>
      </c>
      <c r="I210" s="9">
        <v>10667</v>
      </c>
      <c r="J210" s="25">
        <v>296688</v>
      </c>
      <c r="K210" s="25">
        <v>85410</v>
      </c>
      <c r="L210" s="25">
        <v>10667</v>
      </c>
    </row>
    <row r="211" spans="1:12" x14ac:dyDescent="0.15">
      <c r="A211" s="18" t="s">
        <v>68</v>
      </c>
      <c r="B211" s="21" t="s">
        <v>69</v>
      </c>
      <c r="C211" s="9">
        <v>2018</v>
      </c>
      <c r="D211" s="9">
        <v>205904</v>
      </c>
      <c r="E211" s="9">
        <v>70031</v>
      </c>
      <c r="F211" s="22"/>
      <c r="G211" s="22"/>
      <c r="H211" s="9">
        <v>135873</v>
      </c>
      <c r="I211" s="22"/>
      <c r="J211" s="25">
        <v>70031</v>
      </c>
      <c r="K211" s="25">
        <v>135873</v>
      </c>
      <c r="L211" s="26"/>
    </row>
    <row r="212" spans="1:12" x14ac:dyDescent="0.15">
      <c r="A212" s="18" t="s">
        <v>70</v>
      </c>
      <c r="B212" s="21" t="s">
        <v>71</v>
      </c>
      <c r="C212" s="9">
        <v>2018</v>
      </c>
      <c r="D212" s="9">
        <v>100055</v>
      </c>
      <c r="E212" s="9">
        <v>44828</v>
      </c>
      <c r="F212" s="22"/>
      <c r="G212" s="22"/>
      <c r="H212" s="9">
        <v>14939</v>
      </c>
      <c r="I212" s="9">
        <v>40288</v>
      </c>
      <c r="J212" s="25">
        <v>44828</v>
      </c>
      <c r="K212" s="25">
        <v>14939</v>
      </c>
      <c r="L212" s="25">
        <v>40288</v>
      </c>
    </row>
    <row r="213" spans="1:12" x14ac:dyDescent="0.15">
      <c r="A213" s="18" t="s">
        <v>72</v>
      </c>
      <c r="B213" s="21" t="s">
        <v>73</v>
      </c>
      <c r="C213" s="9">
        <v>2018</v>
      </c>
      <c r="D213" s="9">
        <v>243788</v>
      </c>
      <c r="E213" s="9">
        <v>134881</v>
      </c>
      <c r="F213" s="9">
        <v>5009</v>
      </c>
      <c r="G213" s="9">
        <v>1452</v>
      </c>
      <c r="H213" s="9">
        <v>89678</v>
      </c>
      <c r="I213" s="9">
        <v>12768</v>
      </c>
      <c r="J213" s="25">
        <v>141342</v>
      </c>
      <c r="K213" s="25">
        <v>89678</v>
      </c>
      <c r="L213" s="25">
        <v>12768</v>
      </c>
    </row>
    <row r="214" spans="1:12" x14ac:dyDescent="0.15">
      <c r="A214" s="18" t="s">
        <v>74</v>
      </c>
      <c r="B214" s="21" t="s">
        <v>75</v>
      </c>
      <c r="C214" s="9">
        <v>2018</v>
      </c>
      <c r="D214" s="9">
        <v>23534</v>
      </c>
      <c r="E214" s="9">
        <v>2667</v>
      </c>
      <c r="F214" s="22"/>
      <c r="G214" s="22"/>
      <c r="H214" s="22"/>
      <c r="I214" s="9">
        <v>20867</v>
      </c>
      <c r="J214" s="25">
        <v>2667</v>
      </c>
      <c r="K214" s="26"/>
      <c r="L214" s="25">
        <v>20867</v>
      </c>
    </row>
    <row r="219" spans="1:12" x14ac:dyDescent="0.15">
      <c r="A219" s="35" t="s">
        <v>99</v>
      </c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</row>
    <row r="220" spans="1:12" x14ac:dyDescent="0.15">
      <c r="A220" s="35" t="s">
        <v>100</v>
      </c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</row>
    <row r="221" spans="1:12" x14ac:dyDescent="0.15">
      <c r="A221" s="35" t="s">
        <v>1</v>
      </c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</row>
    <row r="222" spans="1:12" x14ac:dyDescent="0.15">
      <c r="A222" s="37" t="s">
        <v>2</v>
      </c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</row>
    <row r="223" spans="1:12" x14ac:dyDescent="0.15">
      <c r="A223" s="81" t="s">
        <v>101</v>
      </c>
      <c r="B223" s="81" t="s">
        <v>4</v>
      </c>
      <c r="C223" s="90" t="s">
        <v>149</v>
      </c>
      <c r="D223" s="92" t="s">
        <v>102</v>
      </c>
      <c r="E223" s="78" t="s">
        <v>103</v>
      </c>
      <c r="F223" s="79"/>
      <c r="G223" s="79"/>
      <c r="H223" s="79"/>
      <c r="I223" s="79"/>
      <c r="J223" s="79"/>
      <c r="K223" s="79"/>
      <c r="L223" s="80"/>
    </row>
    <row r="224" spans="1:12" ht="72" x14ac:dyDescent="0.15">
      <c r="A224" s="82"/>
      <c r="B224" s="82"/>
      <c r="C224" s="91"/>
      <c r="D224" s="82"/>
      <c r="E224" s="40" t="s">
        <v>150</v>
      </c>
      <c r="F224" s="40" t="s">
        <v>151</v>
      </c>
      <c r="G224" s="40" t="s">
        <v>152</v>
      </c>
      <c r="H224" s="40" t="s">
        <v>155</v>
      </c>
      <c r="I224" s="40" t="s">
        <v>154</v>
      </c>
      <c r="J224" s="46" t="s">
        <v>7</v>
      </c>
      <c r="K224" s="46" t="s">
        <v>8</v>
      </c>
      <c r="L224" s="46" t="s">
        <v>9</v>
      </c>
    </row>
    <row r="225" spans="1:12" x14ac:dyDescent="0.15">
      <c r="A225" s="41" t="s">
        <v>104</v>
      </c>
      <c r="B225" s="42" t="s">
        <v>11</v>
      </c>
      <c r="C225" s="43">
        <v>2017</v>
      </c>
      <c r="D225" s="43">
        <v>7680711</v>
      </c>
      <c r="E225" s="43">
        <v>4295890</v>
      </c>
      <c r="F225" s="43">
        <v>141220</v>
      </c>
      <c r="G225" s="43">
        <v>305439</v>
      </c>
      <c r="H225" s="43">
        <v>1657169</v>
      </c>
      <c r="I225" s="43">
        <v>1280993</v>
      </c>
      <c r="J225" s="47">
        <v>4742549</v>
      </c>
      <c r="K225" s="47">
        <v>1657169</v>
      </c>
      <c r="L225" s="47">
        <v>1280993</v>
      </c>
    </row>
    <row r="226" spans="1:12" x14ac:dyDescent="0.15">
      <c r="A226" s="39" t="s">
        <v>79</v>
      </c>
      <c r="B226" s="44" t="s">
        <v>13</v>
      </c>
      <c r="C226" s="43">
        <v>2017</v>
      </c>
      <c r="D226" s="43">
        <v>40339</v>
      </c>
      <c r="E226" s="43">
        <v>9280</v>
      </c>
      <c r="F226" s="45"/>
      <c r="G226" s="43">
        <v>60</v>
      </c>
      <c r="H226" s="43">
        <v>12666</v>
      </c>
      <c r="I226" s="43">
        <v>18333</v>
      </c>
      <c r="J226" s="47">
        <v>9340</v>
      </c>
      <c r="K226" s="47">
        <v>12666</v>
      </c>
      <c r="L226" s="47">
        <v>18333</v>
      </c>
    </row>
    <row r="227" spans="1:12" x14ac:dyDescent="0.15">
      <c r="A227" s="39" t="s">
        <v>80</v>
      </c>
      <c r="B227" s="44" t="s">
        <v>15</v>
      </c>
      <c r="C227" s="43">
        <v>2017</v>
      </c>
      <c r="D227" s="43">
        <v>12224</v>
      </c>
      <c r="E227" s="43">
        <v>9557</v>
      </c>
      <c r="F227" s="45"/>
      <c r="G227" s="45"/>
      <c r="H227" s="43">
        <v>2667</v>
      </c>
      <c r="I227" s="45"/>
      <c r="J227" s="47">
        <v>9557</v>
      </c>
      <c r="K227" s="47">
        <v>2667</v>
      </c>
      <c r="L227" s="48"/>
    </row>
    <row r="228" spans="1:12" x14ac:dyDescent="0.15">
      <c r="A228" s="39" t="s">
        <v>16</v>
      </c>
      <c r="B228" s="44" t="s">
        <v>17</v>
      </c>
      <c r="C228" s="43">
        <v>2017</v>
      </c>
      <c r="D228" s="43">
        <v>481271</v>
      </c>
      <c r="E228" s="43">
        <v>371770</v>
      </c>
      <c r="F228" s="43">
        <v>20239</v>
      </c>
      <c r="G228" s="43">
        <v>2800</v>
      </c>
      <c r="H228" s="43">
        <v>84790</v>
      </c>
      <c r="I228" s="43">
        <v>1672</v>
      </c>
      <c r="J228" s="47">
        <v>394809</v>
      </c>
      <c r="K228" s="47">
        <v>84790</v>
      </c>
      <c r="L228" s="47">
        <v>1672</v>
      </c>
    </row>
    <row r="229" spans="1:12" x14ac:dyDescent="0.15">
      <c r="A229" s="39" t="s">
        <v>105</v>
      </c>
      <c r="B229" s="44" t="s">
        <v>19</v>
      </c>
      <c r="C229" s="43">
        <v>2017</v>
      </c>
      <c r="D229" s="43">
        <v>311968</v>
      </c>
      <c r="E229" s="43">
        <v>279968</v>
      </c>
      <c r="F229" s="45"/>
      <c r="G229" s="45"/>
      <c r="H229" s="43">
        <v>32000</v>
      </c>
      <c r="I229" s="45"/>
      <c r="J229" s="47">
        <v>279968</v>
      </c>
      <c r="K229" s="47">
        <v>32000</v>
      </c>
      <c r="L229" s="48"/>
    </row>
    <row r="230" spans="1:12" x14ac:dyDescent="0.15">
      <c r="A230" s="39" t="s">
        <v>20</v>
      </c>
      <c r="B230" s="44" t="s">
        <v>21</v>
      </c>
      <c r="C230" s="43">
        <v>2017</v>
      </c>
      <c r="D230" s="43">
        <v>680453</v>
      </c>
      <c r="E230" s="43">
        <v>346309</v>
      </c>
      <c r="F230" s="43">
        <v>68313</v>
      </c>
      <c r="G230" s="43">
        <v>2166</v>
      </c>
      <c r="H230" s="43">
        <v>138068</v>
      </c>
      <c r="I230" s="43">
        <v>125597</v>
      </c>
      <c r="J230" s="47">
        <v>416788</v>
      </c>
      <c r="K230" s="47">
        <v>138068</v>
      </c>
      <c r="L230" s="47">
        <v>125597</v>
      </c>
    </row>
    <row r="231" spans="1:12" x14ac:dyDescent="0.15">
      <c r="A231" s="39" t="s">
        <v>81</v>
      </c>
      <c r="B231" s="44" t="s">
        <v>23</v>
      </c>
      <c r="C231" s="43">
        <v>2017</v>
      </c>
      <c r="D231" s="43">
        <v>144223</v>
      </c>
      <c r="E231" s="43">
        <v>56929</v>
      </c>
      <c r="F231" s="45"/>
      <c r="G231" s="43">
        <v>6950</v>
      </c>
      <c r="H231" s="43">
        <v>55330</v>
      </c>
      <c r="I231" s="43">
        <v>25014</v>
      </c>
      <c r="J231" s="47">
        <v>63879</v>
      </c>
      <c r="K231" s="47">
        <v>55330</v>
      </c>
      <c r="L231" s="47">
        <v>25014</v>
      </c>
    </row>
    <row r="232" spans="1:12" x14ac:dyDescent="0.15">
      <c r="A232" s="39" t="s">
        <v>106</v>
      </c>
      <c r="B232" s="44" t="s">
        <v>25</v>
      </c>
      <c r="C232" s="43">
        <v>2017</v>
      </c>
      <c r="D232" s="43">
        <v>153038</v>
      </c>
      <c r="E232" s="43">
        <v>80840</v>
      </c>
      <c r="F232" s="45"/>
      <c r="G232" s="43">
        <v>9703</v>
      </c>
      <c r="H232" s="45"/>
      <c r="I232" s="43">
        <v>62495</v>
      </c>
      <c r="J232" s="47">
        <v>90543</v>
      </c>
      <c r="K232" s="48"/>
      <c r="L232" s="47">
        <v>62495</v>
      </c>
    </row>
    <row r="233" spans="1:12" x14ac:dyDescent="0.15">
      <c r="A233" s="39" t="s">
        <v>26</v>
      </c>
      <c r="B233" s="44" t="s">
        <v>27</v>
      </c>
      <c r="C233" s="43">
        <v>2017</v>
      </c>
      <c r="D233" s="43">
        <v>97591</v>
      </c>
      <c r="E233" s="43">
        <v>36579</v>
      </c>
      <c r="F233" s="45"/>
      <c r="G233" s="43">
        <v>74</v>
      </c>
      <c r="H233" s="43">
        <v>42250</v>
      </c>
      <c r="I233" s="43">
        <v>18688</v>
      </c>
      <c r="J233" s="47">
        <v>36653</v>
      </c>
      <c r="K233" s="47">
        <v>42250</v>
      </c>
      <c r="L233" s="47">
        <v>18688</v>
      </c>
    </row>
    <row r="234" spans="1:12" x14ac:dyDescent="0.15">
      <c r="A234" s="39" t="s">
        <v>82</v>
      </c>
      <c r="B234" s="44" t="s">
        <v>29</v>
      </c>
      <c r="C234" s="43">
        <v>2017</v>
      </c>
      <c r="D234" s="43">
        <v>2680</v>
      </c>
      <c r="E234" s="43">
        <v>2680</v>
      </c>
      <c r="F234" s="45"/>
      <c r="G234" s="45"/>
      <c r="H234" s="45"/>
      <c r="I234" s="45"/>
      <c r="J234" s="47">
        <v>2680</v>
      </c>
      <c r="K234" s="48"/>
      <c r="L234" s="48"/>
    </row>
    <row r="235" spans="1:12" x14ac:dyDescent="0.15">
      <c r="A235" s="39" t="s">
        <v>83</v>
      </c>
      <c r="B235" s="44" t="s">
        <v>31</v>
      </c>
      <c r="C235" s="43">
        <v>2017</v>
      </c>
      <c r="D235" s="43">
        <v>36572</v>
      </c>
      <c r="E235" s="43">
        <v>33968</v>
      </c>
      <c r="F235" s="45"/>
      <c r="G235" s="43">
        <v>2461</v>
      </c>
      <c r="H235" s="45"/>
      <c r="I235" s="43">
        <v>143</v>
      </c>
      <c r="J235" s="47">
        <v>36429</v>
      </c>
      <c r="K235" s="48"/>
      <c r="L235" s="47">
        <v>143</v>
      </c>
    </row>
    <row r="236" spans="1:12" x14ac:dyDescent="0.15">
      <c r="A236" s="39" t="s">
        <v>107</v>
      </c>
      <c r="B236" s="44" t="s">
        <v>33</v>
      </c>
      <c r="C236" s="43">
        <v>2017</v>
      </c>
      <c r="D236" s="43">
        <v>44054</v>
      </c>
      <c r="E236" s="43">
        <v>8450</v>
      </c>
      <c r="F236" s="45"/>
      <c r="G236" s="43">
        <v>8445</v>
      </c>
      <c r="H236" s="43">
        <v>2223</v>
      </c>
      <c r="I236" s="43">
        <v>24936</v>
      </c>
      <c r="J236" s="47">
        <v>16895</v>
      </c>
      <c r="K236" s="47">
        <v>2223</v>
      </c>
      <c r="L236" s="47">
        <v>24936</v>
      </c>
    </row>
    <row r="237" spans="1:12" x14ac:dyDescent="0.15">
      <c r="A237" s="39" t="s">
        <v>108</v>
      </c>
      <c r="B237" s="44" t="s">
        <v>35</v>
      </c>
      <c r="C237" s="43">
        <v>2017</v>
      </c>
      <c r="D237" s="43">
        <v>144926</v>
      </c>
      <c r="E237" s="43">
        <v>56667</v>
      </c>
      <c r="F237" s="45"/>
      <c r="G237" s="43">
        <v>6113</v>
      </c>
      <c r="H237" s="43">
        <v>41905</v>
      </c>
      <c r="I237" s="43">
        <v>40241</v>
      </c>
      <c r="J237" s="47">
        <v>62780</v>
      </c>
      <c r="K237" s="47">
        <v>41905</v>
      </c>
      <c r="L237" s="47">
        <v>40241</v>
      </c>
    </row>
    <row r="238" spans="1:12" x14ac:dyDescent="0.15">
      <c r="A238" s="39" t="s">
        <v>84</v>
      </c>
      <c r="B238" s="44" t="s">
        <v>37</v>
      </c>
      <c r="C238" s="43">
        <v>2017</v>
      </c>
      <c r="D238" s="43">
        <v>233585</v>
      </c>
      <c r="E238" s="43">
        <v>8094</v>
      </c>
      <c r="F238" s="45"/>
      <c r="G238" s="43">
        <v>61129</v>
      </c>
      <c r="H238" s="43">
        <v>144338</v>
      </c>
      <c r="I238" s="43">
        <v>20024</v>
      </c>
      <c r="J238" s="47">
        <v>69223</v>
      </c>
      <c r="K238" s="47">
        <v>144338</v>
      </c>
      <c r="L238" s="47">
        <v>20024</v>
      </c>
    </row>
    <row r="239" spans="1:12" x14ac:dyDescent="0.15">
      <c r="A239" s="39" t="s">
        <v>85</v>
      </c>
      <c r="B239" s="44" t="s">
        <v>39</v>
      </c>
      <c r="C239" s="43">
        <v>2017</v>
      </c>
      <c r="D239" s="43">
        <v>282407</v>
      </c>
      <c r="E239" s="43">
        <v>89405</v>
      </c>
      <c r="F239" s="45"/>
      <c r="G239" s="43">
        <v>6344</v>
      </c>
      <c r="H239" s="43">
        <v>68592</v>
      </c>
      <c r="I239" s="43">
        <v>118066</v>
      </c>
      <c r="J239" s="47">
        <v>95749</v>
      </c>
      <c r="K239" s="47">
        <v>68592</v>
      </c>
      <c r="L239" s="47">
        <v>118066</v>
      </c>
    </row>
    <row r="240" spans="1:12" x14ac:dyDescent="0.15">
      <c r="A240" s="39" t="s">
        <v>109</v>
      </c>
      <c r="B240" s="44" t="s">
        <v>41</v>
      </c>
      <c r="C240" s="43">
        <v>2017</v>
      </c>
      <c r="D240" s="43">
        <v>142195</v>
      </c>
      <c r="E240" s="43">
        <v>92306</v>
      </c>
      <c r="F240" s="45"/>
      <c r="G240" s="43">
        <v>31473</v>
      </c>
      <c r="H240" s="43">
        <v>534</v>
      </c>
      <c r="I240" s="43">
        <v>17882</v>
      </c>
      <c r="J240" s="47">
        <v>123779</v>
      </c>
      <c r="K240" s="47">
        <v>534</v>
      </c>
      <c r="L240" s="47">
        <v>17882</v>
      </c>
    </row>
    <row r="241" spans="1:12" x14ac:dyDescent="0.15">
      <c r="A241" s="39" t="s">
        <v>86</v>
      </c>
      <c r="B241" s="44" t="s">
        <v>43</v>
      </c>
      <c r="C241" s="43">
        <v>2017</v>
      </c>
      <c r="D241" s="43">
        <v>180929</v>
      </c>
      <c r="E241" s="43">
        <v>126281</v>
      </c>
      <c r="F241" s="43">
        <v>13733</v>
      </c>
      <c r="G241" s="45"/>
      <c r="H241" s="43">
        <v>19836</v>
      </c>
      <c r="I241" s="43">
        <v>21079</v>
      </c>
      <c r="J241" s="47">
        <v>140014</v>
      </c>
      <c r="K241" s="47">
        <v>19836</v>
      </c>
      <c r="L241" s="47">
        <v>21079</v>
      </c>
    </row>
    <row r="242" spans="1:12" x14ac:dyDescent="0.15">
      <c r="A242" s="39" t="s">
        <v>44</v>
      </c>
      <c r="B242" s="44" t="s">
        <v>45</v>
      </c>
      <c r="C242" s="43">
        <v>2017</v>
      </c>
      <c r="D242" s="43">
        <v>400840</v>
      </c>
      <c r="E242" s="43">
        <v>162328</v>
      </c>
      <c r="F242" s="45"/>
      <c r="G242" s="43">
        <v>4004</v>
      </c>
      <c r="H242" s="43">
        <v>67459</v>
      </c>
      <c r="I242" s="43">
        <v>167049</v>
      </c>
      <c r="J242" s="47">
        <v>166332</v>
      </c>
      <c r="K242" s="47">
        <v>67459</v>
      </c>
      <c r="L242" s="47">
        <v>167049</v>
      </c>
    </row>
    <row r="243" spans="1:12" x14ac:dyDescent="0.15">
      <c r="A243" s="39" t="s">
        <v>110</v>
      </c>
      <c r="B243" s="44" t="s">
        <v>47</v>
      </c>
      <c r="C243" s="43">
        <v>2017</v>
      </c>
      <c r="D243" s="43">
        <v>554139</v>
      </c>
      <c r="E243" s="43">
        <v>186088</v>
      </c>
      <c r="F243" s="45"/>
      <c r="G243" s="43">
        <v>8545</v>
      </c>
      <c r="H243" s="43">
        <v>160876</v>
      </c>
      <c r="I243" s="43">
        <v>198630</v>
      </c>
      <c r="J243" s="47">
        <v>194633</v>
      </c>
      <c r="K243" s="47">
        <v>160876</v>
      </c>
      <c r="L243" s="47">
        <v>198630</v>
      </c>
    </row>
    <row r="244" spans="1:12" x14ac:dyDescent="0.15">
      <c r="A244" s="39" t="s">
        <v>111</v>
      </c>
      <c r="B244" s="44" t="s">
        <v>49</v>
      </c>
      <c r="C244" s="43">
        <v>2017</v>
      </c>
      <c r="D244" s="43">
        <v>270588</v>
      </c>
      <c r="E244" s="43">
        <v>80739</v>
      </c>
      <c r="F244" s="45"/>
      <c r="G244" s="43">
        <v>34817</v>
      </c>
      <c r="H244" s="43">
        <v>89007</v>
      </c>
      <c r="I244" s="43">
        <v>66025</v>
      </c>
      <c r="J244" s="47">
        <v>115556</v>
      </c>
      <c r="K244" s="47">
        <v>89007</v>
      </c>
      <c r="L244" s="47">
        <v>66025</v>
      </c>
    </row>
    <row r="245" spans="1:12" x14ac:dyDescent="0.15">
      <c r="A245" s="39" t="s">
        <v>88</v>
      </c>
      <c r="B245" s="44" t="s">
        <v>51</v>
      </c>
      <c r="C245" s="43">
        <v>2017</v>
      </c>
      <c r="D245" s="43">
        <v>176081</v>
      </c>
      <c r="E245" s="43">
        <v>54578</v>
      </c>
      <c r="F245" s="45"/>
      <c r="G245" s="43">
        <v>92668</v>
      </c>
      <c r="H245" s="43">
        <v>26095</v>
      </c>
      <c r="I245" s="43">
        <v>2740</v>
      </c>
      <c r="J245" s="47">
        <v>147246</v>
      </c>
      <c r="K245" s="47">
        <v>26095</v>
      </c>
      <c r="L245" s="47">
        <v>2740</v>
      </c>
    </row>
    <row r="246" spans="1:12" x14ac:dyDescent="0.15">
      <c r="A246" s="39" t="s">
        <v>89</v>
      </c>
      <c r="B246" s="44" t="s">
        <v>53</v>
      </c>
      <c r="C246" s="43">
        <v>2017</v>
      </c>
      <c r="D246" s="43">
        <v>12879</v>
      </c>
      <c r="E246" s="43">
        <v>4626</v>
      </c>
      <c r="F246" s="45"/>
      <c r="G246" s="43">
        <v>8053</v>
      </c>
      <c r="H246" s="45"/>
      <c r="I246" s="43">
        <v>200</v>
      </c>
      <c r="J246" s="47">
        <v>12679</v>
      </c>
      <c r="K246" s="48"/>
      <c r="L246" s="47">
        <v>200</v>
      </c>
    </row>
    <row r="247" spans="1:12" x14ac:dyDescent="0.15">
      <c r="A247" s="39" t="s">
        <v>112</v>
      </c>
      <c r="B247" s="44" t="s">
        <v>55</v>
      </c>
      <c r="C247" s="43">
        <v>2017</v>
      </c>
      <c r="D247" s="43">
        <v>228052</v>
      </c>
      <c r="E247" s="43">
        <v>100792</v>
      </c>
      <c r="F247" s="45"/>
      <c r="G247" s="43">
        <v>633</v>
      </c>
      <c r="H247" s="43">
        <v>63263</v>
      </c>
      <c r="I247" s="43">
        <v>63364</v>
      </c>
      <c r="J247" s="47">
        <v>101425</v>
      </c>
      <c r="K247" s="47">
        <v>63263</v>
      </c>
      <c r="L247" s="47">
        <v>63364</v>
      </c>
    </row>
    <row r="248" spans="1:12" x14ac:dyDescent="0.15">
      <c r="A248" s="39" t="s">
        <v>113</v>
      </c>
      <c r="B248" s="44" t="s">
        <v>57</v>
      </c>
      <c r="C248" s="43">
        <v>2017</v>
      </c>
      <c r="D248" s="43">
        <v>658370</v>
      </c>
      <c r="E248" s="43">
        <v>483900</v>
      </c>
      <c r="F248" s="45"/>
      <c r="G248" s="43">
        <v>4936</v>
      </c>
      <c r="H248" s="43">
        <v>61548</v>
      </c>
      <c r="I248" s="43">
        <v>107986</v>
      </c>
      <c r="J248" s="47">
        <v>488836</v>
      </c>
      <c r="K248" s="47">
        <v>61548</v>
      </c>
      <c r="L248" s="47">
        <v>107986</v>
      </c>
    </row>
    <row r="249" spans="1:12" x14ac:dyDescent="0.15">
      <c r="A249" s="39" t="s">
        <v>90</v>
      </c>
      <c r="B249" s="44" t="s">
        <v>59</v>
      </c>
      <c r="C249" s="43">
        <v>2017</v>
      </c>
      <c r="D249" s="43">
        <v>678300</v>
      </c>
      <c r="E249" s="43">
        <v>584549</v>
      </c>
      <c r="F249" s="45"/>
      <c r="G249" s="45"/>
      <c r="H249" s="43">
        <v>82151</v>
      </c>
      <c r="I249" s="43">
        <v>11600</v>
      </c>
      <c r="J249" s="47">
        <v>584549</v>
      </c>
      <c r="K249" s="47">
        <v>82151</v>
      </c>
      <c r="L249" s="47">
        <v>11600</v>
      </c>
    </row>
    <row r="250" spans="1:12" x14ac:dyDescent="0.15">
      <c r="A250" s="39" t="s">
        <v>60</v>
      </c>
      <c r="B250" s="44" t="s">
        <v>61</v>
      </c>
      <c r="C250" s="43">
        <v>2017</v>
      </c>
      <c r="D250" s="43">
        <v>387158</v>
      </c>
      <c r="E250" s="43">
        <v>277716</v>
      </c>
      <c r="F250" s="45"/>
      <c r="G250" s="43">
        <v>9</v>
      </c>
      <c r="H250" s="43">
        <v>72461</v>
      </c>
      <c r="I250" s="43">
        <v>36972</v>
      </c>
      <c r="J250" s="47">
        <v>277725</v>
      </c>
      <c r="K250" s="47">
        <v>72461</v>
      </c>
      <c r="L250" s="47">
        <v>36972</v>
      </c>
    </row>
    <row r="251" spans="1:12" x14ac:dyDescent="0.15">
      <c r="A251" s="39" t="s">
        <v>92</v>
      </c>
      <c r="B251" s="44" t="s">
        <v>63</v>
      </c>
      <c r="C251" s="43">
        <v>2017</v>
      </c>
      <c r="D251" s="43">
        <v>82667</v>
      </c>
      <c r="E251" s="43">
        <v>37480</v>
      </c>
      <c r="F251" s="45"/>
      <c r="G251" s="45"/>
      <c r="H251" s="43">
        <v>45187</v>
      </c>
      <c r="I251" s="45"/>
      <c r="J251" s="47">
        <v>37480</v>
      </c>
      <c r="K251" s="47">
        <v>45187</v>
      </c>
      <c r="L251" s="48"/>
    </row>
    <row r="252" spans="1:12" x14ac:dyDescent="0.15">
      <c r="A252" s="39" t="s">
        <v>93</v>
      </c>
      <c r="B252" s="44" t="s">
        <v>65</v>
      </c>
      <c r="C252" s="43">
        <v>2017</v>
      </c>
      <c r="D252" s="43">
        <v>334786</v>
      </c>
      <c r="E252" s="43">
        <v>163099</v>
      </c>
      <c r="F252" s="43">
        <v>34002</v>
      </c>
      <c r="G252" s="43">
        <v>4225</v>
      </c>
      <c r="H252" s="43">
        <v>58403</v>
      </c>
      <c r="I252" s="43">
        <v>75057</v>
      </c>
      <c r="J252" s="47">
        <v>201326</v>
      </c>
      <c r="K252" s="47">
        <v>58403</v>
      </c>
      <c r="L252" s="47">
        <v>75057</v>
      </c>
    </row>
    <row r="253" spans="1:12" x14ac:dyDescent="0.15">
      <c r="A253" s="39" t="s">
        <v>114</v>
      </c>
      <c r="B253" s="44" t="s">
        <v>67</v>
      </c>
      <c r="C253" s="43">
        <v>2017</v>
      </c>
      <c r="D253" s="43">
        <v>325431</v>
      </c>
      <c r="E253" s="43">
        <v>280346</v>
      </c>
      <c r="F253" s="45"/>
      <c r="G253" s="45"/>
      <c r="H253" s="43">
        <v>35419</v>
      </c>
      <c r="I253" s="43">
        <v>9666</v>
      </c>
      <c r="J253" s="47">
        <v>280346</v>
      </c>
      <c r="K253" s="47">
        <v>35419</v>
      </c>
      <c r="L253" s="47">
        <v>9666</v>
      </c>
    </row>
    <row r="254" spans="1:12" x14ac:dyDescent="0.15">
      <c r="A254" s="39" t="s">
        <v>94</v>
      </c>
      <c r="B254" s="44" t="s">
        <v>69</v>
      </c>
      <c r="C254" s="43">
        <v>2017</v>
      </c>
      <c r="D254" s="43">
        <v>198809</v>
      </c>
      <c r="E254" s="43">
        <v>56631</v>
      </c>
      <c r="F254" s="45"/>
      <c r="G254" s="45"/>
      <c r="H254" s="43">
        <v>138844</v>
      </c>
      <c r="I254" s="43">
        <v>3334</v>
      </c>
      <c r="J254" s="47">
        <v>56631</v>
      </c>
      <c r="K254" s="47">
        <v>138844</v>
      </c>
      <c r="L254" s="47">
        <v>3334</v>
      </c>
    </row>
    <row r="255" spans="1:12" x14ac:dyDescent="0.15">
      <c r="A255" s="39" t="s">
        <v>115</v>
      </c>
      <c r="B255" s="44" t="s">
        <v>71</v>
      </c>
      <c r="C255" s="43">
        <v>2017</v>
      </c>
      <c r="D255" s="43">
        <v>78238</v>
      </c>
      <c r="E255" s="43">
        <v>45531</v>
      </c>
      <c r="F255" s="45"/>
      <c r="G255" s="43">
        <v>6447</v>
      </c>
      <c r="H255" s="43">
        <v>19062</v>
      </c>
      <c r="I255" s="43">
        <v>7198</v>
      </c>
      <c r="J255" s="47">
        <v>51978</v>
      </c>
      <c r="K255" s="47">
        <v>19062</v>
      </c>
      <c r="L255" s="47">
        <v>7198</v>
      </c>
    </row>
    <row r="256" spans="1:12" x14ac:dyDescent="0.15">
      <c r="A256" s="39" t="s">
        <v>95</v>
      </c>
      <c r="B256" s="44" t="s">
        <v>73</v>
      </c>
      <c r="C256" s="43">
        <v>2017</v>
      </c>
      <c r="D256" s="43">
        <v>282384</v>
      </c>
      <c r="E256" s="43">
        <v>165737</v>
      </c>
      <c r="F256" s="43">
        <v>4933</v>
      </c>
      <c r="G256" s="43">
        <v>3384</v>
      </c>
      <c r="H256" s="43">
        <v>92195</v>
      </c>
      <c r="I256" s="43">
        <v>16135</v>
      </c>
      <c r="J256" s="47">
        <v>174054</v>
      </c>
      <c r="K256" s="47">
        <v>92195</v>
      </c>
      <c r="L256" s="47">
        <v>16135</v>
      </c>
    </row>
    <row r="257" spans="1:12" x14ac:dyDescent="0.15">
      <c r="A257" s="39" t="s">
        <v>74</v>
      </c>
      <c r="B257" s="44" t="s">
        <v>75</v>
      </c>
      <c r="C257" s="43">
        <v>2017</v>
      </c>
      <c r="D257" s="43">
        <v>23534</v>
      </c>
      <c r="E257" s="43">
        <v>2667</v>
      </c>
      <c r="F257" s="45"/>
      <c r="G257" s="45"/>
      <c r="H257" s="45"/>
      <c r="I257" s="43">
        <v>20867</v>
      </c>
      <c r="J257" s="47">
        <v>2667</v>
      </c>
      <c r="K257" s="48"/>
      <c r="L257" s="47">
        <v>20867</v>
      </c>
    </row>
    <row r="261" spans="1:12" x14ac:dyDescent="0.15">
      <c r="A261" s="35" t="s">
        <v>116</v>
      </c>
      <c r="B261" s="36"/>
      <c r="C261" s="36"/>
      <c r="D261" s="36"/>
      <c r="E261" s="36"/>
      <c r="F261" s="36"/>
      <c r="G261" s="36"/>
      <c r="H261" s="36"/>
      <c r="I261" s="36"/>
      <c r="J261" s="36"/>
      <c r="K261" s="36"/>
    </row>
    <row r="262" spans="1:12" x14ac:dyDescent="0.15">
      <c r="A262" s="35" t="s">
        <v>117</v>
      </c>
      <c r="B262" s="36"/>
      <c r="C262" s="36"/>
      <c r="D262" s="36"/>
      <c r="E262" s="36"/>
      <c r="F262" s="36"/>
      <c r="G262" s="36"/>
      <c r="H262" s="36"/>
      <c r="I262" s="36"/>
      <c r="J262" s="36"/>
      <c r="K262" s="36"/>
    </row>
    <row r="263" spans="1:12" x14ac:dyDescent="0.15">
      <c r="A263" s="35" t="s">
        <v>1</v>
      </c>
      <c r="B263" s="36"/>
      <c r="C263" s="36"/>
      <c r="D263" s="36"/>
      <c r="E263" s="36"/>
      <c r="F263" s="36"/>
      <c r="G263" s="36"/>
      <c r="H263" s="36"/>
      <c r="I263" s="36"/>
      <c r="J263" s="36"/>
      <c r="K263" s="36"/>
    </row>
    <row r="264" spans="1:12" x14ac:dyDescent="0.15">
      <c r="A264" s="35" t="s">
        <v>2</v>
      </c>
      <c r="B264" s="36"/>
      <c r="C264" s="36"/>
      <c r="D264" s="36"/>
      <c r="E264" s="36"/>
      <c r="F264" s="36"/>
      <c r="G264" s="36"/>
      <c r="H264" s="36"/>
      <c r="I264" s="36"/>
      <c r="J264" s="36"/>
      <c r="K264" s="36"/>
    </row>
    <row r="265" spans="1:12" x14ac:dyDescent="0.15">
      <c r="A265" s="81" t="s">
        <v>101</v>
      </c>
      <c r="B265" s="81" t="s">
        <v>4</v>
      </c>
      <c r="C265" s="90" t="s">
        <v>156</v>
      </c>
      <c r="D265" s="92" t="s">
        <v>102</v>
      </c>
      <c r="E265" s="78" t="s">
        <v>103</v>
      </c>
      <c r="F265" s="79"/>
      <c r="G265" s="79"/>
      <c r="H265" s="79"/>
      <c r="I265" s="79"/>
      <c r="J265" s="79"/>
      <c r="K265" s="79"/>
      <c r="L265" s="80"/>
    </row>
    <row r="266" spans="1:12" ht="72" x14ac:dyDescent="0.15">
      <c r="A266" s="82"/>
      <c r="B266" s="82"/>
      <c r="C266" s="91"/>
      <c r="D266" s="82"/>
      <c r="E266" s="40" t="s">
        <v>150</v>
      </c>
      <c r="F266" s="40" t="s">
        <v>151</v>
      </c>
      <c r="G266" s="40" t="s">
        <v>152</v>
      </c>
      <c r="H266" s="40" t="s">
        <v>157</v>
      </c>
      <c r="I266" s="40" t="s">
        <v>154</v>
      </c>
      <c r="J266" s="46" t="s">
        <v>7</v>
      </c>
      <c r="K266" s="46" t="s">
        <v>8</v>
      </c>
      <c r="L266" s="46" t="s">
        <v>9</v>
      </c>
    </row>
    <row r="267" spans="1:12" x14ac:dyDescent="0.15">
      <c r="A267" s="41" t="s">
        <v>104</v>
      </c>
      <c r="B267" s="42" t="s">
        <v>11</v>
      </c>
      <c r="C267" s="43">
        <v>2016</v>
      </c>
      <c r="D267" s="43">
        <v>7203509</v>
      </c>
      <c r="E267" s="43">
        <v>3823656</v>
      </c>
      <c r="F267" s="43">
        <v>162322</v>
      </c>
      <c r="G267" s="43">
        <v>272805</v>
      </c>
      <c r="H267" s="43">
        <v>1953638</v>
      </c>
      <c r="I267" s="43">
        <v>991088</v>
      </c>
      <c r="J267" s="47">
        <v>4258783</v>
      </c>
      <c r="K267" s="47">
        <v>1953638</v>
      </c>
      <c r="L267" s="47">
        <v>991088</v>
      </c>
    </row>
    <row r="268" spans="1:12" x14ac:dyDescent="0.15">
      <c r="A268" s="39" t="s">
        <v>79</v>
      </c>
      <c r="B268" s="44" t="s">
        <v>13</v>
      </c>
      <c r="C268" s="43">
        <v>2016</v>
      </c>
      <c r="D268" s="43">
        <v>19064</v>
      </c>
      <c r="E268" s="43">
        <v>10012</v>
      </c>
      <c r="F268" s="45"/>
      <c r="G268" s="43">
        <v>1053</v>
      </c>
      <c r="H268" s="43">
        <v>4000</v>
      </c>
      <c r="I268" s="43">
        <v>3999</v>
      </c>
      <c r="J268" s="47">
        <v>11065</v>
      </c>
      <c r="K268" s="47">
        <v>4000</v>
      </c>
      <c r="L268" s="47">
        <v>3999</v>
      </c>
    </row>
    <row r="269" spans="1:12" x14ac:dyDescent="0.15">
      <c r="A269" s="39" t="s">
        <v>80</v>
      </c>
      <c r="B269" s="44" t="s">
        <v>15</v>
      </c>
      <c r="C269" s="43">
        <v>2016</v>
      </c>
      <c r="D269" s="43">
        <v>9291</v>
      </c>
      <c r="E269" s="43">
        <v>9291</v>
      </c>
      <c r="F269" s="45"/>
      <c r="G269" s="45"/>
      <c r="H269" s="45"/>
      <c r="I269" s="45"/>
      <c r="J269" s="47">
        <v>9291</v>
      </c>
      <c r="K269" s="48"/>
      <c r="L269" s="48"/>
    </row>
    <row r="270" spans="1:12" x14ac:dyDescent="0.15">
      <c r="A270" s="39" t="s">
        <v>16</v>
      </c>
      <c r="B270" s="44" t="s">
        <v>17</v>
      </c>
      <c r="C270" s="43">
        <v>2016</v>
      </c>
      <c r="D270" s="43">
        <v>583361</v>
      </c>
      <c r="E270" s="43">
        <v>345625</v>
      </c>
      <c r="F270" s="43">
        <v>33333</v>
      </c>
      <c r="G270" s="43">
        <v>3643</v>
      </c>
      <c r="H270" s="43">
        <v>135107</v>
      </c>
      <c r="I270" s="43">
        <v>65653</v>
      </c>
      <c r="J270" s="47">
        <v>382601</v>
      </c>
      <c r="K270" s="47">
        <v>135107</v>
      </c>
      <c r="L270" s="47">
        <v>65653</v>
      </c>
    </row>
    <row r="271" spans="1:12" x14ac:dyDescent="0.15">
      <c r="A271" s="39" t="s">
        <v>105</v>
      </c>
      <c r="B271" s="44" t="s">
        <v>19</v>
      </c>
      <c r="C271" s="43">
        <v>2016</v>
      </c>
      <c r="D271" s="43">
        <v>266694</v>
      </c>
      <c r="E271" s="43">
        <v>199696</v>
      </c>
      <c r="F271" s="45"/>
      <c r="G271" s="45"/>
      <c r="H271" s="43">
        <v>59998</v>
      </c>
      <c r="I271" s="43">
        <v>7000</v>
      </c>
      <c r="J271" s="47">
        <v>199696</v>
      </c>
      <c r="K271" s="47">
        <v>59998</v>
      </c>
      <c r="L271" s="47">
        <v>7000</v>
      </c>
    </row>
    <row r="272" spans="1:12" x14ac:dyDescent="0.15">
      <c r="A272" s="39" t="s">
        <v>20</v>
      </c>
      <c r="B272" s="44" t="s">
        <v>21</v>
      </c>
      <c r="C272" s="43">
        <v>2016</v>
      </c>
      <c r="D272" s="43">
        <v>618484</v>
      </c>
      <c r="E272" s="43">
        <v>311052</v>
      </c>
      <c r="F272" s="43">
        <v>74094</v>
      </c>
      <c r="G272" s="43">
        <v>6950</v>
      </c>
      <c r="H272" s="43">
        <v>136006</v>
      </c>
      <c r="I272" s="43">
        <v>90382</v>
      </c>
      <c r="J272" s="47">
        <v>392096</v>
      </c>
      <c r="K272" s="47">
        <v>136006</v>
      </c>
      <c r="L272" s="47">
        <v>90382</v>
      </c>
    </row>
    <row r="273" spans="1:12" x14ac:dyDescent="0.15">
      <c r="A273" s="39" t="s">
        <v>81</v>
      </c>
      <c r="B273" s="44" t="s">
        <v>23</v>
      </c>
      <c r="C273" s="43">
        <v>2016</v>
      </c>
      <c r="D273" s="43">
        <v>142438</v>
      </c>
      <c r="E273" s="43">
        <v>55332</v>
      </c>
      <c r="F273" s="45"/>
      <c r="G273" s="43">
        <v>6700</v>
      </c>
      <c r="H273" s="43">
        <v>55337</v>
      </c>
      <c r="I273" s="43">
        <v>25069</v>
      </c>
      <c r="J273" s="47">
        <v>62032</v>
      </c>
      <c r="K273" s="47">
        <v>55337</v>
      </c>
      <c r="L273" s="47">
        <v>25069</v>
      </c>
    </row>
    <row r="274" spans="1:12" x14ac:dyDescent="0.15">
      <c r="A274" s="39" t="s">
        <v>106</v>
      </c>
      <c r="B274" s="44" t="s">
        <v>25</v>
      </c>
      <c r="C274" s="43">
        <v>2016</v>
      </c>
      <c r="D274" s="43">
        <v>157905</v>
      </c>
      <c r="E274" s="43">
        <v>88646</v>
      </c>
      <c r="F274" s="45"/>
      <c r="G274" s="43">
        <v>13635</v>
      </c>
      <c r="H274" s="43">
        <v>2333</v>
      </c>
      <c r="I274" s="43">
        <v>53291</v>
      </c>
      <c r="J274" s="47">
        <v>102281</v>
      </c>
      <c r="K274" s="47">
        <v>2333</v>
      </c>
      <c r="L274" s="47">
        <v>53291</v>
      </c>
    </row>
    <row r="275" spans="1:12" x14ac:dyDescent="0.15">
      <c r="A275" s="39" t="s">
        <v>26</v>
      </c>
      <c r="B275" s="44" t="s">
        <v>27</v>
      </c>
      <c r="C275" s="43">
        <v>2016</v>
      </c>
      <c r="D275" s="43">
        <v>92999</v>
      </c>
      <c r="E275" s="43">
        <v>41262</v>
      </c>
      <c r="F275" s="45"/>
      <c r="G275" s="45"/>
      <c r="H275" s="43">
        <v>36814</v>
      </c>
      <c r="I275" s="43">
        <v>14923</v>
      </c>
      <c r="J275" s="47">
        <v>41262</v>
      </c>
      <c r="K275" s="47">
        <v>36814</v>
      </c>
      <c r="L275" s="47">
        <v>14923</v>
      </c>
    </row>
    <row r="276" spans="1:12" x14ac:dyDescent="0.15">
      <c r="A276" s="39" t="s">
        <v>82</v>
      </c>
      <c r="B276" s="44" t="s">
        <v>29</v>
      </c>
      <c r="C276" s="43">
        <v>2016</v>
      </c>
      <c r="D276" s="43">
        <v>3941</v>
      </c>
      <c r="E276" s="43">
        <v>3941</v>
      </c>
      <c r="F276" s="45"/>
      <c r="G276" s="45"/>
      <c r="H276" s="45"/>
      <c r="I276" s="45"/>
      <c r="J276" s="47">
        <v>3941</v>
      </c>
      <c r="K276" s="48"/>
      <c r="L276" s="48"/>
    </row>
    <row r="277" spans="1:12" x14ac:dyDescent="0.15">
      <c r="A277" s="39" t="s">
        <v>83</v>
      </c>
      <c r="B277" s="44" t="s">
        <v>31</v>
      </c>
      <c r="C277" s="43">
        <v>2016</v>
      </c>
      <c r="D277" s="43">
        <v>30625</v>
      </c>
      <c r="E277" s="43">
        <v>27214</v>
      </c>
      <c r="F277" s="45"/>
      <c r="G277" s="43">
        <v>2779</v>
      </c>
      <c r="H277" s="43">
        <v>333</v>
      </c>
      <c r="I277" s="43">
        <v>299</v>
      </c>
      <c r="J277" s="47">
        <v>29993</v>
      </c>
      <c r="K277" s="47">
        <v>333</v>
      </c>
      <c r="L277" s="47">
        <v>299</v>
      </c>
    </row>
    <row r="278" spans="1:12" x14ac:dyDescent="0.15">
      <c r="A278" s="39" t="s">
        <v>107</v>
      </c>
      <c r="B278" s="44" t="s">
        <v>33</v>
      </c>
      <c r="C278" s="43">
        <v>2016</v>
      </c>
      <c r="D278" s="43">
        <v>55648</v>
      </c>
      <c r="E278" s="43">
        <v>12837</v>
      </c>
      <c r="F278" s="45"/>
      <c r="G278" s="43">
        <v>10629</v>
      </c>
      <c r="H278" s="43">
        <v>4784</v>
      </c>
      <c r="I278" s="43">
        <v>27398</v>
      </c>
      <c r="J278" s="47">
        <v>23466</v>
      </c>
      <c r="K278" s="47">
        <v>4784</v>
      </c>
      <c r="L278" s="47">
        <v>27398</v>
      </c>
    </row>
    <row r="279" spans="1:12" x14ac:dyDescent="0.15">
      <c r="A279" s="39" t="s">
        <v>108</v>
      </c>
      <c r="B279" s="44" t="s">
        <v>35</v>
      </c>
      <c r="C279" s="43">
        <v>2016</v>
      </c>
      <c r="D279" s="43">
        <v>128042</v>
      </c>
      <c r="E279" s="43">
        <v>91380</v>
      </c>
      <c r="F279" s="45"/>
      <c r="G279" s="43">
        <v>1599</v>
      </c>
      <c r="H279" s="43">
        <v>31747</v>
      </c>
      <c r="I279" s="43">
        <v>3316</v>
      </c>
      <c r="J279" s="47">
        <v>92979</v>
      </c>
      <c r="K279" s="47">
        <v>31747</v>
      </c>
      <c r="L279" s="47">
        <v>3316</v>
      </c>
    </row>
    <row r="280" spans="1:12" x14ac:dyDescent="0.15">
      <c r="A280" s="39" t="s">
        <v>84</v>
      </c>
      <c r="B280" s="44" t="s">
        <v>37</v>
      </c>
      <c r="C280" s="43">
        <v>2016</v>
      </c>
      <c r="D280" s="43">
        <v>228675</v>
      </c>
      <c r="E280" s="43">
        <v>10300</v>
      </c>
      <c r="F280" s="45"/>
      <c r="G280" s="43">
        <v>56899</v>
      </c>
      <c r="H280" s="43">
        <v>141936</v>
      </c>
      <c r="I280" s="43">
        <v>19540</v>
      </c>
      <c r="J280" s="47">
        <v>67199</v>
      </c>
      <c r="K280" s="47">
        <v>141936</v>
      </c>
      <c r="L280" s="47">
        <v>19540</v>
      </c>
    </row>
    <row r="281" spans="1:12" x14ac:dyDescent="0.15">
      <c r="A281" s="39" t="s">
        <v>85</v>
      </c>
      <c r="B281" s="44" t="s">
        <v>39</v>
      </c>
      <c r="C281" s="43">
        <v>2016</v>
      </c>
      <c r="D281" s="43">
        <v>289560</v>
      </c>
      <c r="E281" s="43">
        <v>94933</v>
      </c>
      <c r="F281" s="45"/>
      <c r="G281" s="43">
        <v>6614</v>
      </c>
      <c r="H281" s="43">
        <v>78344</v>
      </c>
      <c r="I281" s="43">
        <v>109669</v>
      </c>
      <c r="J281" s="47">
        <v>101547</v>
      </c>
      <c r="K281" s="47">
        <v>78344</v>
      </c>
      <c r="L281" s="47">
        <v>109669</v>
      </c>
    </row>
    <row r="282" spans="1:12" x14ac:dyDescent="0.15">
      <c r="A282" s="39" t="s">
        <v>109</v>
      </c>
      <c r="B282" s="44" t="s">
        <v>41</v>
      </c>
      <c r="C282" s="43">
        <v>2016</v>
      </c>
      <c r="D282" s="43">
        <v>146684</v>
      </c>
      <c r="E282" s="43">
        <v>115179</v>
      </c>
      <c r="F282" s="45"/>
      <c r="G282" s="43">
        <v>9223</v>
      </c>
      <c r="H282" s="45"/>
      <c r="I282" s="43">
        <v>22282</v>
      </c>
      <c r="J282" s="47">
        <v>124402</v>
      </c>
      <c r="K282" s="48"/>
      <c r="L282" s="47">
        <v>22282</v>
      </c>
    </row>
    <row r="283" spans="1:12" x14ac:dyDescent="0.15">
      <c r="A283" s="39" t="s">
        <v>86</v>
      </c>
      <c r="B283" s="44" t="s">
        <v>43</v>
      </c>
      <c r="C283" s="43">
        <v>2016</v>
      </c>
      <c r="D283" s="43">
        <v>149002</v>
      </c>
      <c r="E283" s="43">
        <v>97647</v>
      </c>
      <c r="F283" s="43">
        <v>13429</v>
      </c>
      <c r="G283" s="43">
        <v>133</v>
      </c>
      <c r="H283" s="43">
        <v>22417</v>
      </c>
      <c r="I283" s="43">
        <v>15376</v>
      </c>
      <c r="J283" s="47">
        <v>111209</v>
      </c>
      <c r="K283" s="47">
        <v>22417</v>
      </c>
      <c r="L283" s="47">
        <v>15376</v>
      </c>
    </row>
    <row r="284" spans="1:12" x14ac:dyDescent="0.15">
      <c r="A284" s="39" t="s">
        <v>44</v>
      </c>
      <c r="B284" s="44" t="s">
        <v>45</v>
      </c>
      <c r="C284" s="43">
        <v>2016</v>
      </c>
      <c r="D284" s="43">
        <v>245705</v>
      </c>
      <c r="E284" s="43">
        <v>171735</v>
      </c>
      <c r="F284" s="45"/>
      <c r="G284" s="43">
        <v>4460</v>
      </c>
      <c r="H284" s="43">
        <v>66747</v>
      </c>
      <c r="I284" s="43">
        <v>2763</v>
      </c>
      <c r="J284" s="47">
        <v>176195</v>
      </c>
      <c r="K284" s="47">
        <v>66747</v>
      </c>
      <c r="L284" s="47">
        <v>2763</v>
      </c>
    </row>
    <row r="285" spans="1:12" x14ac:dyDescent="0.15">
      <c r="A285" s="39" t="s">
        <v>110</v>
      </c>
      <c r="B285" s="44" t="s">
        <v>47</v>
      </c>
      <c r="C285" s="43">
        <v>2016</v>
      </c>
      <c r="D285" s="43">
        <v>503235</v>
      </c>
      <c r="E285" s="43">
        <v>197453</v>
      </c>
      <c r="F285" s="45"/>
      <c r="G285" s="43">
        <v>13444</v>
      </c>
      <c r="H285" s="43">
        <v>167464</v>
      </c>
      <c r="I285" s="43">
        <v>124874</v>
      </c>
      <c r="J285" s="47">
        <v>210897</v>
      </c>
      <c r="K285" s="47">
        <v>167464</v>
      </c>
      <c r="L285" s="47">
        <v>124874</v>
      </c>
    </row>
    <row r="286" spans="1:12" x14ac:dyDescent="0.15">
      <c r="A286" s="39" t="s">
        <v>111</v>
      </c>
      <c r="B286" s="44" t="s">
        <v>49</v>
      </c>
      <c r="C286" s="43">
        <v>2016</v>
      </c>
      <c r="D286" s="43">
        <v>305404</v>
      </c>
      <c r="E286" s="43">
        <v>100658</v>
      </c>
      <c r="F286" s="45"/>
      <c r="G286" s="43">
        <v>47608</v>
      </c>
      <c r="H286" s="43">
        <v>97347</v>
      </c>
      <c r="I286" s="43">
        <v>59791</v>
      </c>
      <c r="J286" s="47">
        <v>148266</v>
      </c>
      <c r="K286" s="47">
        <v>97347</v>
      </c>
      <c r="L286" s="47">
        <v>59791</v>
      </c>
    </row>
    <row r="287" spans="1:12" x14ac:dyDescent="0.15">
      <c r="A287" s="39" t="s">
        <v>88</v>
      </c>
      <c r="B287" s="44" t="s">
        <v>51</v>
      </c>
      <c r="C287" s="43">
        <v>2016</v>
      </c>
      <c r="D287" s="43">
        <v>193341</v>
      </c>
      <c r="E287" s="43">
        <v>82410</v>
      </c>
      <c r="F287" s="45"/>
      <c r="G287" s="43">
        <v>74616</v>
      </c>
      <c r="H287" s="43">
        <v>28135</v>
      </c>
      <c r="I287" s="43">
        <v>8180</v>
      </c>
      <c r="J287" s="47">
        <v>157026</v>
      </c>
      <c r="K287" s="47">
        <v>28135</v>
      </c>
      <c r="L287" s="47">
        <v>8180</v>
      </c>
    </row>
    <row r="288" spans="1:12" x14ac:dyDescent="0.15">
      <c r="A288" s="39" t="s">
        <v>89</v>
      </c>
      <c r="B288" s="44" t="s">
        <v>53</v>
      </c>
      <c r="C288" s="43">
        <v>2016</v>
      </c>
      <c r="D288" s="43">
        <v>14521</v>
      </c>
      <c r="E288" s="43">
        <v>8325</v>
      </c>
      <c r="F288" s="45"/>
      <c r="G288" s="43">
        <v>6063</v>
      </c>
      <c r="H288" s="45"/>
      <c r="I288" s="43">
        <v>133</v>
      </c>
      <c r="J288" s="47">
        <v>14388</v>
      </c>
      <c r="K288" s="48"/>
      <c r="L288" s="47">
        <v>133</v>
      </c>
    </row>
    <row r="289" spans="1:12" x14ac:dyDescent="0.15">
      <c r="A289" s="39" t="s">
        <v>112</v>
      </c>
      <c r="B289" s="44" t="s">
        <v>55</v>
      </c>
      <c r="C289" s="43">
        <v>2016</v>
      </c>
      <c r="D289" s="43">
        <v>226333</v>
      </c>
      <c r="E289" s="43">
        <v>100600</v>
      </c>
      <c r="F289" s="45"/>
      <c r="G289" s="45"/>
      <c r="H289" s="43">
        <v>62400</v>
      </c>
      <c r="I289" s="43">
        <v>63333</v>
      </c>
      <c r="J289" s="47">
        <v>100600</v>
      </c>
      <c r="K289" s="47">
        <v>62400</v>
      </c>
      <c r="L289" s="47">
        <v>63333</v>
      </c>
    </row>
    <row r="290" spans="1:12" x14ac:dyDescent="0.15">
      <c r="A290" s="39" t="s">
        <v>113</v>
      </c>
      <c r="B290" s="44" t="s">
        <v>57</v>
      </c>
      <c r="C290" s="43">
        <v>2016</v>
      </c>
      <c r="D290" s="43">
        <v>568532</v>
      </c>
      <c r="E290" s="43">
        <v>425550</v>
      </c>
      <c r="F290" s="43">
        <v>1600</v>
      </c>
      <c r="G290" s="43">
        <v>3234</v>
      </c>
      <c r="H290" s="43">
        <v>31519</v>
      </c>
      <c r="I290" s="43">
        <v>106629</v>
      </c>
      <c r="J290" s="47">
        <v>430384</v>
      </c>
      <c r="K290" s="47">
        <v>31519</v>
      </c>
      <c r="L290" s="47">
        <v>106629</v>
      </c>
    </row>
    <row r="291" spans="1:12" x14ac:dyDescent="0.15">
      <c r="A291" s="39" t="s">
        <v>90</v>
      </c>
      <c r="B291" s="44" t="s">
        <v>59</v>
      </c>
      <c r="C291" s="43">
        <v>2016</v>
      </c>
      <c r="D291" s="43">
        <v>478701</v>
      </c>
      <c r="E291" s="43">
        <v>228138</v>
      </c>
      <c r="F291" s="45"/>
      <c r="G291" s="45"/>
      <c r="H291" s="43">
        <v>250563</v>
      </c>
      <c r="I291" s="45"/>
      <c r="J291" s="47">
        <v>228138</v>
      </c>
      <c r="K291" s="47">
        <v>250563</v>
      </c>
      <c r="L291" s="48"/>
    </row>
    <row r="292" spans="1:12" x14ac:dyDescent="0.15">
      <c r="A292" s="39" t="s">
        <v>60</v>
      </c>
      <c r="B292" s="44" t="s">
        <v>61</v>
      </c>
      <c r="C292" s="43">
        <v>2016</v>
      </c>
      <c r="D292" s="43">
        <v>496451</v>
      </c>
      <c r="E292" s="43">
        <v>308415</v>
      </c>
      <c r="F292" s="45"/>
      <c r="G292" s="43">
        <v>97</v>
      </c>
      <c r="H292" s="43">
        <v>97272</v>
      </c>
      <c r="I292" s="43">
        <v>90667</v>
      </c>
      <c r="J292" s="47">
        <v>308512</v>
      </c>
      <c r="K292" s="47">
        <v>97272</v>
      </c>
      <c r="L292" s="47">
        <v>90667</v>
      </c>
    </row>
    <row r="293" spans="1:12" x14ac:dyDescent="0.15">
      <c r="A293" s="39" t="s">
        <v>92</v>
      </c>
      <c r="B293" s="44" t="s">
        <v>63</v>
      </c>
      <c r="C293" s="43">
        <v>2016</v>
      </c>
      <c r="D293" s="43">
        <v>55277</v>
      </c>
      <c r="E293" s="43">
        <v>42864</v>
      </c>
      <c r="F293" s="45"/>
      <c r="G293" s="45"/>
      <c r="H293" s="43">
        <v>12413</v>
      </c>
      <c r="I293" s="45"/>
      <c r="J293" s="47">
        <v>42864</v>
      </c>
      <c r="K293" s="47">
        <v>12413</v>
      </c>
      <c r="L293" s="48"/>
    </row>
    <row r="294" spans="1:12" x14ac:dyDescent="0.15">
      <c r="A294" s="39" t="s">
        <v>93</v>
      </c>
      <c r="B294" s="44" t="s">
        <v>65</v>
      </c>
      <c r="C294" s="43">
        <v>2016</v>
      </c>
      <c r="D294" s="43">
        <v>297642</v>
      </c>
      <c r="E294" s="43">
        <v>184108</v>
      </c>
      <c r="F294" s="43">
        <v>33602</v>
      </c>
      <c r="G294" s="45"/>
      <c r="H294" s="43">
        <v>63865</v>
      </c>
      <c r="I294" s="43">
        <v>16067</v>
      </c>
      <c r="J294" s="47">
        <v>217710</v>
      </c>
      <c r="K294" s="47">
        <v>63865</v>
      </c>
      <c r="L294" s="47">
        <v>16067</v>
      </c>
    </row>
    <row r="295" spans="1:12" x14ac:dyDescent="0.15">
      <c r="A295" s="39" t="s">
        <v>114</v>
      </c>
      <c r="B295" s="44" t="s">
        <v>67</v>
      </c>
      <c r="C295" s="43">
        <v>2016</v>
      </c>
      <c r="D295" s="43">
        <v>325580</v>
      </c>
      <c r="E295" s="43">
        <v>260144</v>
      </c>
      <c r="F295" s="45"/>
      <c r="G295" s="45"/>
      <c r="H295" s="43">
        <v>57438</v>
      </c>
      <c r="I295" s="43">
        <v>7998</v>
      </c>
      <c r="J295" s="47">
        <v>260144</v>
      </c>
      <c r="K295" s="47">
        <v>57438</v>
      </c>
      <c r="L295" s="47">
        <v>7998</v>
      </c>
    </row>
    <row r="296" spans="1:12" x14ac:dyDescent="0.15">
      <c r="A296" s="39" t="s">
        <v>94</v>
      </c>
      <c r="B296" s="44" t="s">
        <v>69</v>
      </c>
      <c r="C296" s="43">
        <v>2016</v>
      </c>
      <c r="D296" s="43">
        <v>178414</v>
      </c>
      <c r="E296" s="43">
        <v>16051</v>
      </c>
      <c r="F296" s="45"/>
      <c r="G296" s="45"/>
      <c r="H296" s="43">
        <v>159734</v>
      </c>
      <c r="I296" s="43">
        <v>2629</v>
      </c>
      <c r="J296" s="47">
        <v>16051</v>
      </c>
      <c r="K296" s="47">
        <v>159734</v>
      </c>
      <c r="L296" s="47">
        <v>2629</v>
      </c>
    </row>
    <row r="297" spans="1:12" x14ac:dyDescent="0.15">
      <c r="A297" s="39" t="s">
        <v>115</v>
      </c>
      <c r="B297" s="44" t="s">
        <v>71</v>
      </c>
      <c r="C297" s="43">
        <v>2016</v>
      </c>
      <c r="D297" s="43">
        <v>91531</v>
      </c>
      <c r="E297" s="43">
        <v>58960</v>
      </c>
      <c r="F297" s="45"/>
      <c r="G297" s="43">
        <v>1335</v>
      </c>
      <c r="H297" s="43">
        <v>22938</v>
      </c>
      <c r="I297" s="43">
        <v>8298</v>
      </c>
      <c r="J297" s="47">
        <v>60295</v>
      </c>
      <c r="K297" s="47">
        <v>22938</v>
      </c>
      <c r="L297" s="47">
        <v>8298</v>
      </c>
    </row>
    <row r="298" spans="1:12" x14ac:dyDescent="0.15">
      <c r="A298" s="39" t="s">
        <v>95</v>
      </c>
      <c r="B298" s="44" t="s">
        <v>73</v>
      </c>
      <c r="C298" s="43">
        <v>2016</v>
      </c>
      <c r="D298" s="43">
        <v>263903</v>
      </c>
      <c r="E298" s="43">
        <v>118105</v>
      </c>
      <c r="F298" s="43">
        <v>6264</v>
      </c>
      <c r="G298" s="43">
        <v>2091</v>
      </c>
      <c r="H298" s="43">
        <v>126647</v>
      </c>
      <c r="I298" s="43">
        <v>10796</v>
      </c>
      <c r="J298" s="47">
        <v>126460</v>
      </c>
      <c r="K298" s="47">
        <v>126647</v>
      </c>
      <c r="L298" s="47">
        <v>10796</v>
      </c>
    </row>
    <row r="299" spans="1:12" x14ac:dyDescent="0.15">
      <c r="A299" s="39" t="s">
        <v>74</v>
      </c>
      <c r="B299" s="44" t="s">
        <v>75</v>
      </c>
      <c r="C299" s="43">
        <v>2016</v>
      </c>
      <c r="D299" s="43">
        <v>36526</v>
      </c>
      <c r="E299" s="43">
        <v>5793</v>
      </c>
      <c r="F299" s="45"/>
      <c r="G299" s="45"/>
      <c r="H299" s="45"/>
      <c r="I299" s="43">
        <v>30733</v>
      </c>
      <c r="J299" s="47">
        <v>5793</v>
      </c>
      <c r="K299" s="48"/>
      <c r="L299" s="47">
        <v>30733</v>
      </c>
    </row>
    <row r="304" spans="1:12" x14ac:dyDescent="0.15">
      <c r="A304" s="17" t="s">
        <v>118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 spans="1:12" x14ac:dyDescent="0.15">
      <c r="A305" s="17" t="s">
        <v>119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 spans="1:12" x14ac:dyDescent="0.15">
      <c r="A306" s="17" t="s">
        <v>120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 spans="1:12" x14ac:dyDescent="0.15">
      <c r="A307" s="17" t="s">
        <v>2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 spans="1:12" x14ac:dyDescent="0.15">
      <c r="A308" s="83" t="s">
        <v>101</v>
      </c>
      <c r="B308" s="83" t="s">
        <v>4</v>
      </c>
      <c r="C308" s="88" t="s">
        <v>156</v>
      </c>
      <c r="D308" s="85" t="s">
        <v>102</v>
      </c>
      <c r="E308" s="75" t="s">
        <v>6</v>
      </c>
      <c r="F308" s="76"/>
      <c r="G308" s="76"/>
      <c r="H308" s="76"/>
      <c r="I308" s="76"/>
      <c r="J308" s="76"/>
      <c r="K308" s="76"/>
      <c r="L308" s="77"/>
    </row>
    <row r="309" spans="1:12" ht="72" x14ac:dyDescent="0.15">
      <c r="A309" s="84"/>
      <c r="B309" s="84"/>
      <c r="C309" s="89"/>
      <c r="D309" s="84"/>
      <c r="E309" s="8" t="s">
        <v>150</v>
      </c>
      <c r="F309" s="8" t="s">
        <v>151</v>
      </c>
      <c r="G309" s="8" t="s">
        <v>152</v>
      </c>
      <c r="H309" s="8" t="s">
        <v>157</v>
      </c>
      <c r="I309" s="8" t="s">
        <v>148</v>
      </c>
      <c r="J309" s="23" t="s">
        <v>7</v>
      </c>
      <c r="K309" s="23" t="s">
        <v>8</v>
      </c>
      <c r="L309" s="23" t="s">
        <v>9</v>
      </c>
    </row>
    <row r="310" spans="1:12" x14ac:dyDescent="0.15">
      <c r="A310" s="19" t="s">
        <v>104</v>
      </c>
      <c r="B310" s="20" t="s">
        <v>11</v>
      </c>
      <c r="C310" s="9">
        <v>2015</v>
      </c>
      <c r="D310" s="9">
        <v>7683695</v>
      </c>
      <c r="E310" s="9">
        <v>4362589</v>
      </c>
      <c r="F310" s="9">
        <v>128390</v>
      </c>
      <c r="G310" s="9">
        <v>300505</v>
      </c>
      <c r="H310" s="9">
        <v>2152877</v>
      </c>
      <c r="I310" s="9">
        <v>739334</v>
      </c>
      <c r="J310" s="25">
        <v>4791484</v>
      </c>
      <c r="K310" s="25">
        <v>2152877</v>
      </c>
      <c r="L310" s="25">
        <v>739334</v>
      </c>
    </row>
    <row r="311" spans="1:12" x14ac:dyDescent="0.15">
      <c r="A311" s="18" t="s">
        <v>79</v>
      </c>
      <c r="B311" s="21" t="s">
        <v>13</v>
      </c>
      <c r="C311" s="9">
        <v>2015</v>
      </c>
      <c r="D311" s="9">
        <v>20331</v>
      </c>
      <c r="E311" s="9">
        <v>8133</v>
      </c>
      <c r="F311" s="22"/>
      <c r="G311" s="9">
        <v>62</v>
      </c>
      <c r="H311" s="9">
        <v>7798</v>
      </c>
      <c r="I311" s="9">
        <v>4338</v>
      </c>
      <c r="J311" s="25">
        <v>8195</v>
      </c>
      <c r="K311" s="25">
        <v>7798</v>
      </c>
      <c r="L311" s="25">
        <v>4338</v>
      </c>
    </row>
    <row r="312" spans="1:12" x14ac:dyDescent="0.15">
      <c r="A312" s="18" t="s">
        <v>80</v>
      </c>
      <c r="B312" s="21" t="s">
        <v>15</v>
      </c>
      <c r="C312" s="9">
        <v>2015</v>
      </c>
      <c r="D312" s="9">
        <v>8032</v>
      </c>
      <c r="E312" s="9">
        <v>8032</v>
      </c>
      <c r="F312" s="22"/>
      <c r="G312" s="22"/>
      <c r="H312" s="22"/>
      <c r="I312" s="22"/>
      <c r="J312" s="25">
        <v>8032</v>
      </c>
      <c r="K312" s="26"/>
      <c r="L312" s="26"/>
    </row>
    <row r="313" spans="1:12" x14ac:dyDescent="0.15">
      <c r="A313" s="18" t="s">
        <v>16</v>
      </c>
      <c r="B313" s="21" t="s">
        <v>17</v>
      </c>
      <c r="C313" s="9">
        <v>2015</v>
      </c>
      <c r="D313" s="9">
        <v>366523</v>
      </c>
      <c r="E313" s="9">
        <v>284083</v>
      </c>
      <c r="F313" s="22"/>
      <c r="G313" s="9">
        <v>5262</v>
      </c>
      <c r="H313" s="9">
        <v>58840</v>
      </c>
      <c r="I313" s="9">
        <v>18338</v>
      </c>
      <c r="J313" s="25">
        <v>289345</v>
      </c>
      <c r="K313" s="25">
        <v>58840</v>
      </c>
      <c r="L313" s="25">
        <v>18338</v>
      </c>
    </row>
    <row r="314" spans="1:12" x14ac:dyDescent="0.15">
      <c r="A314" s="18" t="s">
        <v>105</v>
      </c>
      <c r="B314" s="21" t="s">
        <v>19</v>
      </c>
      <c r="C314" s="9">
        <v>2015</v>
      </c>
      <c r="D314" s="9">
        <v>285944</v>
      </c>
      <c r="E314" s="9">
        <v>220945</v>
      </c>
      <c r="F314" s="22"/>
      <c r="G314" s="22"/>
      <c r="H314" s="9">
        <v>59999</v>
      </c>
      <c r="I314" s="9">
        <v>5000</v>
      </c>
      <c r="J314" s="25">
        <v>220945</v>
      </c>
      <c r="K314" s="25">
        <v>59999</v>
      </c>
      <c r="L314" s="25">
        <v>5000</v>
      </c>
    </row>
    <row r="315" spans="1:12" x14ac:dyDescent="0.15">
      <c r="A315" s="18" t="s">
        <v>20</v>
      </c>
      <c r="B315" s="21" t="s">
        <v>21</v>
      </c>
      <c r="C315" s="9">
        <v>2015</v>
      </c>
      <c r="D315" s="9">
        <v>704054</v>
      </c>
      <c r="E315" s="9">
        <v>360896</v>
      </c>
      <c r="F315" s="9">
        <v>79389</v>
      </c>
      <c r="G315" s="9">
        <v>9262</v>
      </c>
      <c r="H315" s="9">
        <v>227733</v>
      </c>
      <c r="I315" s="9">
        <v>26774</v>
      </c>
      <c r="J315" s="25">
        <v>449547</v>
      </c>
      <c r="K315" s="25">
        <v>227733</v>
      </c>
      <c r="L315" s="25">
        <v>26774</v>
      </c>
    </row>
    <row r="316" spans="1:12" x14ac:dyDescent="0.15">
      <c r="A316" s="18" t="s">
        <v>81</v>
      </c>
      <c r="B316" s="21" t="s">
        <v>23</v>
      </c>
      <c r="C316" s="9">
        <v>2015</v>
      </c>
      <c r="D316" s="9">
        <v>215277</v>
      </c>
      <c r="E316" s="9">
        <v>102615</v>
      </c>
      <c r="F316" s="22"/>
      <c r="G316" s="9">
        <v>11565</v>
      </c>
      <c r="H316" s="9">
        <v>100257</v>
      </c>
      <c r="I316" s="9">
        <v>840</v>
      </c>
      <c r="J316" s="25">
        <v>114180</v>
      </c>
      <c r="K316" s="25">
        <v>100257</v>
      </c>
      <c r="L316" s="25">
        <v>840</v>
      </c>
    </row>
    <row r="317" spans="1:12" x14ac:dyDescent="0.15">
      <c r="A317" s="18" t="s">
        <v>106</v>
      </c>
      <c r="B317" s="21" t="s">
        <v>25</v>
      </c>
      <c r="C317" s="9">
        <v>2015</v>
      </c>
      <c r="D317" s="9">
        <v>199851</v>
      </c>
      <c r="E317" s="9">
        <v>112003</v>
      </c>
      <c r="F317" s="22"/>
      <c r="G317" s="9">
        <v>23548</v>
      </c>
      <c r="H317" s="9">
        <v>4667</v>
      </c>
      <c r="I317" s="9">
        <v>59633</v>
      </c>
      <c r="J317" s="25">
        <v>135551</v>
      </c>
      <c r="K317" s="25">
        <v>4667</v>
      </c>
      <c r="L317" s="25">
        <v>59633</v>
      </c>
    </row>
    <row r="318" spans="1:12" x14ac:dyDescent="0.15">
      <c r="A318" s="18" t="s">
        <v>26</v>
      </c>
      <c r="B318" s="21" t="s">
        <v>27</v>
      </c>
      <c r="C318" s="9">
        <v>2015</v>
      </c>
      <c r="D318" s="9">
        <v>134972</v>
      </c>
      <c r="E318" s="9">
        <v>41093</v>
      </c>
      <c r="F318" s="22"/>
      <c r="G318" s="9">
        <v>2066</v>
      </c>
      <c r="H318" s="9">
        <v>67038</v>
      </c>
      <c r="I318" s="9">
        <v>24775</v>
      </c>
      <c r="J318" s="25">
        <v>43159</v>
      </c>
      <c r="K318" s="25">
        <v>67038</v>
      </c>
      <c r="L318" s="25">
        <v>24775</v>
      </c>
    </row>
    <row r="319" spans="1:12" x14ac:dyDescent="0.15">
      <c r="A319" s="18" t="s">
        <v>82</v>
      </c>
      <c r="B319" s="21" t="s">
        <v>29</v>
      </c>
      <c r="C319" s="9">
        <v>2015</v>
      </c>
      <c r="D319" s="9">
        <v>3241</v>
      </c>
      <c r="E319" s="9">
        <v>3241</v>
      </c>
      <c r="F319" s="22"/>
      <c r="G319" s="22"/>
      <c r="H319" s="22"/>
      <c r="I319" s="22"/>
      <c r="J319" s="25">
        <v>3241</v>
      </c>
      <c r="K319" s="26"/>
      <c r="L319" s="26"/>
    </row>
    <row r="320" spans="1:12" x14ac:dyDescent="0.15">
      <c r="A320" s="18" t="s">
        <v>83</v>
      </c>
      <c r="B320" s="21" t="s">
        <v>31</v>
      </c>
      <c r="C320" s="9">
        <v>2015</v>
      </c>
      <c r="D320" s="9">
        <v>45216</v>
      </c>
      <c r="E320" s="9">
        <v>42576</v>
      </c>
      <c r="F320" s="22"/>
      <c r="G320" s="9">
        <v>1941</v>
      </c>
      <c r="H320" s="9">
        <v>400</v>
      </c>
      <c r="I320" s="9">
        <v>299</v>
      </c>
      <c r="J320" s="25">
        <v>44517</v>
      </c>
      <c r="K320" s="25">
        <v>400</v>
      </c>
      <c r="L320" s="25">
        <v>299</v>
      </c>
    </row>
    <row r="321" spans="1:12" x14ac:dyDescent="0.15">
      <c r="A321" s="18" t="s">
        <v>107</v>
      </c>
      <c r="B321" s="21" t="s">
        <v>33</v>
      </c>
      <c r="C321" s="9">
        <v>2015</v>
      </c>
      <c r="D321" s="9">
        <v>71595</v>
      </c>
      <c r="E321" s="9">
        <v>20985</v>
      </c>
      <c r="F321" s="22"/>
      <c r="G321" s="9">
        <v>11940</v>
      </c>
      <c r="H321" s="9">
        <v>31739</v>
      </c>
      <c r="I321" s="9">
        <v>6931</v>
      </c>
      <c r="J321" s="25">
        <v>32925</v>
      </c>
      <c r="K321" s="25">
        <v>31739</v>
      </c>
      <c r="L321" s="25">
        <v>6931</v>
      </c>
    </row>
    <row r="322" spans="1:12" x14ac:dyDescent="0.15">
      <c r="A322" s="18" t="s">
        <v>108</v>
      </c>
      <c r="B322" s="21" t="s">
        <v>35</v>
      </c>
      <c r="C322" s="9">
        <v>2015</v>
      </c>
      <c r="D322" s="9">
        <v>236941</v>
      </c>
      <c r="E322" s="9">
        <v>146000</v>
      </c>
      <c r="F322" s="22"/>
      <c r="G322" s="9">
        <v>2985</v>
      </c>
      <c r="H322" s="9">
        <v>80002</v>
      </c>
      <c r="I322" s="9">
        <v>7954</v>
      </c>
      <c r="J322" s="25">
        <v>148985</v>
      </c>
      <c r="K322" s="25">
        <v>80002</v>
      </c>
      <c r="L322" s="25">
        <v>7954</v>
      </c>
    </row>
    <row r="323" spans="1:12" x14ac:dyDescent="0.15">
      <c r="A323" s="18" t="s">
        <v>84</v>
      </c>
      <c r="B323" s="21" t="s">
        <v>37</v>
      </c>
      <c r="C323" s="9">
        <v>2015</v>
      </c>
      <c r="D323" s="9">
        <v>253824</v>
      </c>
      <c r="E323" s="9">
        <v>33919</v>
      </c>
      <c r="F323" s="22"/>
      <c r="G323" s="9">
        <v>54185</v>
      </c>
      <c r="H323" s="9">
        <v>139412</v>
      </c>
      <c r="I323" s="9">
        <v>26308</v>
      </c>
      <c r="J323" s="25">
        <v>88104</v>
      </c>
      <c r="K323" s="25">
        <v>139412</v>
      </c>
      <c r="L323" s="25">
        <v>26308</v>
      </c>
    </row>
    <row r="324" spans="1:12" x14ac:dyDescent="0.15">
      <c r="A324" s="18" t="s">
        <v>85</v>
      </c>
      <c r="B324" s="21" t="s">
        <v>39</v>
      </c>
      <c r="C324" s="9">
        <v>2015</v>
      </c>
      <c r="D324" s="9">
        <v>233694</v>
      </c>
      <c r="E324" s="9">
        <v>141678</v>
      </c>
      <c r="F324" s="22"/>
      <c r="G324" s="9">
        <v>5519</v>
      </c>
      <c r="H324" s="9">
        <v>59368</v>
      </c>
      <c r="I324" s="9">
        <v>27129</v>
      </c>
      <c r="J324" s="25">
        <v>147197</v>
      </c>
      <c r="K324" s="25">
        <v>59368</v>
      </c>
      <c r="L324" s="25">
        <v>27129</v>
      </c>
    </row>
    <row r="325" spans="1:12" x14ac:dyDescent="0.15">
      <c r="A325" s="18" t="s">
        <v>109</v>
      </c>
      <c r="B325" s="21" t="s">
        <v>41</v>
      </c>
      <c r="C325" s="9">
        <v>2015</v>
      </c>
      <c r="D325" s="9">
        <v>221207</v>
      </c>
      <c r="E325" s="9">
        <v>206552</v>
      </c>
      <c r="F325" s="22"/>
      <c r="G325" s="9">
        <v>2905</v>
      </c>
      <c r="H325" s="9">
        <v>1333</v>
      </c>
      <c r="I325" s="9">
        <v>10417</v>
      </c>
      <c r="J325" s="25">
        <v>209457</v>
      </c>
      <c r="K325" s="25">
        <v>1333</v>
      </c>
      <c r="L325" s="25">
        <v>10417</v>
      </c>
    </row>
    <row r="326" spans="1:12" x14ac:dyDescent="0.15">
      <c r="A326" s="18" t="s">
        <v>86</v>
      </c>
      <c r="B326" s="21" t="s">
        <v>43</v>
      </c>
      <c r="C326" s="9">
        <v>2015</v>
      </c>
      <c r="D326" s="9">
        <v>216820</v>
      </c>
      <c r="E326" s="9">
        <v>154749</v>
      </c>
      <c r="F326" s="9">
        <v>13332</v>
      </c>
      <c r="G326" s="22"/>
      <c r="H326" s="9">
        <v>31931</v>
      </c>
      <c r="I326" s="9">
        <v>16808</v>
      </c>
      <c r="J326" s="25">
        <v>168081</v>
      </c>
      <c r="K326" s="25">
        <v>31931</v>
      </c>
      <c r="L326" s="25">
        <v>16808</v>
      </c>
    </row>
    <row r="327" spans="1:12" x14ac:dyDescent="0.15">
      <c r="A327" s="18" t="s">
        <v>44</v>
      </c>
      <c r="B327" s="21" t="s">
        <v>45</v>
      </c>
      <c r="C327" s="9">
        <v>2015</v>
      </c>
      <c r="D327" s="9">
        <v>288117</v>
      </c>
      <c r="E327" s="9">
        <v>186022</v>
      </c>
      <c r="F327" s="22"/>
      <c r="G327" s="9">
        <v>3918</v>
      </c>
      <c r="H327" s="9">
        <v>98177</v>
      </c>
      <c r="I327" s="22"/>
      <c r="J327" s="25">
        <v>189940</v>
      </c>
      <c r="K327" s="25">
        <v>98177</v>
      </c>
      <c r="L327" s="26"/>
    </row>
    <row r="328" spans="1:12" x14ac:dyDescent="0.15">
      <c r="A328" s="18" t="s">
        <v>110</v>
      </c>
      <c r="B328" s="21" t="s">
        <v>47</v>
      </c>
      <c r="C328" s="9">
        <v>2015</v>
      </c>
      <c r="D328" s="9">
        <v>559829</v>
      </c>
      <c r="E328" s="9">
        <v>215728</v>
      </c>
      <c r="F328" s="22"/>
      <c r="G328" s="9">
        <v>20814</v>
      </c>
      <c r="H328" s="9">
        <v>188577</v>
      </c>
      <c r="I328" s="9">
        <v>134710</v>
      </c>
      <c r="J328" s="25">
        <v>236542</v>
      </c>
      <c r="K328" s="25">
        <v>188577</v>
      </c>
      <c r="L328" s="25">
        <v>134710</v>
      </c>
    </row>
    <row r="329" spans="1:12" x14ac:dyDescent="0.15">
      <c r="A329" s="18" t="s">
        <v>111</v>
      </c>
      <c r="B329" s="21" t="s">
        <v>49</v>
      </c>
      <c r="C329" s="9">
        <v>2015</v>
      </c>
      <c r="D329" s="9">
        <v>401331</v>
      </c>
      <c r="E329" s="9">
        <v>118463</v>
      </c>
      <c r="F329" s="22"/>
      <c r="G329" s="9">
        <v>81137</v>
      </c>
      <c r="H329" s="9">
        <v>124885</v>
      </c>
      <c r="I329" s="9">
        <v>76846</v>
      </c>
      <c r="J329" s="25">
        <v>199600</v>
      </c>
      <c r="K329" s="25">
        <v>124885</v>
      </c>
      <c r="L329" s="25">
        <v>76846</v>
      </c>
    </row>
    <row r="330" spans="1:12" x14ac:dyDescent="0.15">
      <c r="A330" s="18" t="s">
        <v>88</v>
      </c>
      <c r="B330" s="21" t="s">
        <v>51</v>
      </c>
      <c r="C330" s="9">
        <v>2015</v>
      </c>
      <c r="D330" s="9">
        <v>197575</v>
      </c>
      <c r="E330" s="9">
        <v>100764</v>
      </c>
      <c r="F330" s="22"/>
      <c r="G330" s="9">
        <v>41667</v>
      </c>
      <c r="H330" s="9">
        <v>47959</v>
      </c>
      <c r="I330" s="9">
        <v>7185</v>
      </c>
      <c r="J330" s="25">
        <v>142431</v>
      </c>
      <c r="K330" s="25">
        <v>47959</v>
      </c>
      <c r="L330" s="25">
        <v>7185</v>
      </c>
    </row>
    <row r="331" spans="1:12" x14ac:dyDescent="0.15">
      <c r="A331" s="18" t="s">
        <v>89</v>
      </c>
      <c r="B331" s="21" t="s">
        <v>53</v>
      </c>
      <c r="C331" s="9">
        <v>2015</v>
      </c>
      <c r="D331" s="9">
        <v>23385</v>
      </c>
      <c r="E331" s="9">
        <v>11003</v>
      </c>
      <c r="F331" s="22"/>
      <c r="G331" s="9">
        <v>10889</v>
      </c>
      <c r="H331" s="22"/>
      <c r="I331" s="9">
        <v>1493</v>
      </c>
      <c r="J331" s="25">
        <v>21892</v>
      </c>
      <c r="K331" s="26"/>
      <c r="L331" s="25">
        <v>1493</v>
      </c>
    </row>
    <row r="332" spans="1:12" x14ac:dyDescent="0.15">
      <c r="A332" s="18" t="s">
        <v>112</v>
      </c>
      <c r="B332" s="21" t="s">
        <v>55</v>
      </c>
      <c r="C332" s="9">
        <v>2015</v>
      </c>
      <c r="D332" s="9">
        <v>246695</v>
      </c>
      <c r="E332" s="9">
        <v>150853</v>
      </c>
      <c r="F332" s="22"/>
      <c r="G332" s="22"/>
      <c r="H332" s="9">
        <v>88921</v>
      </c>
      <c r="I332" s="9">
        <v>6921</v>
      </c>
      <c r="J332" s="25">
        <v>150853</v>
      </c>
      <c r="K332" s="25">
        <v>88921</v>
      </c>
      <c r="L332" s="25">
        <v>6921</v>
      </c>
    </row>
    <row r="333" spans="1:12" x14ac:dyDescent="0.15">
      <c r="A333" s="18" t="s">
        <v>113</v>
      </c>
      <c r="B333" s="21" t="s">
        <v>57</v>
      </c>
      <c r="C333" s="9">
        <v>2015</v>
      </c>
      <c r="D333" s="9">
        <v>408942</v>
      </c>
      <c r="E333" s="9">
        <v>264567</v>
      </c>
      <c r="F333" s="22"/>
      <c r="G333" s="9">
        <v>2551</v>
      </c>
      <c r="H333" s="9">
        <v>59496</v>
      </c>
      <c r="I333" s="9">
        <v>82328</v>
      </c>
      <c r="J333" s="25">
        <v>267118</v>
      </c>
      <c r="K333" s="25">
        <v>59496</v>
      </c>
      <c r="L333" s="25">
        <v>82328</v>
      </c>
    </row>
    <row r="334" spans="1:12" x14ac:dyDescent="0.15">
      <c r="A334" s="18" t="s">
        <v>90</v>
      </c>
      <c r="B334" s="21" t="s">
        <v>59</v>
      </c>
      <c r="C334" s="9">
        <v>2015</v>
      </c>
      <c r="D334" s="9">
        <v>483246</v>
      </c>
      <c r="E334" s="9">
        <v>329509</v>
      </c>
      <c r="F334" s="22"/>
      <c r="G334" s="22"/>
      <c r="H334" s="9">
        <v>153737</v>
      </c>
      <c r="I334" s="22"/>
      <c r="J334" s="25">
        <v>329509</v>
      </c>
      <c r="K334" s="25">
        <v>153737</v>
      </c>
      <c r="L334" s="26"/>
    </row>
    <row r="335" spans="1:12" x14ac:dyDescent="0.15">
      <c r="A335" s="18" t="s">
        <v>60</v>
      </c>
      <c r="B335" s="21" t="s">
        <v>61</v>
      </c>
      <c r="C335" s="9">
        <v>2015</v>
      </c>
      <c r="D335" s="9">
        <v>582529</v>
      </c>
      <c r="E335" s="9">
        <v>350510</v>
      </c>
      <c r="F335" s="22"/>
      <c r="G335" s="9">
        <v>5581</v>
      </c>
      <c r="H335" s="9">
        <v>151574</v>
      </c>
      <c r="I335" s="9">
        <v>74864</v>
      </c>
      <c r="J335" s="25">
        <v>356091</v>
      </c>
      <c r="K335" s="25">
        <v>151574</v>
      </c>
      <c r="L335" s="25">
        <v>74864</v>
      </c>
    </row>
    <row r="336" spans="1:12" x14ac:dyDescent="0.15">
      <c r="A336" s="18" t="s">
        <v>92</v>
      </c>
      <c r="B336" s="21" t="s">
        <v>63</v>
      </c>
      <c r="C336" s="9">
        <v>2015</v>
      </c>
      <c r="D336" s="9">
        <v>82786</v>
      </c>
      <c r="E336" s="9">
        <v>29436</v>
      </c>
      <c r="F336" s="22"/>
      <c r="G336" s="22"/>
      <c r="H336" s="9">
        <v>53350</v>
      </c>
      <c r="I336" s="22"/>
      <c r="J336" s="25">
        <v>29436</v>
      </c>
      <c r="K336" s="25">
        <v>53350</v>
      </c>
      <c r="L336" s="26"/>
    </row>
    <row r="337" spans="1:14" x14ac:dyDescent="0.15">
      <c r="A337" s="18" t="s">
        <v>93</v>
      </c>
      <c r="B337" s="21" t="s">
        <v>65</v>
      </c>
      <c r="C337" s="9">
        <v>2015</v>
      </c>
      <c r="D337" s="9">
        <v>379086</v>
      </c>
      <c r="E337" s="9">
        <v>222564</v>
      </c>
      <c r="F337" s="9">
        <v>34670</v>
      </c>
      <c r="G337" s="22"/>
      <c r="H337" s="9">
        <v>69799</v>
      </c>
      <c r="I337" s="9">
        <v>52053</v>
      </c>
      <c r="J337" s="25">
        <v>257234</v>
      </c>
      <c r="K337" s="25">
        <v>69799</v>
      </c>
      <c r="L337" s="25">
        <v>52053</v>
      </c>
    </row>
    <row r="338" spans="1:14" x14ac:dyDescent="0.15">
      <c r="A338" s="18" t="s">
        <v>114</v>
      </c>
      <c r="B338" s="21" t="s">
        <v>67</v>
      </c>
      <c r="C338" s="9">
        <v>2015</v>
      </c>
      <c r="D338" s="9">
        <v>319364</v>
      </c>
      <c r="E338" s="9">
        <v>254308</v>
      </c>
      <c r="F338" s="22"/>
      <c r="G338" s="22"/>
      <c r="H338" s="9">
        <v>62283</v>
      </c>
      <c r="I338" s="9">
        <v>2773</v>
      </c>
      <c r="J338" s="25">
        <v>254308</v>
      </c>
      <c r="K338" s="25">
        <v>62283</v>
      </c>
      <c r="L338" s="25">
        <v>2773</v>
      </c>
    </row>
    <row r="339" spans="1:14" x14ac:dyDescent="0.15">
      <c r="A339" s="18" t="s">
        <v>94</v>
      </c>
      <c r="B339" s="21" t="s">
        <v>69</v>
      </c>
      <c r="C339" s="9">
        <v>2015</v>
      </c>
      <c r="D339" s="9">
        <v>112668</v>
      </c>
      <c r="E339" s="9">
        <v>53042</v>
      </c>
      <c r="F339" s="22"/>
      <c r="G339" s="22"/>
      <c r="H339" s="9">
        <v>59626</v>
      </c>
      <c r="I339" s="22"/>
      <c r="J339" s="25">
        <v>53042</v>
      </c>
      <c r="K339" s="25">
        <v>59626</v>
      </c>
      <c r="L339" s="26"/>
    </row>
    <row r="340" spans="1:14" x14ac:dyDescent="0.15">
      <c r="A340" s="18" t="s">
        <v>115</v>
      </c>
      <c r="B340" s="21" t="s">
        <v>71</v>
      </c>
      <c r="C340" s="9">
        <v>2015</v>
      </c>
      <c r="D340" s="9">
        <v>81313</v>
      </c>
      <c r="E340" s="9">
        <v>37895</v>
      </c>
      <c r="F340" s="22"/>
      <c r="G340" s="22"/>
      <c r="H340" s="9">
        <v>36743</v>
      </c>
      <c r="I340" s="9">
        <v>6675</v>
      </c>
      <c r="J340" s="25">
        <v>37895</v>
      </c>
      <c r="K340" s="25">
        <v>36743</v>
      </c>
      <c r="L340" s="25">
        <v>6675</v>
      </c>
    </row>
    <row r="341" spans="1:14" x14ac:dyDescent="0.15">
      <c r="A341" s="18" t="s">
        <v>95</v>
      </c>
      <c r="B341" s="21" t="s">
        <v>73</v>
      </c>
      <c r="C341" s="9">
        <v>2015</v>
      </c>
      <c r="D341" s="9">
        <v>279615</v>
      </c>
      <c r="E341" s="9">
        <v>149553</v>
      </c>
      <c r="F341" s="9">
        <v>999</v>
      </c>
      <c r="G341" s="9">
        <v>2708</v>
      </c>
      <c r="H341" s="9">
        <v>87233</v>
      </c>
      <c r="I341" s="9">
        <v>39122</v>
      </c>
      <c r="J341" s="25">
        <v>153260</v>
      </c>
      <c r="K341" s="25">
        <v>87233</v>
      </c>
      <c r="L341" s="25">
        <v>39122</v>
      </c>
    </row>
    <row r="342" spans="1:14" x14ac:dyDescent="0.15">
      <c r="A342" s="18" t="s">
        <v>74</v>
      </c>
      <c r="B342" s="21" t="s">
        <v>75</v>
      </c>
      <c r="C342" s="9">
        <v>2015</v>
      </c>
      <c r="D342" s="9">
        <v>19692</v>
      </c>
      <c r="E342" s="9">
        <v>872</v>
      </c>
      <c r="F342" s="22"/>
      <c r="G342" s="22"/>
      <c r="H342" s="22"/>
      <c r="I342" s="9">
        <v>18820</v>
      </c>
      <c r="J342" s="25">
        <v>872</v>
      </c>
      <c r="K342" s="26"/>
      <c r="L342" s="25">
        <v>18820</v>
      </c>
    </row>
    <row r="348" spans="1:14" x14ac:dyDescent="0.15">
      <c r="A348" s="35" t="s">
        <v>121</v>
      </c>
      <c r="B348" s="36"/>
      <c r="C348" s="36"/>
      <c r="D348" s="36"/>
      <c r="E348" s="36"/>
      <c r="F348" s="36"/>
      <c r="G348" s="36"/>
      <c r="H348" s="36"/>
    </row>
    <row r="349" spans="1:14" x14ac:dyDescent="0.15">
      <c r="A349" s="35" t="s">
        <v>122</v>
      </c>
      <c r="B349" s="36"/>
      <c r="C349" s="36"/>
      <c r="D349" s="36"/>
      <c r="E349" s="36"/>
      <c r="F349" s="36"/>
      <c r="G349" s="36"/>
      <c r="H349" s="36"/>
    </row>
    <row r="350" spans="1:14" x14ac:dyDescent="0.15">
      <c r="A350" s="35" t="s">
        <v>120</v>
      </c>
      <c r="B350" s="36"/>
      <c r="C350" s="36"/>
      <c r="D350" s="36"/>
      <c r="E350" s="36"/>
      <c r="F350" s="36"/>
      <c r="G350" s="36"/>
      <c r="H350" s="36"/>
    </row>
    <row r="351" spans="1:14" x14ac:dyDescent="0.15">
      <c r="A351" s="37" t="s">
        <v>2</v>
      </c>
      <c r="B351" s="38"/>
      <c r="C351" s="38"/>
      <c r="D351" s="38"/>
      <c r="E351" s="38"/>
      <c r="F351" s="38"/>
      <c r="G351" s="38"/>
      <c r="H351" s="38"/>
    </row>
    <row r="352" spans="1:14" x14ac:dyDescent="0.15">
      <c r="A352" s="81" t="s">
        <v>101</v>
      </c>
      <c r="B352" s="81" t="s">
        <v>4</v>
      </c>
      <c r="C352" s="90" t="s">
        <v>156</v>
      </c>
      <c r="D352" s="92" t="s">
        <v>123</v>
      </c>
      <c r="E352" s="78" t="s">
        <v>6</v>
      </c>
      <c r="F352" s="79"/>
      <c r="G352" s="79"/>
      <c r="H352" s="79"/>
      <c r="I352" s="80"/>
      <c r="J352" s="81" t="s">
        <v>124</v>
      </c>
      <c r="K352" s="82"/>
      <c r="L352" s="82"/>
      <c r="M352" s="82"/>
      <c r="N352" s="82"/>
    </row>
    <row r="353" spans="1:14" ht="72" x14ac:dyDescent="0.15">
      <c r="A353" s="82"/>
      <c r="B353" s="82"/>
      <c r="C353" s="91"/>
      <c r="D353" s="82"/>
      <c r="E353" s="40" t="s">
        <v>158</v>
      </c>
      <c r="F353" s="40" t="s">
        <v>159</v>
      </c>
      <c r="G353" s="46" t="s">
        <v>7</v>
      </c>
      <c r="H353" s="40" t="s">
        <v>160</v>
      </c>
      <c r="I353" s="46" t="s">
        <v>8</v>
      </c>
      <c r="J353" s="40" t="s">
        <v>125</v>
      </c>
      <c r="K353" s="40" t="s">
        <v>126</v>
      </c>
      <c r="L353" s="40" t="s">
        <v>127</v>
      </c>
      <c r="M353" s="40" t="s">
        <v>128</v>
      </c>
      <c r="N353" s="40" t="s">
        <v>129</v>
      </c>
    </row>
    <row r="354" spans="1:14" x14ac:dyDescent="0.15">
      <c r="A354" s="41" t="s">
        <v>104</v>
      </c>
      <c r="B354" s="42" t="s">
        <v>11</v>
      </c>
      <c r="C354" s="43">
        <v>2014</v>
      </c>
      <c r="D354" s="43">
        <v>5549612</v>
      </c>
      <c r="E354" s="43">
        <v>4052912</v>
      </c>
      <c r="F354" s="43">
        <v>108055</v>
      </c>
      <c r="G354" s="47">
        <v>4160967</v>
      </c>
      <c r="H354" s="43">
        <v>1388645</v>
      </c>
      <c r="I354" s="47">
        <v>1388645</v>
      </c>
      <c r="J354" s="43">
        <v>1092351</v>
      </c>
      <c r="K354" s="43">
        <v>1139192</v>
      </c>
      <c r="L354" s="43">
        <v>3238663</v>
      </c>
      <c r="M354" s="43">
        <v>36950</v>
      </c>
      <c r="N354" s="43">
        <v>42456</v>
      </c>
    </row>
    <row r="355" spans="1:14" x14ac:dyDescent="0.15">
      <c r="A355" s="39" t="s">
        <v>79</v>
      </c>
      <c r="B355" s="44" t="s">
        <v>13</v>
      </c>
      <c r="C355" s="43">
        <v>2014</v>
      </c>
      <c r="D355" s="43">
        <v>22937</v>
      </c>
      <c r="E355" s="43">
        <v>22937</v>
      </c>
      <c r="F355" s="45"/>
      <c r="G355" s="47">
        <v>22937</v>
      </c>
      <c r="H355" s="45"/>
      <c r="I355" s="48"/>
      <c r="J355" s="45"/>
      <c r="K355" s="43">
        <v>131</v>
      </c>
      <c r="L355" s="43">
        <v>22482</v>
      </c>
      <c r="M355" s="45"/>
      <c r="N355" s="43">
        <v>324</v>
      </c>
    </row>
    <row r="356" spans="1:14" x14ac:dyDescent="0.15">
      <c r="A356" s="39" t="s">
        <v>80</v>
      </c>
      <c r="B356" s="44" t="s">
        <v>15</v>
      </c>
      <c r="C356" s="43">
        <v>2014</v>
      </c>
      <c r="D356" s="43">
        <v>7061</v>
      </c>
      <c r="E356" s="43">
        <v>7061</v>
      </c>
      <c r="F356" s="45"/>
      <c r="G356" s="47">
        <v>7061</v>
      </c>
      <c r="H356" s="45"/>
      <c r="I356" s="48"/>
      <c r="J356" s="43">
        <v>1320</v>
      </c>
      <c r="K356" s="43">
        <v>355</v>
      </c>
      <c r="L356" s="43">
        <v>5386</v>
      </c>
      <c r="M356" s="45"/>
      <c r="N356" s="45"/>
    </row>
    <row r="357" spans="1:14" x14ac:dyDescent="0.15">
      <c r="A357" s="39" t="s">
        <v>16</v>
      </c>
      <c r="B357" s="44" t="s">
        <v>17</v>
      </c>
      <c r="C357" s="43">
        <v>2014</v>
      </c>
      <c r="D357" s="43">
        <v>340042</v>
      </c>
      <c r="E357" s="43">
        <v>274554</v>
      </c>
      <c r="F357" s="45"/>
      <c r="G357" s="47">
        <v>274554</v>
      </c>
      <c r="H357" s="43">
        <v>65488</v>
      </c>
      <c r="I357" s="47">
        <v>65488</v>
      </c>
      <c r="J357" s="43">
        <v>50741</v>
      </c>
      <c r="K357" s="43">
        <v>56183</v>
      </c>
      <c r="L357" s="43">
        <v>232724</v>
      </c>
      <c r="M357" s="45"/>
      <c r="N357" s="43">
        <v>394</v>
      </c>
    </row>
    <row r="358" spans="1:14" x14ac:dyDescent="0.15">
      <c r="A358" s="39" t="s">
        <v>105</v>
      </c>
      <c r="B358" s="44" t="s">
        <v>19</v>
      </c>
      <c r="C358" s="43">
        <v>2014</v>
      </c>
      <c r="D358" s="43">
        <v>303501</v>
      </c>
      <c r="E358" s="43">
        <v>233191</v>
      </c>
      <c r="F358" s="43">
        <v>3333</v>
      </c>
      <c r="G358" s="47">
        <v>236524</v>
      </c>
      <c r="H358" s="43">
        <v>66977</v>
      </c>
      <c r="I358" s="47">
        <v>66977</v>
      </c>
      <c r="J358" s="43">
        <v>1887</v>
      </c>
      <c r="K358" s="43">
        <v>85791</v>
      </c>
      <c r="L358" s="43">
        <v>200489</v>
      </c>
      <c r="M358" s="43">
        <v>15334</v>
      </c>
      <c r="N358" s="45"/>
    </row>
    <row r="359" spans="1:14" x14ac:dyDescent="0.15">
      <c r="A359" s="39" t="s">
        <v>20</v>
      </c>
      <c r="B359" s="44" t="s">
        <v>21</v>
      </c>
      <c r="C359" s="43">
        <v>2014</v>
      </c>
      <c r="D359" s="43">
        <v>559247</v>
      </c>
      <c r="E359" s="43">
        <v>320254</v>
      </c>
      <c r="F359" s="43">
        <v>57434</v>
      </c>
      <c r="G359" s="47">
        <v>377688</v>
      </c>
      <c r="H359" s="43">
        <v>181559</v>
      </c>
      <c r="I359" s="47">
        <v>181559</v>
      </c>
      <c r="J359" s="43">
        <v>9780</v>
      </c>
      <c r="K359" s="43">
        <v>10285</v>
      </c>
      <c r="L359" s="43">
        <v>538515</v>
      </c>
      <c r="M359" s="45"/>
      <c r="N359" s="43">
        <v>667</v>
      </c>
    </row>
    <row r="360" spans="1:14" x14ac:dyDescent="0.15">
      <c r="A360" s="39" t="s">
        <v>81</v>
      </c>
      <c r="B360" s="44" t="s">
        <v>23</v>
      </c>
      <c r="C360" s="43">
        <v>2014</v>
      </c>
      <c r="D360" s="43">
        <v>226471</v>
      </c>
      <c r="E360" s="43">
        <v>126407</v>
      </c>
      <c r="F360" s="45"/>
      <c r="G360" s="47">
        <v>126407</v>
      </c>
      <c r="H360" s="43">
        <v>100064</v>
      </c>
      <c r="I360" s="47">
        <v>100064</v>
      </c>
      <c r="J360" s="43">
        <v>13466</v>
      </c>
      <c r="K360" s="43">
        <v>25443</v>
      </c>
      <c r="L360" s="43">
        <v>187562</v>
      </c>
      <c r="M360" s="45"/>
      <c r="N360" s="45"/>
    </row>
    <row r="361" spans="1:14" x14ac:dyDescent="0.15">
      <c r="A361" s="39" t="s">
        <v>106</v>
      </c>
      <c r="B361" s="44" t="s">
        <v>25</v>
      </c>
      <c r="C361" s="43">
        <v>2014</v>
      </c>
      <c r="D361" s="43">
        <v>108523</v>
      </c>
      <c r="E361" s="43">
        <v>108523</v>
      </c>
      <c r="F361" s="45"/>
      <c r="G361" s="47">
        <v>108523</v>
      </c>
      <c r="H361" s="45"/>
      <c r="I361" s="48"/>
      <c r="J361" s="43">
        <v>58331</v>
      </c>
      <c r="K361" s="43">
        <v>7784</v>
      </c>
      <c r="L361" s="43">
        <v>42399</v>
      </c>
      <c r="M361" s="43">
        <v>9</v>
      </c>
      <c r="N361" s="45"/>
    </row>
    <row r="362" spans="1:14" x14ac:dyDescent="0.15">
      <c r="A362" s="39" t="s">
        <v>26</v>
      </c>
      <c r="B362" s="44" t="s">
        <v>27</v>
      </c>
      <c r="C362" s="43">
        <v>2014</v>
      </c>
      <c r="D362" s="43">
        <v>101079</v>
      </c>
      <c r="E362" s="43">
        <v>49276</v>
      </c>
      <c r="F362" s="45"/>
      <c r="G362" s="47">
        <v>49276</v>
      </c>
      <c r="H362" s="43">
        <v>51803</v>
      </c>
      <c r="I362" s="47">
        <v>51803</v>
      </c>
      <c r="J362" s="43">
        <v>7142</v>
      </c>
      <c r="K362" s="43">
        <v>1794</v>
      </c>
      <c r="L362" s="43">
        <v>91567</v>
      </c>
      <c r="M362" s="43">
        <v>66</v>
      </c>
      <c r="N362" s="43">
        <v>510</v>
      </c>
    </row>
    <row r="363" spans="1:14" x14ac:dyDescent="0.15">
      <c r="A363" s="39" t="s">
        <v>82</v>
      </c>
      <c r="B363" s="44" t="s">
        <v>29</v>
      </c>
      <c r="C363" s="43">
        <v>2014</v>
      </c>
      <c r="D363" s="43">
        <v>899</v>
      </c>
      <c r="E363" s="43">
        <v>899</v>
      </c>
      <c r="F363" s="45"/>
      <c r="G363" s="47">
        <v>899</v>
      </c>
      <c r="H363" s="45"/>
      <c r="I363" s="48"/>
      <c r="J363" s="45"/>
      <c r="K363" s="43">
        <v>236</v>
      </c>
      <c r="L363" s="43">
        <v>663</v>
      </c>
      <c r="M363" s="45"/>
      <c r="N363" s="45"/>
    </row>
    <row r="364" spans="1:14" x14ac:dyDescent="0.15">
      <c r="A364" s="39" t="s">
        <v>83</v>
      </c>
      <c r="B364" s="44" t="s">
        <v>31</v>
      </c>
      <c r="C364" s="43">
        <v>2014</v>
      </c>
      <c r="D364" s="43">
        <v>59209</v>
      </c>
      <c r="E364" s="43">
        <v>59209</v>
      </c>
      <c r="F364" s="45"/>
      <c r="G364" s="47">
        <v>59209</v>
      </c>
      <c r="H364" s="45"/>
      <c r="I364" s="48"/>
      <c r="J364" s="43">
        <v>6660</v>
      </c>
      <c r="K364" s="43">
        <v>11771</v>
      </c>
      <c r="L364" s="43">
        <v>39685</v>
      </c>
      <c r="M364" s="45"/>
      <c r="N364" s="43">
        <v>1093</v>
      </c>
    </row>
    <row r="365" spans="1:14" x14ac:dyDescent="0.15">
      <c r="A365" s="39" t="s">
        <v>107</v>
      </c>
      <c r="B365" s="44" t="s">
        <v>33</v>
      </c>
      <c r="C365" s="43">
        <v>2014</v>
      </c>
      <c r="D365" s="43">
        <v>39396</v>
      </c>
      <c r="E365" s="43">
        <v>26720</v>
      </c>
      <c r="F365" s="45"/>
      <c r="G365" s="47">
        <v>26720</v>
      </c>
      <c r="H365" s="43">
        <v>12676</v>
      </c>
      <c r="I365" s="47">
        <v>12676</v>
      </c>
      <c r="J365" s="43">
        <v>4930</v>
      </c>
      <c r="K365" s="43">
        <v>9035</v>
      </c>
      <c r="L365" s="43">
        <v>25328</v>
      </c>
      <c r="M365" s="43">
        <v>1</v>
      </c>
      <c r="N365" s="43">
        <v>102</v>
      </c>
    </row>
    <row r="366" spans="1:14" x14ac:dyDescent="0.15">
      <c r="A366" s="39" t="s">
        <v>108</v>
      </c>
      <c r="B366" s="44" t="s">
        <v>35</v>
      </c>
      <c r="C366" s="43">
        <v>2014</v>
      </c>
      <c r="D366" s="43">
        <v>157745</v>
      </c>
      <c r="E366" s="43">
        <v>150871</v>
      </c>
      <c r="F366" s="45"/>
      <c r="G366" s="47">
        <v>150871</v>
      </c>
      <c r="H366" s="43">
        <v>6874</v>
      </c>
      <c r="I366" s="47">
        <v>6874</v>
      </c>
      <c r="J366" s="43">
        <v>51701</v>
      </c>
      <c r="K366" s="43">
        <v>44584</v>
      </c>
      <c r="L366" s="43">
        <v>54826</v>
      </c>
      <c r="M366" s="43">
        <v>426</v>
      </c>
      <c r="N366" s="43">
        <v>6208</v>
      </c>
    </row>
    <row r="367" spans="1:14" x14ac:dyDescent="0.15">
      <c r="A367" s="39" t="s">
        <v>84</v>
      </c>
      <c r="B367" s="44" t="s">
        <v>37</v>
      </c>
      <c r="C367" s="43">
        <v>2014</v>
      </c>
      <c r="D367" s="43">
        <v>44346</v>
      </c>
      <c r="E367" s="43">
        <v>44346</v>
      </c>
      <c r="F367" s="45"/>
      <c r="G367" s="47">
        <v>44346</v>
      </c>
      <c r="H367" s="45"/>
      <c r="I367" s="48"/>
      <c r="J367" s="43">
        <v>28714</v>
      </c>
      <c r="K367" s="43">
        <v>5677</v>
      </c>
      <c r="L367" s="43">
        <v>7984</v>
      </c>
      <c r="M367" s="43">
        <v>4</v>
      </c>
      <c r="N367" s="43">
        <v>1967</v>
      </c>
    </row>
    <row r="368" spans="1:14" x14ac:dyDescent="0.15">
      <c r="A368" s="39" t="s">
        <v>85</v>
      </c>
      <c r="B368" s="44" t="s">
        <v>39</v>
      </c>
      <c r="C368" s="43">
        <v>2014</v>
      </c>
      <c r="D368" s="43">
        <v>131973</v>
      </c>
      <c r="E368" s="43">
        <v>130751</v>
      </c>
      <c r="F368" s="45"/>
      <c r="G368" s="47">
        <v>130751</v>
      </c>
      <c r="H368" s="43">
        <v>1222</v>
      </c>
      <c r="I368" s="47">
        <v>1222</v>
      </c>
      <c r="J368" s="43">
        <v>82696</v>
      </c>
      <c r="K368" s="43">
        <v>29371</v>
      </c>
      <c r="L368" s="43">
        <v>18232</v>
      </c>
      <c r="M368" s="43">
        <v>1025</v>
      </c>
      <c r="N368" s="43">
        <v>649</v>
      </c>
    </row>
    <row r="369" spans="1:14" x14ac:dyDescent="0.15">
      <c r="A369" s="39" t="s">
        <v>109</v>
      </c>
      <c r="B369" s="44" t="s">
        <v>41</v>
      </c>
      <c r="C369" s="43">
        <v>2014</v>
      </c>
      <c r="D369" s="43">
        <v>224972</v>
      </c>
      <c r="E369" s="43">
        <v>223560</v>
      </c>
      <c r="F369" s="45"/>
      <c r="G369" s="47">
        <v>223560</v>
      </c>
      <c r="H369" s="43">
        <v>1412</v>
      </c>
      <c r="I369" s="47">
        <v>1412</v>
      </c>
      <c r="J369" s="43">
        <v>43411</v>
      </c>
      <c r="K369" s="43">
        <v>66219</v>
      </c>
      <c r="L369" s="43">
        <v>113208</v>
      </c>
      <c r="M369" s="45"/>
      <c r="N369" s="43">
        <v>2134</v>
      </c>
    </row>
    <row r="370" spans="1:14" x14ac:dyDescent="0.15">
      <c r="A370" s="39" t="s">
        <v>86</v>
      </c>
      <c r="B370" s="44" t="s">
        <v>43</v>
      </c>
      <c r="C370" s="43">
        <v>2014</v>
      </c>
      <c r="D370" s="43">
        <v>260003</v>
      </c>
      <c r="E370" s="43">
        <v>201251</v>
      </c>
      <c r="F370" s="43">
        <v>13334</v>
      </c>
      <c r="G370" s="47">
        <v>214585</v>
      </c>
      <c r="H370" s="43">
        <v>45418</v>
      </c>
      <c r="I370" s="47">
        <v>45418</v>
      </c>
      <c r="J370" s="43">
        <v>67178</v>
      </c>
      <c r="K370" s="43">
        <v>48996</v>
      </c>
      <c r="L370" s="43">
        <v>143082</v>
      </c>
      <c r="M370" s="43">
        <v>667</v>
      </c>
      <c r="N370" s="43">
        <v>80</v>
      </c>
    </row>
    <row r="371" spans="1:14" x14ac:dyDescent="0.15">
      <c r="A371" s="39" t="s">
        <v>44</v>
      </c>
      <c r="B371" s="44" t="s">
        <v>45</v>
      </c>
      <c r="C371" s="43">
        <v>2014</v>
      </c>
      <c r="D371" s="43">
        <v>243799</v>
      </c>
      <c r="E371" s="43">
        <v>168867</v>
      </c>
      <c r="F371" s="45"/>
      <c r="G371" s="47">
        <v>168867</v>
      </c>
      <c r="H371" s="43">
        <v>74932</v>
      </c>
      <c r="I371" s="47">
        <v>74932</v>
      </c>
      <c r="J371" s="43">
        <v>85622</v>
      </c>
      <c r="K371" s="43">
        <v>51338</v>
      </c>
      <c r="L371" s="43">
        <v>105254</v>
      </c>
      <c r="M371" s="43">
        <v>13</v>
      </c>
      <c r="N371" s="43">
        <v>1572</v>
      </c>
    </row>
    <row r="372" spans="1:14" x14ac:dyDescent="0.15">
      <c r="A372" s="39" t="s">
        <v>110</v>
      </c>
      <c r="B372" s="44" t="s">
        <v>47</v>
      </c>
      <c r="C372" s="43">
        <v>2014</v>
      </c>
      <c r="D372" s="43">
        <v>391942</v>
      </c>
      <c r="E372" s="43">
        <v>229614</v>
      </c>
      <c r="F372" s="45"/>
      <c r="G372" s="47">
        <v>229614</v>
      </c>
      <c r="H372" s="43">
        <v>162328</v>
      </c>
      <c r="I372" s="47">
        <v>162328</v>
      </c>
      <c r="J372" s="43">
        <v>203574</v>
      </c>
      <c r="K372" s="43">
        <v>47356</v>
      </c>
      <c r="L372" s="43">
        <v>134519</v>
      </c>
      <c r="M372" s="43">
        <v>1393</v>
      </c>
      <c r="N372" s="43">
        <v>5100</v>
      </c>
    </row>
    <row r="373" spans="1:14" x14ac:dyDescent="0.15">
      <c r="A373" s="39" t="s">
        <v>111</v>
      </c>
      <c r="B373" s="44" t="s">
        <v>49</v>
      </c>
      <c r="C373" s="43">
        <v>2014</v>
      </c>
      <c r="D373" s="43">
        <v>151473</v>
      </c>
      <c r="E373" s="43">
        <v>133218</v>
      </c>
      <c r="F373" s="45"/>
      <c r="G373" s="47">
        <v>133218</v>
      </c>
      <c r="H373" s="43">
        <v>18255</v>
      </c>
      <c r="I373" s="47">
        <v>18255</v>
      </c>
      <c r="J373" s="43">
        <v>43889</v>
      </c>
      <c r="K373" s="43">
        <v>7793</v>
      </c>
      <c r="L373" s="43">
        <v>98293</v>
      </c>
      <c r="M373" s="43">
        <v>89</v>
      </c>
      <c r="N373" s="43">
        <v>1409</v>
      </c>
    </row>
    <row r="374" spans="1:14" x14ac:dyDescent="0.15">
      <c r="A374" s="39" t="s">
        <v>88</v>
      </c>
      <c r="B374" s="44" t="s">
        <v>51</v>
      </c>
      <c r="C374" s="43">
        <v>2014</v>
      </c>
      <c r="D374" s="43">
        <v>143651</v>
      </c>
      <c r="E374" s="43">
        <v>117985</v>
      </c>
      <c r="F374" s="45"/>
      <c r="G374" s="47">
        <v>117985</v>
      </c>
      <c r="H374" s="43">
        <v>25666</v>
      </c>
      <c r="I374" s="47">
        <v>25666</v>
      </c>
      <c r="J374" s="43">
        <v>80908</v>
      </c>
      <c r="K374" s="43">
        <v>30552</v>
      </c>
      <c r="L374" s="43">
        <v>30496</v>
      </c>
      <c r="M374" s="45"/>
      <c r="N374" s="43">
        <v>1695</v>
      </c>
    </row>
    <row r="375" spans="1:14" x14ac:dyDescent="0.15">
      <c r="A375" s="39" t="s">
        <v>89</v>
      </c>
      <c r="B375" s="44" t="s">
        <v>53</v>
      </c>
      <c r="C375" s="43">
        <v>2014</v>
      </c>
      <c r="D375" s="43">
        <v>8802</v>
      </c>
      <c r="E375" s="43">
        <v>8802</v>
      </c>
      <c r="F375" s="45"/>
      <c r="G375" s="47">
        <v>8802</v>
      </c>
      <c r="H375" s="45"/>
      <c r="I375" s="48"/>
      <c r="J375" s="43">
        <v>1483</v>
      </c>
      <c r="K375" s="43">
        <v>4148</v>
      </c>
      <c r="L375" s="43">
        <v>2425</v>
      </c>
      <c r="M375" s="45"/>
      <c r="N375" s="43">
        <v>746</v>
      </c>
    </row>
    <row r="376" spans="1:14" x14ac:dyDescent="0.15">
      <c r="A376" s="39" t="s">
        <v>112</v>
      </c>
      <c r="B376" s="44" t="s">
        <v>55</v>
      </c>
      <c r="C376" s="43">
        <v>2014</v>
      </c>
      <c r="D376" s="43">
        <v>191001</v>
      </c>
      <c r="E376" s="43">
        <v>138820</v>
      </c>
      <c r="F376" s="45"/>
      <c r="G376" s="47">
        <v>138820</v>
      </c>
      <c r="H376" s="43">
        <v>52181</v>
      </c>
      <c r="I376" s="47">
        <v>52181</v>
      </c>
      <c r="J376" s="43">
        <v>45535</v>
      </c>
      <c r="K376" s="43">
        <v>52923</v>
      </c>
      <c r="L376" s="43">
        <v>82823</v>
      </c>
      <c r="M376" s="43">
        <v>9700</v>
      </c>
      <c r="N376" s="43">
        <v>20</v>
      </c>
    </row>
    <row r="377" spans="1:14" x14ac:dyDescent="0.15">
      <c r="A377" s="39" t="s">
        <v>113</v>
      </c>
      <c r="B377" s="44" t="s">
        <v>57</v>
      </c>
      <c r="C377" s="43">
        <v>2014</v>
      </c>
      <c r="D377" s="43">
        <v>98226</v>
      </c>
      <c r="E377" s="43">
        <v>67812</v>
      </c>
      <c r="F377" s="45"/>
      <c r="G377" s="47">
        <v>67812</v>
      </c>
      <c r="H377" s="43">
        <v>30414</v>
      </c>
      <c r="I377" s="47">
        <v>30414</v>
      </c>
      <c r="J377" s="43">
        <v>20366</v>
      </c>
      <c r="K377" s="43">
        <v>30324</v>
      </c>
      <c r="L377" s="43">
        <v>47128</v>
      </c>
      <c r="M377" s="45"/>
      <c r="N377" s="43">
        <v>408</v>
      </c>
    </row>
    <row r="378" spans="1:14" x14ac:dyDescent="0.15">
      <c r="A378" s="39" t="s">
        <v>90</v>
      </c>
      <c r="B378" s="44" t="s">
        <v>59</v>
      </c>
      <c r="C378" s="43">
        <v>2014</v>
      </c>
      <c r="D378" s="43">
        <v>320000</v>
      </c>
      <c r="E378" s="43">
        <v>233361</v>
      </c>
      <c r="F378" s="45"/>
      <c r="G378" s="47">
        <v>233361</v>
      </c>
      <c r="H378" s="43">
        <v>86639</v>
      </c>
      <c r="I378" s="47">
        <v>86639</v>
      </c>
      <c r="J378" s="43">
        <v>96000</v>
      </c>
      <c r="K378" s="43">
        <v>140800</v>
      </c>
      <c r="L378" s="43">
        <v>73967</v>
      </c>
      <c r="M378" s="43">
        <v>6833</v>
      </c>
      <c r="N378" s="43">
        <v>2400</v>
      </c>
    </row>
    <row r="379" spans="1:14" x14ac:dyDescent="0.15">
      <c r="A379" s="39" t="s">
        <v>60</v>
      </c>
      <c r="B379" s="44" t="s">
        <v>61</v>
      </c>
      <c r="C379" s="43">
        <v>2014</v>
      </c>
      <c r="D379" s="43">
        <v>400355</v>
      </c>
      <c r="E379" s="43">
        <v>334593</v>
      </c>
      <c r="F379" s="45"/>
      <c r="G379" s="47">
        <v>334593</v>
      </c>
      <c r="H379" s="43">
        <v>65762</v>
      </c>
      <c r="I379" s="47">
        <v>65762</v>
      </c>
      <c r="J379" s="43">
        <v>72512</v>
      </c>
      <c r="K379" s="43">
        <v>216588</v>
      </c>
      <c r="L379" s="43">
        <v>108257</v>
      </c>
      <c r="M379" s="43">
        <v>365</v>
      </c>
      <c r="N379" s="43">
        <v>2633</v>
      </c>
    </row>
    <row r="380" spans="1:14" x14ac:dyDescent="0.15">
      <c r="A380" s="39" t="s">
        <v>92</v>
      </c>
      <c r="B380" s="44" t="s">
        <v>63</v>
      </c>
      <c r="C380" s="43">
        <v>2014</v>
      </c>
      <c r="D380" s="43">
        <v>82668</v>
      </c>
      <c r="E380" s="43">
        <v>32140</v>
      </c>
      <c r="F380" s="45"/>
      <c r="G380" s="47">
        <v>32140</v>
      </c>
      <c r="H380" s="43">
        <v>50528</v>
      </c>
      <c r="I380" s="47">
        <v>50528</v>
      </c>
      <c r="J380" s="45"/>
      <c r="K380" s="43">
        <v>17012</v>
      </c>
      <c r="L380" s="43">
        <v>65656</v>
      </c>
      <c r="M380" s="45"/>
      <c r="N380" s="45"/>
    </row>
    <row r="381" spans="1:14" x14ac:dyDescent="0.15">
      <c r="A381" s="39" t="s">
        <v>93</v>
      </c>
      <c r="B381" s="44" t="s">
        <v>65</v>
      </c>
      <c r="C381" s="43">
        <v>2014</v>
      </c>
      <c r="D381" s="43">
        <v>335362</v>
      </c>
      <c r="E381" s="43">
        <v>251125</v>
      </c>
      <c r="F381" s="43">
        <v>32000</v>
      </c>
      <c r="G381" s="47">
        <v>283125</v>
      </c>
      <c r="H381" s="43">
        <v>52237</v>
      </c>
      <c r="I381" s="47">
        <v>52237</v>
      </c>
      <c r="J381" s="43">
        <v>10739</v>
      </c>
      <c r="K381" s="43">
        <v>70697</v>
      </c>
      <c r="L381" s="43">
        <v>253793</v>
      </c>
      <c r="M381" s="43">
        <v>133</v>
      </c>
      <c r="N381" s="45"/>
    </row>
    <row r="382" spans="1:14" x14ac:dyDescent="0.15">
      <c r="A382" s="39" t="s">
        <v>114</v>
      </c>
      <c r="B382" s="44" t="s">
        <v>67</v>
      </c>
      <c r="C382" s="43">
        <v>2014</v>
      </c>
      <c r="D382" s="43">
        <v>214025</v>
      </c>
      <c r="E382" s="43">
        <v>152502</v>
      </c>
      <c r="F382" s="45"/>
      <c r="G382" s="47">
        <v>152502</v>
      </c>
      <c r="H382" s="43">
        <v>61523</v>
      </c>
      <c r="I382" s="47">
        <v>61523</v>
      </c>
      <c r="J382" s="43">
        <v>133</v>
      </c>
      <c r="K382" s="43">
        <v>20451</v>
      </c>
      <c r="L382" s="43">
        <v>184760</v>
      </c>
      <c r="M382" s="43">
        <v>381</v>
      </c>
      <c r="N382" s="43">
        <v>8300</v>
      </c>
    </row>
    <row r="383" spans="1:14" x14ac:dyDescent="0.15">
      <c r="A383" s="39" t="s">
        <v>94</v>
      </c>
      <c r="B383" s="44" t="s">
        <v>69</v>
      </c>
      <c r="C383" s="43">
        <v>2014</v>
      </c>
      <c r="D383" s="43">
        <v>132044</v>
      </c>
      <c r="E383" s="43">
        <v>28444</v>
      </c>
      <c r="F383" s="45"/>
      <c r="G383" s="47">
        <v>28444</v>
      </c>
      <c r="H383" s="43">
        <v>103600</v>
      </c>
      <c r="I383" s="47">
        <v>103600</v>
      </c>
      <c r="J383" s="45"/>
      <c r="K383" s="43">
        <v>979</v>
      </c>
      <c r="L383" s="43">
        <v>131065</v>
      </c>
      <c r="M383" s="45"/>
      <c r="N383" s="45"/>
    </row>
    <row r="384" spans="1:14" x14ac:dyDescent="0.15">
      <c r="A384" s="39" t="s">
        <v>115</v>
      </c>
      <c r="B384" s="44" t="s">
        <v>71</v>
      </c>
      <c r="C384" s="43">
        <v>2014</v>
      </c>
      <c r="D384" s="43">
        <v>84191</v>
      </c>
      <c r="E384" s="43">
        <v>49723</v>
      </c>
      <c r="F384" s="45"/>
      <c r="G384" s="47">
        <v>49723</v>
      </c>
      <c r="H384" s="43">
        <v>34468</v>
      </c>
      <c r="I384" s="47">
        <v>34468</v>
      </c>
      <c r="J384" s="45"/>
      <c r="K384" s="43">
        <v>4232</v>
      </c>
      <c r="L384" s="43">
        <v>79959</v>
      </c>
      <c r="M384" s="45"/>
      <c r="N384" s="45"/>
    </row>
    <row r="385" spans="1:14" x14ac:dyDescent="0.15">
      <c r="A385" s="39" t="s">
        <v>95</v>
      </c>
      <c r="B385" s="44" t="s">
        <v>73</v>
      </c>
      <c r="C385" s="43">
        <v>2014</v>
      </c>
      <c r="D385" s="43">
        <v>151336</v>
      </c>
      <c r="E385" s="43">
        <v>112763</v>
      </c>
      <c r="F385" s="43">
        <v>1954</v>
      </c>
      <c r="G385" s="47">
        <v>114717</v>
      </c>
      <c r="H385" s="43">
        <v>36619</v>
      </c>
      <c r="I385" s="47">
        <v>36619</v>
      </c>
      <c r="J385" s="43">
        <v>3633</v>
      </c>
      <c r="K385" s="43">
        <v>40344</v>
      </c>
      <c r="L385" s="43">
        <v>106803</v>
      </c>
      <c r="M385" s="43">
        <v>511</v>
      </c>
      <c r="N385" s="43">
        <v>45</v>
      </c>
    </row>
    <row r="393" spans="1:14" x14ac:dyDescent="0.15">
      <c r="A393" s="17" t="s">
        <v>130</v>
      </c>
      <c r="B393" s="12"/>
      <c r="C393" s="12"/>
      <c r="D393" s="12"/>
      <c r="E393" s="12"/>
      <c r="F393" s="12"/>
      <c r="G393" s="12"/>
      <c r="H393" s="12"/>
    </row>
    <row r="394" spans="1:14" x14ac:dyDescent="0.15">
      <c r="A394" s="17" t="s">
        <v>131</v>
      </c>
      <c r="B394" s="12"/>
      <c r="C394" s="12"/>
      <c r="D394" s="12"/>
      <c r="E394" s="12"/>
      <c r="F394" s="12"/>
      <c r="G394" s="12"/>
      <c r="H394" s="12"/>
    </row>
    <row r="395" spans="1:14" x14ac:dyDescent="0.15">
      <c r="A395" s="17" t="s">
        <v>120</v>
      </c>
      <c r="B395" s="12"/>
      <c r="C395" s="12"/>
      <c r="D395" s="12"/>
      <c r="E395" s="12"/>
      <c r="F395" s="12"/>
      <c r="G395" s="12"/>
      <c r="H395" s="12"/>
    </row>
    <row r="396" spans="1:14" x14ac:dyDescent="0.15">
      <c r="A396" s="49" t="s">
        <v>2</v>
      </c>
      <c r="B396" s="50"/>
      <c r="C396" s="50"/>
      <c r="D396" s="50"/>
      <c r="E396" s="50"/>
      <c r="F396" s="50"/>
      <c r="G396" s="50"/>
      <c r="H396" s="50"/>
    </row>
    <row r="397" spans="1:14" x14ac:dyDescent="0.15">
      <c r="A397" s="83" t="s">
        <v>101</v>
      </c>
      <c r="B397" s="83" t="s">
        <v>4</v>
      </c>
      <c r="C397" s="88" t="s">
        <v>156</v>
      </c>
      <c r="D397" s="85" t="s">
        <v>123</v>
      </c>
      <c r="E397" s="75" t="s">
        <v>103</v>
      </c>
      <c r="F397" s="76"/>
      <c r="G397" s="76"/>
      <c r="H397" s="76"/>
      <c r="I397" s="77"/>
      <c r="J397" s="83" t="s">
        <v>124</v>
      </c>
      <c r="K397" s="84"/>
      <c r="L397" s="84"/>
      <c r="M397" s="84"/>
      <c r="N397" s="84"/>
    </row>
    <row r="398" spans="1:14" ht="72" x14ac:dyDescent="0.15">
      <c r="A398" s="84"/>
      <c r="B398" s="84"/>
      <c r="C398" s="89"/>
      <c r="D398" s="84"/>
      <c r="E398" s="8" t="s">
        <v>158</v>
      </c>
      <c r="F398" s="8" t="s">
        <v>159</v>
      </c>
      <c r="G398" s="23" t="s">
        <v>7</v>
      </c>
      <c r="H398" s="8" t="s">
        <v>161</v>
      </c>
      <c r="I398" s="23" t="s">
        <v>8</v>
      </c>
      <c r="J398" s="8" t="s">
        <v>125</v>
      </c>
      <c r="K398" s="8" t="s">
        <v>126</v>
      </c>
      <c r="L398" s="8" t="s">
        <v>127</v>
      </c>
      <c r="M398" s="8" t="s">
        <v>128</v>
      </c>
      <c r="N398" s="8" t="s">
        <v>129</v>
      </c>
    </row>
    <row r="399" spans="1:14" x14ac:dyDescent="0.15">
      <c r="A399" s="19" t="s">
        <v>104</v>
      </c>
      <c r="B399" s="20" t="s">
        <v>11</v>
      </c>
      <c r="C399" s="9">
        <v>2013</v>
      </c>
      <c r="D399" s="9">
        <v>6100057</v>
      </c>
      <c r="E399" s="9">
        <v>4209686</v>
      </c>
      <c r="F399" s="9">
        <v>154400</v>
      </c>
      <c r="G399" s="25">
        <v>4364086</v>
      </c>
      <c r="H399" s="9">
        <v>1735971</v>
      </c>
      <c r="I399" s="25">
        <v>1735971</v>
      </c>
      <c r="J399" s="9">
        <v>1057558</v>
      </c>
      <c r="K399" s="9">
        <v>1233676</v>
      </c>
      <c r="L399" s="9">
        <v>3748409</v>
      </c>
      <c r="M399" s="9">
        <v>24898</v>
      </c>
      <c r="N399" s="9">
        <v>35516</v>
      </c>
    </row>
    <row r="400" spans="1:14" x14ac:dyDescent="0.15">
      <c r="A400" s="18" t="s">
        <v>79</v>
      </c>
      <c r="B400" s="21" t="s">
        <v>13</v>
      </c>
      <c r="C400" s="9">
        <v>2013</v>
      </c>
      <c r="D400" s="9">
        <v>45813</v>
      </c>
      <c r="E400" s="9">
        <v>30871</v>
      </c>
      <c r="F400" s="22"/>
      <c r="G400" s="25">
        <v>30871</v>
      </c>
      <c r="H400" s="9">
        <v>14942</v>
      </c>
      <c r="I400" s="25">
        <v>14942</v>
      </c>
      <c r="J400" s="22"/>
      <c r="K400" s="9">
        <v>436</v>
      </c>
      <c r="L400" s="9">
        <v>44737</v>
      </c>
      <c r="M400" s="22"/>
      <c r="N400" s="9">
        <v>640</v>
      </c>
    </row>
    <row r="401" spans="1:14" x14ac:dyDescent="0.15">
      <c r="A401" s="18" t="s">
        <v>80</v>
      </c>
      <c r="B401" s="21" t="s">
        <v>15</v>
      </c>
      <c r="C401" s="9">
        <v>2013</v>
      </c>
      <c r="D401" s="9">
        <v>5792</v>
      </c>
      <c r="E401" s="9">
        <v>5792</v>
      </c>
      <c r="F401" s="22"/>
      <c r="G401" s="25">
        <v>5792</v>
      </c>
      <c r="H401" s="22"/>
      <c r="I401" s="26"/>
      <c r="J401" s="9">
        <v>618</v>
      </c>
      <c r="K401" s="9">
        <v>1116</v>
      </c>
      <c r="L401" s="9">
        <v>4058</v>
      </c>
      <c r="M401" s="22"/>
      <c r="N401" s="22"/>
    </row>
    <row r="402" spans="1:14" x14ac:dyDescent="0.15">
      <c r="A402" s="18" t="s">
        <v>16</v>
      </c>
      <c r="B402" s="21" t="s">
        <v>17</v>
      </c>
      <c r="C402" s="9">
        <v>2013</v>
      </c>
      <c r="D402" s="9">
        <v>318737</v>
      </c>
      <c r="E402" s="9">
        <v>238007</v>
      </c>
      <c r="F402" s="9">
        <v>20001</v>
      </c>
      <c r="G402" s="25">
        <v>258008</v>
      </c>
      <c r="H402" s="9">
        <v>60729</v>
      </c>
      <c r="I402" s="25">
        <v>60729</v>
      </c>
      <c r="J402" s="9">
        <v>31127</v>
      </c>
      <c r="K402" s="9">
        <v>45852</v>
      </c>
      <c r="L402" s="9">
        <v>240298</v>
      </c>
      <c r="M402" s="22"/>
      <c r="N402" s="9">
        <v>1460</v>
      </c>
    </row>
    <row r="403" spans="1:14" x14ac:dyDescent="0.15">
      <c r="A403" s="18" t="s">
        <v>105</v>
      </c>
      <c r="B403" s="21" t="s">
        <v>19</v>
      </c>
      <c r="C403" s="9">
        <v>2013</v>
      </c>
      <c r="D403" s="9">
        <v>298796</v>
      </c>
      <c r="E403" s="9">
        <v>240843</v>
      </c>
      <c r="F403" s="9">
        <v>1732</v>
      </c>
      <c r="G403" s="25">
        <v>242575</v>
      </c>
      <c r="H403" s="9">
        <v>56221</v>
      </c>
      <c r="I403" s="25">
        <v>56221</v>
      </c>
      <c r="J403" s="9">
        <v>2267</v>
      </c>
      <c r="K403" s="9">
        <v>83995</v>
      </c>
      <c r="L403" s="9">
        <v>202872</v>
      </c>
      <c r="M403" s="9">
        <v>9662</v>
      </c>
      <c r="N403" s="22"/>
    </row>
    <row r="404" spans="1:14" x14ac:dyDescent="0.15">
      <c r="A404" s="18" t="s">
        <v>20</v>
      </c>
      <c r="B404" s="21" t="s">
        <v>21</v>
      </c>
      <c r="C404" s="9">
        <v>2013</v>
      </c>
      <c r="D404" s="9">
        <v>805156</v>
      </c>
      <c r="E404" s="9">
        <v>349624</v>
      </c>
      <c r="F404" s="9">
        <v>78666</v>
      </c>
      <c r="G404" s="25">
        <v>428290</v>
      </c>
      <c r="H404" s="9">
        <v>376866</v>
      </c>
      <c r="I404" s="25">
        <v>376866</v>
      </c>
      <c r="J404" s="9">
        <v>8357</v>
      </c>
      <c r="K404" s="9">
        <v>16489</v>
      </c>
      <c r="L404" s="9">
        <v>777993</v>
      </c>
      <c r="M404" s="22"/>
      <c r="N404" s="9">
        <v>2317</v>
      </c>
    </row>
    <row r="405" spans="1:14" x14ac:dyDescent="0.15">
      <c r="A405" s="18" t="s">
        <v>81</v>
      </c>
      <c r="B405" s="21" t="s">
        <v>23</v>
      </c>
      <c r="C405" s="9">
        <v>2013</v>
      </c>
      <c r="D405" s="9">
        <v>237457</v>
      </c>
      <c r="E405" s="9">
        <v>134459</v>
      </c>
      <c r="F405" s="22"/>
      <c r="G405" s="25">
        <v>134459</v>
      </c>
      <c r="H405" s="9">
        <v>102998</v>
      </c>
      <c r="I405" s="25">
        <v>102998</v>
      </c>
      <c r="J405" s="9">
        <v>16899</v>
      </c>
      <c r="K405" s="9">
        <v>26565</v>
      </c>
      <c r="L405" s="9">
        <v>193993</v>
      </c>
      <c r="M405" s="22"/>
      <c r="N405" s="22"/>
    </row>
    <row r="406" spans="1:14" x14ac:dyDescent="0.15">
      <c r="A406" s="18" t="s">
        <v>106</v>
      </c>
      <c r="B406" s="21" t="s">
        <v>25</v>
      </c>
      <c r="C406" s="9">
        <v>2013</v>
      </c>
      <c r="D406" s="9">
        <v>112446</v>
      </c>
      <c r="E406" s="9">
        <v>48448</v>
      </c>
      <c r="F406" s="22"/>
      <c r="G406" s="25">
        <v>48448</v>
      </c>
      <c r="H406" s="9">
        <v>63998</v>
      </c>
      <c r="I406" s="25">
        <v>63998</v>
      </c>
      <c r="J406" s="9">
        <v>8255</v>
      </c>
      <c r="K406" s="9">
        <v>136</v>
      </c>
      <c r="L406" s="9">
        <v>104055</v>
      </c>
      <c r="M406" s="22"/>
      <c r="N406" s="22"/>
    </row>
    <row r="407" spans="1:14" x14ac:dyDescent="0.15">
      <c r="A407" s="18" t="s">
        <v>26</v>
      </c>
      <c r="B407" s="21" t="s">
        <v>27</v>
      </c>
      <c r="C407" s="9">
        <v>2013</v>
      </c>
      <c r="D407" s="9">
        <v>124122</v>
      </c>
      <c r="E407" s="9">
        <v>81512</v>
      </c>
      <c r="F407" s="22"/>
      <c r="G407" s="25">
        <v>81512</v>
      </c>
      <c r="H407" s="9">
        <v>42610</v>
      </c>
      <c r="I407" s="25">
        <v>42610</v>
      </c>
      <c r="J407" s="9">
        <v>13491</v>
      </c>
      <c r="K407" s="9">
        <v>1409</v>
      </c>
      <c r="L407" s="9">
        <v>106778</v>
      </c>
      <c r="M407" s="9">
        <v>4</v>
      </c>
      <c r="N407" s="9">
        <v>2440</v>
      </c>
    </row>
    <row r="408" spans="1:14" x14ac:dyDescent="0.15">
      <c r="A408" s="18" t="s">
        <v>82</v>
      </c>
      <c r="B408" s="21" t="s">
        <v>29</v>
      </c>
      <c r="C408" s="9">
        <v>2013</v>
      </c>
      <c r="D408" s="9">
        <v>862</v>
      </c>
      <c r="E408" s="9">
        <v>862</v>
      </c>
      <c r="F408" s="22"/>
      <c r="G408" s="25">
        <v>862</v>
      </c>
      <c r="H408" s="22"/>
      <c r="I408" s="26"/>
      <c r="J408" s="22"/>
      <c r="K408" s="9">
        <v>85</v>
      </c>
      <c r="L408" s="9">
        <v>777</v>
      </c>
      <c r="M408" s="22"/>
      <c r="N408" s="22"/>
    </row>
    <row r="409" spans="1:14" x14ac:dyDescent="0.15">
      <c r="A409" s="18" t="s">
        <v>83</v>
      </c>
      <c r="B409" s="21" t="s">
        <v>31</v>
      </c>
      <c r="C409" s="9">
        <v>2013</v>
      </c>
      <c r="D409" s="9">
        <v>65258</v>
      </c>
      <c r="E409" s="9">
        <v>64925</v>
      </c>
      <c r="F409" s="22"/>
      <c r="G409" s="25">
        <v>64925</v>
      </c>
      <c r="H409" s="9">
        <v>333</v>
      </c>
      <c r="I409" s="25">
        <v>333</v>
      </c>
      <c r="J409" s="9">
        <v>7848</v>
      </c>
      <c r="K409" s="9">
        <v>11446</v>
      </c>
      <c r="L409" s="9">
        <v>43923</v>
      </c>
      <c r="M409" s="22"/>
      <c r="N409" s="9">
        <v>2041</v>
      </c>
    </row>
    <row r="410" spans="1:14" x14ac:dyDescent="0.15">
      <c r="A410" s="18" t="s">
        <v>107</v>
      </c>
      <c r="B410" s="21" t="s">
        <v>33</v>
      </c>
      <c r="C410" s="9">
        <v>2013</v>
      </c>
      <c r="D410" s="9">
        <v>42362</v>
      </c>
      <c r="E410" s="9">
        <v>30310</v>
      </c>
      <c r="F410" s="22"/>
      <c r="G410" s="25">
        <v>30310</v>
      </c>
      <c r="H410" s="9">
        <v>12052</v>
      </c>
      <c r="I410" s="25">
        <v>12052</v>
      </c>
      <c r="J410" s="9">
        <v>3266</v>
      </c>
      <c r="K410" s="9">
        <v>9690</v>
      </c>
      <c r="L410" s="9">
        <v>28856</v>
      </c>
      <c r="M410" s="9">
        <v>224</v>
      </c>
      <c r="N410" s="9">
        <v>326</v>
      </c>
    </row>
    <row r="411" spans="1:14" x14ac:dyDescent="0.15">
      <c r="A411" s="18" t="s">
        <v>108</v>
      </c>
      <c r="B411" s="21" t="s">
        <v>35</v>
      </c>
      <c r="C411" s="9">
        <v>2013</v>
      </c>
      <c r="D411" s="9">
        <v>172086</v>
      </c>
      <c r="E411" s="9">
        <v>162488</v>
      </c>
      <c r="F411" s="22"/>
      <c r="G411" s="25">
        <v>162488</v>
      </c>
      <c r="H411" s="9">
        <v>9598</v>
      </c>
      <c r="I411" s="25">
        <v>9598</v>
      </c>
      <c r="J411" s="9">
        <v>63164</v>
      </c>
      <c r="K411" s="9">
        <v>40285</v>
      </c>
      <c r="L411" s="9">
        <v>60790</v>
      </c>
      <c r="M411" s="9">
        <v>716</v>
      </c>
      <c r="N411" s="9">
        <v>7131</v>
      </c>
    </row>
    <row r="412" spans="1:14" x14ac:dyDescent="0.15">
      <c r="A412" s="18" t="s">
        <v>84</v>
      </c>
      <c r="B412" s="21" t="s">
        <v>37</v>
      </c>
      <c r="C412" s="9">
        <v>2013</v>
      </c>
      <c r="D412" s="9">
        <v>100185</v>
      </c>
      <c r="E412" s="9">
        <v>100185</v>
      </c>
      <c r="F412" s="22"/>
      <c r="G412" s="25">
        <v>100185</v>
      </c>
      <c r="H412" s="22"/>
      <c r="I412" s="26"/>
      <c r="J412" s="9">
        <v>72977</v>
      </c>
      <c r="K412" s="9">
        <v>9055</v>
      </c>
      <c r="L412" s="9">
        <v>15081</v>
      </c>
      <c r="M412" s="9">
        <v>272</v>
      </c>
      <c r="N412" s="9">
        <v>2800</v>
      </c>
    </row>
    <row r="413" spans="1:14" x14ac:dyDescent="0.15">
      <c r="A413" s="18" t="s">
        <v>85</v>
      </c>
      <c r="B413" s="21" t="s">
        <v>39</v>
      </c>
      <c r="C413" s="9">
        <v>2013</v>
      </c>
      <c r="D413" s="9">
        <v>153368</v>
      </c>
      <c r="E413" s="9">
        <v>141041</v>
      </c>
      <c r="F413" s="22"/>
      <c r="G413" s="25">
        <v>141041</v>
      </c>
      <c r="H413" s="9">
        <v>12327</v>
      </c>
      <c r="I413" s="25">
        <v>12327</v>
      </c>
      <c r="J413" s="9">
        <v>86665</v>
      </c>
      <c r="K413" s="9">
        <v>37867</v>
      </c>
      <c r="L413" s="9">
        <v>28207</v>
      </c>
      <c r="M413" s="9">
        <v>140</v>
      </c>
      <c r="N413" s="9">
        <v>489</v>
      </c>
    </row>
    <row r="414" spans="1:14" x14ac:dyDescent="0.15">
      <c r="A414" s="18" t="s">
        <v>109</v>
      </c>
      <c r="B414" s="21" t="s">
        <v>41</v>
      </c>
      <c r="C414" s="9">
        <v>2013</v>
      </c>
      <c r="D414" s="9">
        <v>220473</v>
      </c>
      <c r="E414" s="9">
        <v>219129</v>
      </c>
      <c r="F414" s="22"/>
      <c r="G414" s="25">
        <v>219129</v>
      </c>
      <c r="H414" s="9">
        <v>1344</v>
      </c>
      <c r="I414" s="25">
        <v>1344</v>
      </c>
      <c r="J414" s="9">
        <v>32569</v>
      </c>
      <c r="K414" s="9">
        <v>63604</v>
      </c>
      <c r="L414" s="9">
        <v>122536</v>
      </c>
      <c r="M414" s="22"/>
      <c r="N414" s="9">
        <v>1764</v>
      </c>
    </row>
    <row r="415" spans="1:14" x14ac:dyDescent="0.15">
      <c r="A415" s="18" t="s">
        <v>86</v>
      </c>
      <c r="B415" s="21" t="s">
        <v>43</v>
      </c>
      <c r="C415" s="9">
        <v>2013</v>
      </c>
      <c r="D415" s="9">
        <v>253914</v>
      </c>
      <c r="E415" s="9">
        <v>201208</v>
      </c>
      <c r="F415" s="22"/>
      <c r="G415" s="25">
        <v>201208</v>
      </c>
      <c r="H415" s="9">
        <v>52706</v>
      </c>
      <c r="I415" s="25">
        <v>52706</v>
      </c>
      <c r="J415" s="9">
        <v>55701</v>
      </c>
      <c r="K415" s="9">
        <v>41444</v>
      </c>
      <c r="L415" s="9">
        <v>156769</v>
      </c>
      <c r="M415" s="22"/>
      <c r="N415" s="22"/>
    </row>
    <row r="416" spans="1:14" x14ac:dyDescent="0.15">
      <c r="A416" s="18" t="s">
        <v>44</v>
      </c>
      <c r="B416" s="21" t="s">
        <v>45</v>
      </c>
      <c r="C416" s="9">
        <v>2013</v>
      </c>
      <c r="D416" s="9">
        <v>246858</v>
      </c>
      <c r="E416" s="9">
        <v>165652</v>
      </c>
      <c r="F416" s="22"/>
      <c r="G416" s="25">
        <v>165652</v>
      </c>
      <c r="H416" s="9">
        <v>81206</v>
      </c>
      <c r="I416" s="25">
        <v>81206</v>
      </c>
      <c r="J416" s="9">
        <v>83439</v>
      </c>
      <c r="K416" s="9">
        <v>58163</v>
      </c>
      <c r="L416" s="9">
        <v>103083</v>
      </c>
      <c r="M416" s="9">
        <v>112</v>
      </c>
      <c r="N416" s="9">
        <v>2061</v>
      </c>
    </row>
    <row r="417" spans="1:14" x14ac:dyDescent="0.15">
      <c r="A417" s="18" t="s">
        <v>110</v>
      </c>
      <c r="B417" s="21" t="s">
        <v>47</v>
      </c>
      <c r="C417" s="9">
        <v>2013</v>
      </c>
      <c r="D417" s="9">
        <v>349772</v>
      </c>
      <c r="E417" s="9">
        <v>188680</v>
      </c>
      <c r="F417" s="22"/>
      <c r="G417" s="25">
        <v>188680</v>
      </c>
      <c r="H417" s="9">
        <v>161092</v>
      </c>
      <c r="I417" s="25">
        <v>161092</v>
      </c>
      <c r="J417" s="9">
        <v>183884</v>
      </c>
      <c r="K417" s="9">
        <v>36111</v>
      </c>
      <c r="L417" s="9">
        <v>125879</v>
      </c>
      <c r="M417" s="9">
        <v>2161</v>
      </c>
      <c r="N417" s="9">
        <v>1737</v>
      </c>
    </row>
    <row r="418" spans="1:14" x14ac:dyDescent="0.15">
      <c r="A418" s="18" t="s">
        <v>111</v>
      </c>
      <c r="B418" s="21" t="s">
        <v>49</v>
      </c>
      <c r="C418" s="9">
        <v>2013</v>
      </c>
      <c r="D418" s="9">
        <v>139058</v>
      </c>
      <c r="E418" s="9">
        <v>119083</v>
      </c>
      <c r="F418" s="22"/>
      <c r="G418" s="25">
        <v>119083</v>
      </c>
      <c r="H418" s="9">
        <v>19975</v>
      </c>
      <c r="I418" s="25">
        <v>19975</v>
      </c>
      <c r="J418" s="9">
        <v>29986</v>
      </c>
      <c r="K418" s="9">
        <v>5143</v>
      </c>
      <c r="L418" s="9">
        <v>102917</v>
      </c>
      <c r="M418" s="22"/>
      <c r="N418" s="9">
        <v>1012</v>
      </c>
    </row>
    <row r="419" spans="1:14" x14ac:dyDescent="0.15">
      <c r="A419" s="18" t="s">
        <v>88</v>
      </c>
      <c r="B419" s="21" t="s">
        <v>51</v>
      </c>
      <c r="C419" s="9">
        <v>2013</v>
      </c>
      <c r="D419" s="9">
        <v>149875</v>
      </c>
      <c r="E419" s="9">
        <v>133510</v>
      </c>
      <c r="F419" s="22"/>
      <c r="G419" s="25">
        <v>133510</v>
      </c>
      <c r="H419" s="9">
        <v>16365</v>
      </c>
      <c r="I419" s="25">
        <v>16365</v>
      </c>
      <c r="J419" s="9">
        <v>89186</v>
      </c>
      <c r="K419" s="9">
        <v>35510</v>
      </c>
      <c r="L419" s="9">
        <v>24339</v>
      </c>
      <c r="M419" s="22"/>
      <c r="N419" s="9">
        <v>840</v>
      </c>
    </row>
    <row r="420" spans="1:14" x14ac:dyDescent="0.15">
      <c r="A420" s="18" t="s">
        <v>89</v>
      </c>
      <c r="B420" s="21" t="s">
        <v>53</v>
      </c>
      <c r="C420" s="9">
        <v>2013</v>
      </c>
      <c r="D420" s="9">
        <v>12829</v>
      </c>
      <c r="E420" s="9">
        <v>12829</v>
      </c>
      <c r="F420" s="22"/>
      <c r="G420" s="25">
        <v>12829</v>
      </c>
      <c r="H420" s="22"/>
      <c r="I420" s="26"/>
      <c r="J420" s="9">
        <v>1888</v>
      </c>
      <c r="K420" s="9">
        <v>8192</v>
      </c>
      <c r="L420" s="9">
        <v>2103</v>
      </c>
      <c r="M420" s="22"/>
      <c r="N420" s="9">
        <v>646</v>
      </c>
    </row>
    <row r="421" spans="1:14" x14ac:dyDescent="0.15">
      <c r="A421" s="18" t="s">
        <v>112</v>
      </c>
      <c r="B421" s="21" t="s">
        <v>55</v>
      </c>
      <c r="C421" s="9">
        <v>2013</v>
      </c>
      <c r="D421" s="9">
        <v>227883</v>
      </c>
      <c r="E421" s="9">
        <v>152832</v>
      </c>
      <c r="F421" s="22"/>
      <c r="G421" s="25">
        <v>152832</v>
      </c>
      <c r="H421" s="9">
        <v>75051</v>
      </c>
      <c r="I421" s="25">
        <v>75051</v>
      </c>
      <c r="J421" s="9">
        <v>60683</v>
      </c>
      <c r="K421" s="9">
        <v>28605</v>
      </c>
      <c r="L421" s="9">
        <v>133465</v>
      </c>
      <c r="M421" s="9">
        <v>3447</v>
      </c>
      <c r="N421" s="9">
        <v>1683</v>
      </c>
    </row>
    <row r="422" spans="1:14" x14ac:dyDescent="0.15">
      <c r="A422" s="18" t="s">
        <v>113</v>
      </c>
      <c r="B422" s="21" t="s">
        <v>57</v>
      </c>
      <c r="C422" s="9">
        <v>2013</v>
      </c>
      <c r="D422" s="9">
        <v>126191</v>
      </c>
      <c r="E422" s="9">
        <v>67992</v>
      </c>
      <c r="F422" s="22"/>
      <c r="G422" s="25">
        <v>67992</v>
      </c>
      <c r="H422" s="9">
        <v>58199</v>
      </c>
      <c r="I422" s="25">
        <v>58199</v>
      </c>
      <c r="J422" s="9">
        <v>31306</v>
      </c>
      <c r="K422" s="9">
        <v>23961</v>
      </c>
      <c r="L422" s="9">
        <v>70791</v>
      </c>
      <c r="M422" s="22"/>
      <c r="N422" s="9">
        <v>133</v>
      </c>
    </row>
    <row r="423" spans="1:14" x14ac:dyDescent="0.15">
      <c r="A423" s="18" t="s">
        <v>90</v>
      </c>
      <c r="B423" s="21" t="s">
        <v>59</v>
      </c>
      <c r="C423" s="9">
        <v>2013</v>
      </c>
      <c r="D423" s="9">
        <v>340000</v>
      </c>
      <c r="E423" s="9">
        <v>256253</v>
      </c>
      <c r="F423" s="22"/>
      <c r="G423" s="25">
        <v>256253</v>
      </c>
      <c r="H423" s="9">
        <v>83747</v>
      </c>
      <c r="I423" s="25">
        <v>83747</v>
      </c>
      <c r="J423" s="9">
        <v>100000</v>
      </c>
      <c r="K423" s="9">
        <v>144727</v>
      </c>
      <c r="L423" s="9">
        <v>90000</v>
      </c>
      <c r="M423" s="9">
        <v>4333</v>
      </c>
      <c r="N423" s="9">
        <v>940</v>
      </c>
    </row>
    <row r="424" spans="1:14" x14ac:dyDescent="0.15">
      <c r="A424" s="18" t="s">
        <v>60</v>
      </c>
      <c r="B424" s="21" t="s">
        <v>61</v>
      </c>
      <c r="C424" s="9">
        <v>2013</v>
      </c>
      <c r="D424" s="9">
        <v>524334</v>
      </c>
      <c r="E424" s="9">
        <v>467658</v>
      </c>
      <c r="F424" s="22"/>
      <c r="G424" s="25">
        <v>467658</v>
      </c>
      <c r="H424" s="9">
        <v>56676</v>
      </c>
      <c r="I424" s="25">
        <v>56676</v>
      </c>
      <c r="J424" s="9">
        <v>61336</v>
      </c>
      <c r="K424" s="9">
        <v>352109</v>
      </c>
      <c r="L424" s="9">
        <v>110010</v>
      </c>
      <c r="M424" s="9">
        <v>879</v>
      </c>
      <c r="N424" s="22"/>
    </row>
    <row r="425" spans="1:14" x14ac:dyDescent="0.15">
      <c r="A425" s="18" t="s">
        <v>92</v>
      </c>
      <c r="B425" s="21" t="s">
        <v>63</v>
      </c>
      <c r="C425" s="9">
        <v>2013</v>
      </c>
      <c r="D425" s="9">
        <v>69629</v>
      </c>
      <c r="E425" s="9">
        <v>30540</v>
      </c>
      <c r="F425" s="22"/>
      <c r="G425" s="25">
        <v>30540</v>
      </c>
      <c r="H425" s="9">
        <v>39089</v>
      </c>
      <c r="I425" s="25">
        <v>39089</v>
      </c>
      <c r="J425" s="22"/>
      <c r="K425" s="9">
        <v>1426</v>
      </c>
      <c r="L425" s="9">
        <v>68203</v>
      </c>
      <c r="M425" s="22"/>
      <c r="N425" s="22"/>
    </row>
    <row r="426" spans="1:14" x14ac:dyDescent="0.15">
      <c r="A426" s="18" t="s">
        <v>93</v>
      </c>
      <c r="B426" s="21" t="s">
        <v>65</v>
      </c>
      <c r="C426" s="9">
        <v>2013</v>
      </c>
      <c r="D426" s="9">
        <v>343981</v>
      </c>
      <c r="E426" s="9">
        <v>215732</v>
      </c>
      <c r="F426" s="9">
        <v>54001</v>
      </c>
      <c r="G426" s="25">
        <v>269733</v>
      </c>
      <c r="H426" s="9">
        <v>74248</v>
      </c>
      <c r="I426" s="25">
        <v>74248</v>
      </c>
      <c r="J426" s="9">
        <v>8371</v>
      </c>
      <c r="K426" s="9">
        <v>73744</v>
      </c>
      <c r="L426" s="9">
        <v>261866</v>
      </c>
      <c r="M426" s="22"/>
      <c r="N426" s="22"/>
    </row>
    <row r="427" spans="1:14" x14ac:dyDescent="0.15">
      <c r="A427" s="18" t="s">
        <v>114</v>
      </c>
      <c r="B427" s="21" t="s">
        <v>67</v>
      </c>
      <c r="C427" s="9">
        <v>2013</v>
      </c>
      <c r="D427" s="9">
        <v>174470</v>
      </c>
      <c r="E427" s="9">
        <v>108377</v>
      </c>
      <c r="F427" s="22"/>
      <c r="G427" s="25">
        <v>108377</v>
      </c>
      <c r="H427" s="9">
        <v>66093</v>
      </c>
      <c r="I427" s="25">
        <v>66093</v>
      </c>
      <c r="J427" s="22"/>
      <c r="K427" s="9">
        <v>12514</v>
      </c>
      <c r="L427" s="9">
        <v>156923</v>
      </c>
      <c r="M427" s="22"/>
      <c r="N427" s="9">
        <v>5033</v>
      </c>
    </row>
    <row r="428" spans="1:14" x14ac:dyDescent="0.15">
      <c r="A428" s="18" t="s">
        <v>94</v>
      </c>
      <c r="B428" s="21" t="s">
        <v>69</v>
      </c>
      <c r="C428" s="9">
        <v>2013</v>
      </c>
      <c r="D428" s="9">
        <v>152755</v>
      </c>
      <c r="E428" s="9">
        <v>44397</v>
      </c>
      <c r="F428" s="22"/>
      <c r="G428" s="25">
        <v>44397</v>
      </c>
      <c r="H428" s="9">
        <v>108358</v>
      </c>
      <c r="I428" s="25">
        <v>108358</v>
      </c>
      <c r="J428" s="22"/>
      <c r="K428" s="9">
        <v>6868</v>
      </c>
      <c r="L428" s="9">
        <v>145887</v>
      </c>
      <c r="M428" s="22"/>
      <c r="N428" s="22"/>
    </row>
    <row r="429" spans="1:14" x14ac:dyDescent="0.15">
      <c r="A429" s="18" t="s">
        <v>115</v>
      </c>
      <c r="B429" s="21" t="s">
        <v>71</v>
      </c>
      <c r="C429" s="9">
        <v>2013</v>
      </c>
      <c r="D429" s="9">
        <v>101145</v>
      </c>
      <c r="E429" s="9">
        <v>60695</v>
      </c>
      <c r="F429" s="22"/>
      <c r="G429" s="25">
        <v>60695</v>
      </c>
      <c r="H429" s="9">
        <v>40450</v>
      </c>
      <c r="I429" s="25">
        <v>40450</v>
      </c>
      <c r="J429" s="22"/>
      <c r="K429" s="9">
        <v>10118</v>
      </c>
      <c r="L429" s="9">
        <v>91027</v>
      </c>
      <c r="M429" s="22"/>
      <c r="N429" s="22"/>
    </row>
    <row r="430" spans="1:14" x14ac:dyDescent="0.15">
      <c r="A430" s="18" t="s">
        <v>95</v>
      </c>
      <c r="B430" s="21" t="s">
        <v>73</v>
      </c>
      <c r="C430" s="9">
        <v>2013</v>
      </c>
      <c r="D430" s="9">
        <v>164450</v>
      </c>
      <c r="E430" s="9">
        <v>115752</v>
      </c>
      <c r="F430" s="22"/>
      <c r="G430" s="25">
        <v>115752</v>
      </c>
      <c r="H430" s="9">
        <v>48698</v>
      </c>
      <c r="I430" s="25">
        <v>48698</v>
      </c>
      <c r="J430" s="9">
        <v>4275</v>
      </c>
      <c r="K430" s="9">
        <v>47011</v>
      </c>
      <c r="L430" s="9">
        <v>110193</v>
      </c>
      <c r="M430" s="9">
        <v>2948</v>
      </c>
      <c r="N430" s="9">
        <v>23</v>
      </c>
    </row>
    <row r="436" spans="1:14" x14ac:dyDescent="0.15">
      <c r="A436" s="17" t="s">
        <v>132</v>
      </c>
      <c r="B436" s="12"/>
      <c r="C436" s="12"/>
      <c r="D436" s="12"/>
      <c r="E436" s="12"/>
      <c r="F436" s="12"/>
      <c r="G436" s="12"/>
      <c r="H436" s="12"/>
    </row>
    <row r="437" spans="1:14" x14ac:dyDescent="0.15">
      <c r="A437" s="17" t="s">
        <v>133</v>
      </c>
      <c r="B437" s="12"/>
      <c r="C437" s="12"/>
      <c r="D437" s="12"/>
      <c r="E437" s="12"/>
      <c r="F437" s="12"/>
      <c r="G437" s="12"/>
      <c r="H437" s="12"/>
    </row>
    <row r="438" spans="1:14" x14ac:dyDescent="0.15">
      <c r="A438" s="17" t="s">
        <v>120</v>
      </c>
      <c r="B438" s="12"/>
      <c r="C438" s="12"/>
      <c r="D438" s="12"/>
      <c r="E438" s="12"/>
      <c r="F438" s="12"/>
      <c r="G438" s="12"/>
      <c r="H438" s="12"/>
    </row>
    <row r="439" spans="1:14" x14ac:dyDescent="0.15">
      <c r="A439" s="49" t="s">
        <v>2</v>
      </c>
      <c r="B439" s="50"/>
      <c r="C439" s="50"/>
      <c r="D439" s="50"/>
      <c r="E439" s="50"/>
      <c r="F439" s="50"/>
      <c r="G439" s="50"/>
      <c r="H439" s="50"/>
    </row>
    <row r="440" spans="1:14" x14ac:dyDescent="0.15">
      <c r="A440" s="83" t="s">
        <v>101</v>
      </c>
      <c r="B440" s="83" t="s">
        <v>4</v>
      </c>
      <c r="C440" s="88" t="s">
        <v>156</v>
      </c>
      <c r="D440" s="85" t="s">
        <v>123</v>
      </c>
      <c r="E440" s="75" t="s">
        <v>103</v>
      </c>
      <c r="F440" s="76"/>
      <c r="G440" s="76"/>
      <c r="H440" s="76"/>
      <c r="I440" s="77"/>
      <c r="J440" s="83" t="s">
        <v>124</v>
      </c>
      <c r="K440" s="84"/>
      <c r="L440" s="84"/>
      <c r="M440" s="84"/>
      <c r="N440" s="84"/>
    </row>
    <row r="441" spans="1:14" ht="72" x14ac:dyDescent="0.15">
      <c r="A441" s="84"/>
      <c r="B441" s="84"/>
      <c r="C441" s="89"/>
      <c r="D441" s="84"/>
      <c r="E441" s="8" t="s">
        <v>158</v>
      </c>
      <c r="F441" s="8" t="s">
        <v>159</v>
      </c>
      <c r="G441" s="23" t="s">
        <v>7</v>
      </c>
      <c r="H441" s="8" t="s">
        <v>160</v>
      </c>
      <c r="I441" s="23" t="s">
        <v>8</v>
      </c>
      <c r="J441" s="8" t="s">
        <v>125</v>
      </c>
      <c r="K441" s="8" t="s">
        <v>126</v>
      </c>
      <c r="L441" s="8" t="s">
        <v>127</v>
      </c>
      <c r="M441" s="8" t="s">
        <v>128</v>
      </c>
      <c r="N441" s="8" t="s">
        <v>129</v>
      </c>
    </row>
    <row r="442" spans="1:14" x14ac:dyDescent="0.15">
      <c r="A442" s="20" t="s">
        <v>104</v>
      </c>
      <c r="B442" s="21" t="s">
        <v>11</v>
      </c>
      <c r="C442" s="9">
        <v>2012</v>
      </c>
      <c r="D442" s="9">
        <v>5595791</v>
      </c>
      <c r="E442" s="22">
        <v>3820704</v>
      </c>
      <c r="F442" s="22">
        <v>136409</v>
      </c>
      <c r="G442" s="25">
        <v>3957113</v>
      </c>
      <c r="H442" s="9">
        <v>1638678</v>
      </c>
      <c r="I442" s="25">
        <v>1638678</v>
      </c>
      <c r="J442" s="9">
        <v>774398</v>
      </c>
      <c r="K442" s="9">
        <v>1101053</v>
      </c>
      <c r="L442" s="9">
        <v>3650842</v>
      </c>
      <c r="M442" s="9">
        <v>41145</v>
      </c>
      <c r="N442" s="9">
        <v>28353</v>
      </c>
    </row>
    <row r="443" spans="1:14" x14ac:dyDescent="0.15">
      <c r="A443" s="21" t="s">
        <v>79</v>
      </c>
      <c r="B443" s="21" t="s">
        <v>13</v>
      </c>
      <c r="C443" s="9">
        <v>2012</v>
      </c>
      <c r="D443" s="9">
        <v>35752</v>
      </c>
      <c r="E443" s="9">
        <v>22171</v>
      </c>
      <c r="F443" s="22"/>
      <c r="G443" s="25">
        <v>22171</v>
      </c>
      <c r="H443" s="9">
        <v>13581</v>
      </c>
      <c r="I443" s="25">
        <v>13581</v>
      </c>
      <c r="J443" s="22"/>
      <c r="K443" s="9">
        <v>574</v>
      </c>
      <c r="L443" s="9">
        <v>34090</v>
      </c>
      <c r="M443" s="22"/>
      <c r="N443" s="9">
        <v>1088</v>
      </c>
    </row>
    <row r="444" spans="1:14" x14ac:dyDescent="0.15">
      <c r="A444" s="21" t="s">
        <v>80</v>
      </c>
      <c r="B444" s="21" t="s">
        <v>15</v>
      </c>
      <c r="C444" s="9">
        <v>2012</v>
      </c>
      <c r="D444" s="9">
        <v>5357</v>
      </c>
      <c r="E444" s="9">
        <v>5357</v>
      </c>
      <c r="F444" s="22"/>
      <c r="G444" s="25">
        <v>5357</v>
      </c>
      <c r="H444" s="22"/>
      <c r="I444" s="26"/>
      <c r="J444" s="9">
        <v>984</v>
      </c>
      <c r="K444" s="9">
        <v>976</v>
      </c>
      <c r="L444" s="9">
        <v>3397</v>
      </c>
      <c r="M444" s="22"/>
      <c r="N444" s="22"/>
    </row>
    <row r="445" spans="1:14" x14ac:dyDescent="0.15">
      <c r="A445" s="21" t="s">
        <v>16</v>
      </c>
      <c r="B445" s="21" t="s">
        <v>17</v>
      </c>
      <c r="C445" s="9">
        <v>2012</v>
      </c>
      <c r="D445" s="9">
        <v>312360</v>
      </c>
      <c r="E445" s="9">
        <v>209013</v>
      </c>
      <c r="F445" s="9">
        <v>20002</v>
      </c>
      <c r="G445" s="25">
        <v>229015</v>
      </c>
      <c r="H445" s="9">
        <v>83345</v>
      </c>
      <c r="I445" s="25">
        <v>83345</v>
      </c>
      <c r="J445" s="9">
        <v>28806</v>
      </c>
      <c r="K445" s="9">
        <v>31267</v>
      </c>
      <c r="L445" s="9">
        <v>251258</v>
      </c>
      <c r="M445" s="9">
        <v>402</v>
      </c>
      <c r="N445" s="9">
        <v>627</v>
      </c>
    </row>
    <row r="446" spans="1:14" x14ac:dyDescent="0.15">
      <c r="A446" s="21" t="s">
        <v>105</v>
      </c>
      <c r="B446" s="21" t="s">
        <v>19</v>
      </c>
      <c r="C446" s="9">
        <v>2012</v>
      </c>
      <c r="D446" s="9">
        <v>302851</v>
      </c>
      <c r="E446" s="9">
        <v>225253</v>
      </c>
      <c r="F446" s="9">
        <v>2333</v>
      </c>
      <c r="G446" s="25">
        <v>227586</v>
      </c>
      <c r="H446" s="9">
        <v>75265</v>
      </c>
      <c r="I446" s="25">
        <v>75265</v>
      </c>
      <c r="J446" s="9">
        <v>1733</v>
      </c>
      <c r="K446" s="9">
        <v>61739</v>
      </c>
      <c r="L446" s="9">
        <v>226194</v>
      </c>
      <c r="M446" s="9">
        <v>13185</v>
      </c>
      <c r="N446" s="22"/>
    </row>
    <row r="447" spans="1:14" x14ac:dyDescent="0.15">
      <c r="A447" s="21" t="s">
        <v>20</v>
      </c>
      <c r="B447" s="21" t="s">
        <v>21</v>
      </c>
      <c r="C447" s="9">
        <v>2012</v>
      </c>
      <c r="D447" s="9">
        <v>781617</v>
      </c>
      <c r="E447" s="9">
        <v>357339</v>
      </c>
      <c r="F447" s="9">
        <v>65071</v>
      </c>
      <c r="G447" s="25">
        <v>422410</v>
      </c>
      <c r="H447" s="9">
        <v>359207</v>
      </c>
      <c r="I447" s="25">
        <v>359207</v>
      </c>
      <c r="J447" s="9">
        <v>9820</v>
      </c>
      <c r="K447" s="9">
        <v>13300</v>
      </c>
      <c r="L447" s="9">
        <v>756364</v>
      </c>
      <c r="M447" s="9">
        <v>2133</v>
      </c>
      <c r="N447" s="22"/>
    </row>
    <row r="448" spans="1:14" x14ac:dyDescent="0.15">
      <c r="A448" s="21" t="s">
        <v>81</v>
      </c>
      <c r="B448" s="21" t="s">
        <v>23</v>
      </c>
      <c r="C448" s="9">
        <v>2012</v>
      </c>
      <c r="D448" s="9">
        <v>246667</v>
      </c>
      <c r="E448" s="9">
        <v>140000</v>
      </c>
      <c r="F448" s="22"/>
      <c r="G448" s="25">
        <v>140000</v>
      </c>
      <c r="H448" s="9">
        <v>106667</v>
      </c>
      <c r="I448" s="25">
        <v>106667</v>
      </c>
      <c r="J448" s="9">
        <v>13362</v>
      </c>
      <c r="K448" s="9">
        <v>17851</v>
      </c>
      <c r="L448" s="9">
        <v>215423</v>
      </c>
      <c r="M448" s="22"/>
      <c r="N448" s="9">
        <v>31</v>
      </c>
    </row>
    <row r="449" spans="1:14" x14ac:dyDescent="0.15">
      <c r="A449" s="21" t="s">
        <v>106</v>
      </c>
      <c r="B449" s="21" t="s">
        <v>25</v>
      </c>
      <c r="C449" s="9">
        <v>2012</v>
      </c>
      <c r="D449" s="9">
        <v>28166</v>
      </c>
      <c r="E449" s="9">
        <v>27833</v>
      </c>
      <c r="F449" s="22"/>
      <c r="G449" s="25">
        <v>27833</v>
      </c>
      <c r="H449" s="9">
        <v>333</v>
      </c>
      <c r="I449" s="25">
        <v>333</v>
      </c>
      <c r="J449" s="9">
        <v>4135</v>
      </c>
      <c r="K449" s="9">
        <v>300</v>
      </c>
      <c r="L449" s="9">
        <v>23731</v>
      </c>
      <c r="M449" s="22"/>
      <c r="N449" s="22"/>
    </row>
    <row r="450" spans="1:14" x14ac:dyDescent="0.15">
      <c r="A450" s="21" t="s">
        <v>26</v>
      </c>
      <c r="B450" s="21" t="s">
        <v>27</v>
      </c>
      <c r="C450" s="9">
        <v>2012</v>
      </c>
      <c r="D450" s="9">
        <v>162299</v>
      </c>
      <c r="E450" s="9">
        <v>108960</v>
      </c>
      <c r="F450" s="22"/>
      <c r="G450" s="25">
        <v>108960</v>
      </c>
      <c r="H450" s="9">
        <v>53339</v>
      </c>
      <c r="I450" s="25">
        <v>53339</v>
      </c>
      <c r="J450" s="9">
        <v>13891</v>
      </c>
      <c r="K450" s="9">
        <v>4052</v>
      </c>
      <c r="L450" s="9">
        <v>142708</v>
      </c>
      <c r="M450" s="9">
        <v>46</v>
      </c>
      <c r="N450" s="9">
        <v>1602</v>
      </c>
    </row>
    <row r="451" spans="1:14" x14ac:dyDescent="0.15">
      <c r="A451" s="21" t="s">
        <v>82</v>
      </c>
      <c r="B451" s="21" t="s">
        <v>29</v>
      </c>
      <c r="C451" s="9">
        <v>2012</v>
      </c>
      <c r="D451" s="9">
        <v>1168</v>
      </c>
      <c r="E451" s="9">
        <v>1168</v>
      </c>
      <c r="F451" s="22"/>
      <c r="G451" s="25">
        <v>1168</v>
      </c>
      <c r="H451" s="22"/>
      <c r="I451" s="26"/>
      <c r="J451" s="22"/>
      <c r="K451" s="9">
        <v>155</v>
      </c>
      <c r="L451" s="9">
        <v>1013</v>
      </c>
      <c r="M451" s="22"/>
      <c r="N451" s="22"/>
    </row>
    <row r="452" spans="1:14" x14ac:dyDescent="0.15">
      <c r="A452" s="21" t="s">
        <v>83</v>
      </c>
      <c r="B452" s="21" t="s">
        <v>31</v>
      </c>
      <c r="C452" s="9">
        <v>2012</v>
      </c>
      <c r="D452" s="9">
        <v>57341</v>
      </c>
      <c r="E452" s="9">
        <v>57341</v>
      </c>
      <c r="F452" s="22"/>
      <c r="G452" s="25">
        <v>57341</v>
      </c>
      <c r="H452" s="22"/>
      <c r="I452" s="26"/>
      <c r="J452" s="9">
        <v>10116</v>
      </c>
      <c r="K452" s="9">
        <v>10015</v>
      </c>
      <c r="L452" s="9">
        <v>36824</v>
      </c>
      <c r="M452" s="22"/>
      <c r="N452" s="9">
        <v>386</v>
      </c>
    </row>
    <row r="453" spans="1:14" x14ac:dyDescent="0.15">
      <c r="A453" s="21" t="s">
        <v>107</v>
      </c>
      <c r="B453" s="21" t="s">
        <v>33</v>
      </c>
      <c r="C453" s="9">
        <v>2012</v>
      </c>
      <c r="D453" s="9">
        <v>43923</v>
      </c>
      <c r="E453" s="9">
        <v>34473</v>
      </c>
      <c r="F453" s="22"/>
      <c r="G453" s="25">
        <v>34473</v>
      </c>
      <c r="H453" s="9">
        <v>9450</v>
      </c>
      <c r="I453" s="25">
        <v>9450</v>
      </c>
      <c r="J453" s="9">
        <v>5327</v>
      </c>
      <c r="K453" s="9">
        <v>11209</v>
      </c>
      <c r="L453" s="9">
        <v>25783</v>
      </c>
      <c r="M453" s="9">
        <v>435</v>
      </c>
      <c r="N453" s="9">
        <v>1169</v>
      </c>
    </row>
    <row r="454" spans="1:14" x14ac:dyDescent="0.15">
      <c r="A454" s="21" t="s">
        <v>108</v>
      </c>
      <c r="B454" s="21" t="s">
        <v>35</v>
      </c>
      <c r="C454" s="9">
        <v>2012</v>
      </c>
      <c r="D454" s="9">
        <v>43786</v>
      </c>
      <c r="E454" s="9">
        <v>32162</v>
      </c>
      <c r="F454" s="22"/>
      <c r="G454" s="25">
        <v>32162</v>
      </c>
      <c r="H454" s="9">
        <v>11624</v>
      </c>
      <c r="I454" s="25">
        <v>11624</v>
      </c>
      <c r="J454" s="9">
        <v>10022</v>
      </c>
      <c r="K454" s="9">
        <v>5842</v>
      </c>
      <c r="L454" s="9">
        <v>27449</v>
      </c>
      <c r="M454" s="9">
        <v>154</v>
      </c>
      <c r="N454" s="9">
        <v>319</v>
      </c>
    </row>
    <row r="455" spans="1:14" x14ac:dyDescent="0.15">
      <c r="A455" s="21" t="s">
        <v>84</v>
      </c>
      <c r="B455" s="21" t="s">
        <v>37</v>
      </c>
      <c r="C455" s="9">
        <v>2012</v>
      </c>
      <c r="D455" s="9">
        <v>98042</v>
      </c>
      <c r="E455" s="9">
        <v>98042</v>
      </c>
      <c r="F455" s="22"/>
      <c r="G455" s="25">
        <v>98042</v>
      </c>
      <c r="H455" s="22"/>
      <c r="I455" s="26"/>
      <c r="J455" s="9">
        <v>57402</v>
      </c>
      <c r="K455" s="9">
        <v>11758</v>
      </c>
      <c r="L455" s="9">
        <v>23249</v>
      </c>
      <c r="M455" s="22"/>
      <c r="N455" s="9">
        <v>5633</v>
      </c>
    </row>
    <row r="456" spans="1:14" x14ac:dyDescent="0.15">
      <c r="A456" s="21" t="s">
        <v>85</v>
      </c>
      <c r="B456" s="21" t="s">
        <v>39</v>
      </c>
      <c r="C456" s="9">
        <v>2012</v>
      </c>
      <c r="D456" s="9">
        <v>138645</v>
      </c>
      <c r="E456" s="9">
        <v>127031</v>
      </c>
      <c r="F456" s="22"/>
      <c r="G456" s="25">
        <v>127031</v>
      </c>
      <c r="H456" s="9">
        <v>11614</v>
      </c>
      <c r="I456" s="25">
        <v>11614</v>
      </c>
      <c r="J456" s="9">
        <v>66682</v>
      </c>
      <c r="K456" s="9">
        <v>32379</v>
      </c>
      <c r="L456" s="9">
        <v>37853</v>
      </c>
      <c r="M456" s="9">
        <v>545</v>
      </c>
      <c r="N456" s="9">
        <v>1186</v>
      </c>
    </row>
    <row r="457" spans="1:14" x14ac:dyDescent="0.15">
      <c r="A457" s="21" t="s">
        <v>109</v>
      </c>
      <c r="B457" s="21" t="s">
        <v>41</v>
      </c>
      <c r="C457" s="9">
        <v>2012</v>
      </c>
      <c r="D457" s="9">
        <v>197956</v>
      </c>
      <c r="E457" s="9">
        <v>195875</v>
      </c>
      <c r="F457" s="22"/>
      <c r="G457" s="25">
        <v>195875</v>
      </c>
      <c r="H457" s="9">
        <v>2081</v>
      </c>
      <c r="I457" s="25">
        <v>2081</v>
      </c>
      <c r="J457" s="9">
        <v>25178</v>
      </c>
      <c r="K457" s="9">
        <v>49195</v>
      </c>
      <c r="L457" s="9">
        <v>122277</v>
      </c>
      <c r="M457" s="22"/>
      <c r="N457" s="9">
        <v>1306</v>
      </c>
    </row>
    <row r="458" spans="1:14" x14ac:dyDescent="0.15">
      <c r="A458" s="21" t="s">
        <v>86</v>
      </c>
      <c r="B458" s="21" t="s">
        <v>43</v>
      </c>
      <c r="C458" s="9">
        <v>2012</v>
      </c>
      <c r="D458" s="9">
        <v>228292</v>
      </c>
      <c r="E458" s="9">
        <v>205968</v>
      </c>
      <c r="F458" s="22"/>
      <c r="G458" s="25">
        <v>205968</v>
      </c>
      <c r="H458" s="9">
        <v>22324</v>
      </c>
      <c r="I458" s="25">
        <v>22324</v>
      </c>
      <c r="J458" s="9">
        <v>45506</v>
      </c>
      <c r="K458" s="9">
        <v>34538</v>
      </c>
      <c r="L458" s="9">
        <v>147818</v>
      </c>
      <c r="M458" s="22"/>
      <c r="N458" s="9">
        <v>430</v>
      </c>
    </row>
    <row r="459" spans="1:14" x14ac:dyDescent="0.15">
      <c r="A459" s="21" t="s">
        <v>44</v>
      </c>
      <c r="B459" s="21" t="s">
        <v>45</v>
      </c>
      <c r="C459" s="9">
        <v>2012</v>
      </c>
      <c r="D459" s="9">
        <v>198578</v>
      </c>
      <c r="E459" s="9">
        <v>140174</v>
      </c>
      <c r="F459" s="22"/>
      <c r="G459" s="25">
        <v>140174</v>
      </c>
      <c r="H459" s="9">
        <v>58404</v>
      </c>
      <c r="I459" s="25">
        <v>58404</v>
      </c>
      <c r="J459" s="9">
        <v>67624</v>
      </c>
      <c r="K459" s="9">
        <v>45534</v>
      </c>
      <c r="L459" s="9">
        <v>84343</v>
      </c>
      <c r="M459" s="9">
        <v>217</v>
      </c>
      <c r="N459" s="9">
        <v>860</v>
      </c>
    </row>
    <row r="460" spans="1:14" x14ac:dyDescent="0.15">
      <c r="A460" s="21" t="s">
        <v>110</v>
      </c>
      <c r="B460" s="21" t="s">
        <v>47</v>
      </c>
      <c r="C460" s="9">
        <v>2012</v>
      </c>
      <c r="D460" s="9">
        <v>404239</v>
      </c>
      <c r="E460" s="9">
        <v>236487</v>
      </c>
      <c r="F460" s="22"/>
      <c r="G460" s="25">
        <v>236487</v>
      </c>
      <c r="H460" s="9">
        <v>167752</v>
      </c>
      <c r="I460" s="25">
        <v>167752</v>
      </c>
      <c r="J460" s="9">
        <v>125068</v>
      </c>
      <c r="K460" s="9">
        <v>48051</v>
      </c>
      <c r="L460" s="9">
        <v>230908</v>
      </c>
      <c r="M460" s="22"/>
      <c r="N460" s="9">
        <v>212</v>
      </c>
    </row>
    <row r="461" spans="1:14" x14ac:dyDescent="0.15">
      <c r="A461" s="21" t="s">
        <v>111</v>
      </c>
      <c r="B461" s="21" t="s">
        <v>49</v>
      </c>
      <c r="C461" s="9">
        <v>2012</v>
      </c>
      <c r="D461" s="9">
        <v>107512</v>
      </c>
      <c r="E461" s="9">
        <v>94919</v>
      </c>
      <c r="F461" s="22"/>
      <c r="G461" s="25">
        <v>94919</v>
      </c>
      <c r="H461" s="9">
        <v>12593</v>
      </c>
      <c r="I461" s="25">
        <v>12593</v>
      </c>
      <c r="J461" s="9">
        <v>27786</v>
      </c>
      <c r="K461" s="9">
        <v>6050</v>
      </c>
      <c r="L461" s="9">
        <v>72617</v>
      </c>
      <c r="M461" s="22"/>
      <c r="N461" s="9">
        <v>1059</v>
      </c>
    </row>
    <row r="462" spans="1:14" x14ac:dyDescent="0.15">
      <c r="A462" s="21" t="s">
        <v>88</v>
      </c>
      <c r="B462" s="21" t="s">
        <v>51</v>
      </c>
      <c r="C462" s="9">
        <v>2012</v>
      </c>
      <c r="D462" s="9">
        <v>148878</v>
      </c>
      <c r="E462" s="9">
        <v>124443</v>
      </c>
      <c r="F462" s="22"/>
      <c r="G462" s="25">
        <v>124443</v>
      </c>
      <c r="H462" s="9">
        <v>24435</v>
      </c>
      <c r="I462" s="25">
        <v>24435</v>
      </c>
      <c r="J462" s="9">
        <v>99553</v>
      </c>
      <c r="K462" s="9">
        <v>20785</v>
      </c>
      <c r="L462" s="9">
        <v>26965</v>
      </c>
      <c r="M462" s="22"/>
      <c r="N462" s="9">
        <v>1575</v>
      </c>
    </row>
    <row r="463" spans="1:14" x14ac:dyDescent="0.15">
      <c r="A463" s="21" t="s">
        <v>89</v>
      </c>
      <c r="B463" s="21" t="s">
        <v>53</v>
      </c>
      <c r="C463" s="9">
        <v>2012</v>
      </c>
      <c r="D463" s="9">
        <v>17734</v>
      </c>
      <c r="E463" s="9">
        <v>17734</v>
      </c>
      <c r="F463" s="22"/>
      <c r="G463" s="25">
        <v>17734</v>
      </c>
      <c r="H463" s="22"/>
      <c r="I463" s="26"/>
      <c r="J463" s="9">
        <v>2520</v>
      </c>
      <c r="K463" s="9">
        <v>11052</v>
      </c>
      <c r="L463" s="9">
        <v>3113</v>
      </c>
      <c r="M463" s="22"/>
      <c r="N463" s="9">
        <v>1049</v>
      </c>
    </row>
    <row r="464" spans="1:14" x14ac:dyDescent="0.15">
      <c r="A464" s="21" t="s">
        <v>112</v>
      </c>
      <c r="B464" s="21" t="s">
        <v>55</v>
      </c>
      <c r="C464" s="9">
        <v>2012</v>
      </c>
      <c r="D464" s="9">
        <v>206215</v>
      </c>
      <c r="E464" s="9">
        <v>135414</v>
      </c>
      <c r="F464" s="9">
        <v>10000</v>
      </c>
      <c r="G464" s="25">
        <v>145414</v>
      </c>
      <c r="H464" s="9">
        <v>60801</v>
      </c>
      <c r="I464" s="25">
        <v>60801</v>
      </c>
      <c r="J464" s="9">
        <v>43561</v>
      </c>
      <c r="K464" s="9">
        <v>32934</v>
      </c>
      <c r="L464" s="9">
        <v>124768</v>
      </c>
      <c r="M464" s="9">
        <v>3338</v>
      </c>
      <c r="N464" s="9">
        <v>1614</v>
      </c>
    </row>
    <row r="465" spans="1:14" x14ac:dyDescent="0.15">
      <c r="A465" s="21" t="s">
        <v>113</v>
      </c>
      <c r="B465" s="21" t="s">
        <v>57</v>
      </c>
      <c r="C465" s="9">
        <v>2012</v>
      </c>
      <c r="D465" s="9">
        <v>112159</v>
      </c>
      <c r="E465" s="9">
        <v>58828</v>
      </c>
      <c r="F465" s="22"/>
      <c r="G465" s="25">
        <v>58828</v>
      </c>
      <c r="H465" s="9">
        <v>53331</v>
      </c>
      <c r="I465" s="25">
        <v>53331</v>
      </c>
      <c r="J465" s="9">
        <v>26829</v>
      </c>
      <c r="K465" s="9">
        <v>18940</v>
      </c>
      <c r="L465" s="9">
        <v>66390</v>
      </c>
      <c r="M465" s="22"/>
      <c r="N465" s="22"/>
    </row>
    <row r="466" spans="1:14" x14ac:dyDescent="0.15">
      <c r="A466" s="21" t="s">
        <v>90</v>
      </c>
      <c r="B466" s="21" t="s">
        <v>59</v>
      </c>
      <c r="C466" s="9">
        <v>2012</v>
      </c>
      <c r="D466" s="9">
        <v>147704</v>
      </c>
      <c r="E466" s="9">
        <v>70400</v>
      </c>
      <c r="F466" s="22"/>
      <c r="G466" s="25">
        <v>70400</v>
      </c>
      <c r="H466" s="9">
        <v>77304</v>
      </c>
      <c r="I466" s="25">
        <v>77304</v>
      </c>
      <c r="J466" s="9">
        <v>22529</v>
      </c>
      <c r="K466" s="9">
        <v>48989</v>
      </c>
      <c r="L466" s="9">
        <v>70352</v>
      </c>
      <c r="M466" s="9">
        <v>4911</v>
      </c>
      <c r="N466" s="9">
        <v>923</v>
      </c>
    </row>
    <row r="467" spans="1:14" x14ac:dyDescent="0.15">
      <c r="A467" s="21" t="s">
        <v>60</v>
      </c>
      <c r="B467" s="21" t="s">
        <v>61</v>
      </c>
      <c r="C467" s="9">
        <v>2012</v>
      </c>
      <c r="D467" s="9">
        <v>544466</v>
      </c>
      <c r="E467" s="9">
        <v>495424</v>
      </c>
      <c r="F467" s="22"/>
      <c r="G467" s="25">
        <v>495424</v>
      </c>
      <c r="H467" s="9">
        <v>49042</v>
      </c>
      <c r="I467" s="25">
        <v>49042</v>
      </c>
      <c r="J467" s="9">
        <v>53697</v>
      </c>
      <c r="K467" s="9">
        <v>404887</v>
      </c>
      <c r="L467" s="9">
        <v>84407</v>
      </c>
      <c r="M467" s="9">
        <v>1195</v>
      </c>
      <c r="N467" s="9">
        <v>280</v>
      </c>
    </row>
    <row r="468" spans="1:14" x14ac:dyDescent="0.15">
      <c r="A468" s="21" t="s">
        <v>92</v>
      </c>
      <c r="B468" s="21" t="s">
        <v>63</v>
      </c>
      <c r="C468" s="9">
        <v>2012</v>
      </c>
      <c r="D468" s="9">
        <v>72432</v>
      </c>
      <c r="E468" s="9">
        <v>38395</v>
      </c>
      <c r="F468" s="22"/>
      <c r="G468" s="25">
        <v>38395</v>
      </c>
      <c r="H468" s="9">
        <v>34037</v>
      </c>
      <c r="I468" s="25">
        <v>34037</v>
      </c>
      <c r="J468" s="9">
        <v>3042</v>
      </c>
      <c r="K468" s="9">
        <v>2823</v>
      </c>
      <c r="L468" s="9">
        <v>65092</v>
      </c>
      <c r="M468" s="9">
        <v>1475</v>
      </c>
      <c r="N468" s="22"/>
    </row>
    <row r="469" spans="1:14" x14ac:dyDescent="0.15">
      <c r="A469" s="21" t="s">
        <v>93</v>
      </c>
      <c r="B469" s="21" t="s">
        <v>65</v>
      </c>
      <c r="C469" s="9">
        <v>2012</v>
      </c>
      <c r="D469" s="9">
        <v>320287</v>
      </c>
      <c r="E469" s="9">
        <v>215684</v>
      </c>
      <c r="F469" s="9">
        <v>39003</v>
      </c>
      <c r="G469" s="25">
        <v>254687</v>
      </c>
      <c r="H469" s="9">
        <v>65600</v>
      </c>
      <c r="I469" s="25">
        <v>65600</v>
      </c>
      <c r="J469" s="9">
        <v>4856</v>
      </c>
      <c r="K469" s="9">
        <v>80827</v>
      </c>
      <c r="L469" s="9">
        <v>234604</v>
      </c>
      <c r="M469" s="22"/>
      <c r="N469" s="22"/>
    </row>
    <row r="470" spans="1:14" x14ac:dyDescent="0.15">
      <c r="A470" s="21" t="s">
        <v>114</v>
      </c>
      <c r="B470" s="21" t="s">
        <v>67</v>
      </c>
      <c r="C470" s="9">
        <v>2012</v>
      </c>
      <c r="D470" s="9">
        <v>177330</v>
      </c>
      <c r="E470" s="9">
        <v>110789</v>
      </c>
      <c r="F470" s="22"/>
      <c r="G470" s="25">
        <v>110789</v>
      </c>
      <c r="H470" s="9">
        <v>66541</v>
      </c>
      <c r="I470" s="25">
        <v>66541</v>
      </c>
      <c r="J470" s="22"/>
      <c r="K470" s="9">
        <v>28233</v>
      </c>
      <c r="L470" s="9">
        <v>141076</v>
      </c>
      <c r="M470" s="9">
        <v>1200</v>
      </c>
      <c r="N470" s="9">
        <v>6821</v>
      </c>
    </row>
    <row r="471" spans="1:14" x14ac:dyDescent="0.15">
      <c r="A471" s="21" t="s">
        <v>94</v>
      </c>
      <c r="B471" s="21" t="s">
        <v>69</v>
      </c>
      <c r="C471" s="9">
        <v>2012</v>
      </c>
      <c r="D471" s="9">
        <v>135644</v>
      </c>
      <c r="E471" s="9">
        <v>33387</v>
      </c>
      <c r="F471" s="22"/>
      <c r="G471" s="25">
        <v>33387</v>
      </c>
      <c r="H471" s="9">
        <v>102257</v>
      </c>
      <c r="I471" s="25">
        <v>102257</v>
      </c>
      <c r="J471" s="22"/>
      <c r="K471" s="9">
        <v>1567</v>
      </c>
      <c r="L471" s="9">
        <v>125477</v>
      </c>
      <c r="M471" s="9">
        <v>8600</v>
      </c>
      <c r="N471" s="22"/>
    </row>
    <row r="472" spans="1:14" x14ac:dyDescent="0.15">
      <c r="A472" s="21" t="s">
        <v>115</v>
      </c>
      <c r="B472" s="21" t="s">
        <v>71</v>
      </c>
      <c r="C472" s="9">
        <v>2012</v>
      </c>
      <c r="D472" s="9">
        <v>94814</v>
      </c>
      <c r="E472" s="9">
        <v>53430</v>
      </c>
      <c r="F472" s="22"/>
      <c r="G472" s="25">
        <v>53430</v>
      </c>
      <c r="H472" s="9">
        <v>41384</v>
      </c>
      <c r="I472" s="25">
        <v>41384</v>
      </c>
      <c r="J472" s="22"/>
      <c r="K472" s="9">
        <v>9006</v>
      </c>
      <c r="L472" s="9">
        <v>85808</v>
      </c>
      <c r="M472" s="22"/>
      <c r="N472" s="22"/>
    </row>
    <row r="473" spans="1:14" x14ac:dyDescent="0.15">
      <c r="A473" s="21" t="s">
        <v>95</v>
      </c>
      <c r="B473" s="21" t="s">
        <v>73</v>
      </c>
      <c r="C473" s="9">
        <v>2012</v>
      </c>
      <c r="D473" s="9">
        <v>210244</v>
      </c>
      <c r="E473" s="9">
        <v>133877</v>
      </c>
      <c r="F473" s="22"/>
      <c r="G473" s="25">
        <v>133877</v>
      </c>
      <c r="H473" s="9">
        <v>76367</v>
      </c>
      <c r="I473" s="25">
        <v>76367</v>
      </c>
      <c r="J473" s="9">
        <v>4369</v>
      </c>
      <c r="K473" s="9">
        <v>56225</v>
      </c>
      <c r="L473" s="9">
        <v>146158</v>
      </c>
      <c r="M473" s="9">
        <v>3309</v>
      </c>
      <c r="N473" s="9">
        <v>183</v>
      </c>
    </row>
    <row r="474" spans="1:14" x14ac:dyDescent="0.15">
      <c r="A474" s="21" t="s">
        <v>74</v>
      </c>
      <c r="B474" s="21" t="s">
        <v>75</v>
      </c>
      <c r="C474" s="9">
        <v>2012</v>
      </c>
      <c r="D474" s="22"/>
      <c r="E474" s="22"/>
      <c r="F474" s="22"/>
      <c r="G474" s="25">
        <v>0</v>
      </c>
      <c r="H474" s="22"/>
      <c r="I474" s="26"/>
      <c r="J474" s="22"/>
      <c r="K474" s="22"/>
      <c r="L474" s="22"/>
      <c r="M474" s="22"/>
      <c r="N474" s="22"/>
    </row>
    <row r="478" spans="1:14" x14ac:dyDescent="0.15">
      <c r="A478" s="17" t="s">
        <v>134</v>
      </c>
      <c r="B478" s="12"/>
      <c r="C478" s="12"/>
      <c r="D478" s="12"/>
      <c r="E478" s="12"/>
      <c r="F478" s="12"/>
      <c r="G478" s="12"/>
      <c r="H478" s="12"/>
    </row>
    <row r="479" spans="1:14" x14ac:dyDescent="0.15">
      <c r="A479" s="17" t="s">
        <v>135</v>
      </c>
      <c r="B479" s="12"/>
      <c r="C479" s="12"/>
      <c r="D479" s="12"/>
      <c r="E479" s="12"/>
      <c r="F479" s="12"/>
      <c r="G479" s="12"/>
      <c r="H479" s="12"/>
    </row>
    <row r="480" spans="1:14" x14ac:dyDescent="0.15">
      <c r="A480" s="17" t="s">
        <v>120</v>
      </c>
      <c r="B480" s="12"/>
      <c r="C480" s="12"/>
      <c r="D480" s="12"/>
      <c r="E480" s="12"/>
      <c r="F480" s="12"/>
      <c r="G480" s="12"/>
      <c r="H480" s="12"/>
    </row>
    <row r="481" spans="1:14" x14ac:dyDescent="0.15">
      <c r="A481" s="49" t="s">
        <v>2</v>
      </c>
      <c r="B481" s="50"/>
      <c r="C481" s="50"/>
      <c r="D481" s="50"/>
      <c r="E481" s="50"/>
      <c r="F481" s="50"/>
      <c r="G481" s="50"/>
      <c r="H481" s="50"/>
    </row>
    <row r="482" spans="1:14" x14ac:dyDescent="0.15">
      <c r="A482" s="83" t="s">
        <v>101</v>
      </c>
      <c r="B482" s="83" t="s">
        <v>4</v>
      </c>
      <c r="C482" s="86" t="s">
        <v>156</v>
      </c>
      <c r="D482" s="85" t="s">
        <v>123</v>
      </c>
      <c r="E482" s="75" t="s">
        <v>103</v>
      </c>
      <c r="F482" s="76"/>
      <c r="G482" s="76"/>
      <c r="H482" s="76"/>
      <c r="I482" s="77"/>
      <c r="J482" s="83" t="s">
        <v>124</v>
      </c>
      <c r="K482" s="84"/>
      <c r="L482" s="84"/>
      <c r="M482" s="84"/>
      <c r="N482" s="84"/>
    </row>
    <row r="483" spans="1:14" ht="72" x14ac:dyDescent="0.15">
      <c r="A483" s="84"/>
      <c r="B483" s="84"/>
      <c r="C483" s="87"/>
      <c r="D483" s="84"/>
      <c r="E483" s="8" t="s">
        <v>158</v>
      </c>
      <c r="F483" s="8" t="s">
        <v>159</v>
      </c>
      <c r="G483" s="23" t="s">
        <v>7</v>
      </c>
      <c r="H483" s="8" t="s">
        <v>162</v>
      </c>
      <c r="I483" s="23" t="s">
        <v>8</v>
      </c>
      <c r="J483" s="8" t="s">
        <v>125</v>
      </c>
      <c r="K483" s="8" t="s">
        <v>126</v>
      </c>
      <c r="L483" s="8" t="s">
        <v>127</v>
      </c>
      <c r="M483" s="8" t="s">
        <v>128</v>
      </c>
      <c r="N483" s="8" t="s">
        <v>129</v>
      </c>
    </row>
    <row r="484" spans="1:14" x14ac:dyDescent="0.15">
      <c r="A484" s="20" t="s">
        <v>104</v>
      </c>
      <c r="B484" s="20" t="s">
        <v>11</v>
      </c>
      <c r="C484" s="9">
        <v>2011</v>
      </c>
      <c r="D484" s="9">
        <v>5996613</v>
      </c>
      <c r="E484" s="9">
        <v>4065693</v>
      </c>
      <c r="F484" s="9">
        <v>196931</v>
      </c>
      <c r="G484" s="25">
        <v>4262624</v>
      </c>
      <c r="H484" s="9">
        <v>1733989</v>
      </c>
      <c r="I484" s="25">
        <v>1733989</v>
      </c>
      <c r="J484" s="9">
        <v>1019320</v>
      </c>
      <c r="K484" s="9">
        <v>1218281</v>
      </c>
      <c r="L484" s="9">
        <v>3688827</v>
      </c>
      <c r="M484" s="9">
        <v>36805</v>
      </c>
      <c r="N484" s="9">
        <v>33380</v>
      </c>
    </row>
    <row r="485" spans="1:14" x14ac:dyDescent="0.15">
      <c r="A485" s="21" t="s">
        <v>79</v>
      </c>
      <c r="B485" s="21" t="s">
        <v>13</v>
      </c>
      <c r="C485" s="9">
        <v>2011</v>
      </c>
      <c r="D485" s="9">
        <v>20796</v>
      </c>
      <c r="E485" s="9">
        <v>6510</v>
      </c>
      <c r="F485" s="22"/>
      <c r="G485" s="25">
        <v>6510</v>
      </c>
      <c r="H485" s="9">
        <v>14286</v>
      </c>
      <c r="I485" s="25">
        <v>14286</v>
      </c>
      <c r="J485" s="9">
        <v>11</v>
      </c>
      <c r="K485" s="9">
        <v>390</v>
      </c>
      <c r="L485" s="9">
        <v>19698</v>
      </c>
      <c r="M485" s="22"/>
      <c r="N485" s="9">
        <v>697</v>
      </c>
    </row>
    <row r="486" spans="1:14" x14ac:dyDescent="0.15">
      <c r="A486" s="21" t="s">
        <v>80</v>
      </c>
      <c r="B486" s="21" t="s">
        <v>15</v>
      </c>
      <c r="C486" s="9">
        <v>2011</v>
      </c>
      <c r="D486" s="9">
        <v>7401</v>
      </c>
      <c r="E486" s="9">
        <v>7401</v>
      </c>
      <c r="F486" s="22"/>
      <c r="G486" s="25">
        <v>7401</v>
      </c>
      <c r="H486" s="22"/>
      <c r="I486" s="26"/>
      <c r="J486" s="9">
        <v>1973</v>
      </c>
      <c r="K486" s="9">
        <v>1037</v>
      </c>
      <c r="L486" s="9">
        <v>4391</v>
      </c>
      <c r="M486" s="22"/>
      <c r="N486" s="22"/>
    </row>
    <row r="487" spans="1:14" x14ac:dyDescent="0.15">
      <c r="A487" s="21" t="s">
        <v>16</v>
      </c>
      <c r="B487" s="21" t="s">
        <v>17</v>
      </c>
      <c r="C487" s="9">
        <v>2011</v>
      </c>
      <c r="D487" s="9">
        <v>286423</v>
      </c>
      <c r="E487" s="9">
        <v>175906</v>
      </c>
      <c r="F487" s="9">
        <v>40665</v>
      </c>
      <c r="G487" s="25">
        <v>216571</v>
      </c>
      <c r="H487" s="9">
        <v>69852</v>
      </c>
      <c r="I487" s="25">
        <v>69852</v>
      </c>
      <c r="J487" s="9">
        <v>24789</v>
      </c>
      <c r="K487" s="9">
        <v>21437</v>
      </c>
      <c r="L487" s="9">
        <v>240164</v>
      </c>
      <c r="M487" s="22"/>
      <c r="N487" s="9">
        <v>33</v>
      </c>
    </row>
    <row r="488" spans="1:14" x14ac:dyDescent="0.15">
      <c r="A488" s="21" t="s">
        <v>105</v>
      </c>
      <c r="B488" s="21" t="s">
        <v>19</v>
      </c>
      <c r="C488" s="9">
        <v>2011</v>
      </c>
      <c r="D488" s="9">
        <v>299713</v>
      </c>
      <c r="E488" s="9">
        <v>215390</v>
      </c>
      <c r="F488" s="9">
        <v>2668</v>
      </c>
      <c r="G488" s="25">
        <v>218058</v>
      </c>
      <c r="H488" s="9">
        <v>81655</v>
      </c>
      <c r="I488" s="25">
        <v>81655</v>
      </c>
      <c r="J488" s="9">
        <v>300</v>
      </c>
      <c r="K488" s="9">
        <v>81295</v>
      </c>
      <c r="L488" s="9">
        <v>212168</v>
      </c>
      <c r="M488" s="9">
        <v>5950</v>
      </c>
      <c r="N488" s="22"/>
    </row>
    <row r="489" spans="1:14" x14ac:dyDescent="0.15">
      <c r="A489" s="21" t="s">
        <v>20</v>
      </c>
      <c r="B489" s="21" t="s">
        <v>21</v>
      </c>
      <c r="C489" s="9">
        <v>2011</v>
      </c>
      <c r="D489" s="9">
        <v>731837</v>
      </c>
      <c r="E489" s="9">
        <v>335136</v>
      </c>
      <c r="F489" s="9">
        <v>113598</v>
      </c>
      <c r="G489" s="25">
        <v>448734</v>
      </c>
      <c r="H489" s="9">
        <v>283103</v>
      </c>
      <c r="I489" s="25">
        <v>283103</v>
      </c>
      <c r="J489" s="9">
        <v>17738</v>
      </c>
      <c r="K489" s="9">
        <v>14030</v>
      </c>
      <c r="L489" s="9">
        <v>699445</v>
      </c>
      <c r="M489" s="22"/>
      <c r="N489" s="9">
        <v>624</v>
      </c>
    </row>
    <row r="490" spans="1:14" x14ac:dyDescent="0.15">
      <c r="A490" s="21" t="s">
        <v>81</v>
      </c>
      <c r="B490" s="21" t="s">
        <v>23</v>
      </c>
      <c r="C490" s="9">
        <v>2011</v>
      </c>
      <c r="D490" s="9">
        <v>246767</v>
      </c>
      <c r="E490" s="9">
        <v>140167</v>
      </c>
      <c r="F490" s="22"/>
      <c r="G490" s="25">
        <v>140167</v>
      </c>
      <c r="H490" s="9">
        <v>106600</v>
      </c>
      <c r="I490" s="25">
        <v>106600</v>
      </c>
      <c r="J490" s="9">
        <v>11947</v>
      </c>
      <c r="K490" s="9">
        <v>16673</v>
      </c>
      <c r="L490" s="9">
        <v>218032</v>
      </c>
      <c r="M490" s="9">
        <v>62</v>
      </c>
      <c r="N490" s="9">
        <v>53</v>
      </c>
    </row>
    <row r="491" spans="1:14" x14ac:dyDescent="0.15">
      <c r="A491" s="21" t="s">
        <v>106</v>
      </c>
      <c r="B491" s="21" t="s">
        <v>25</v>
      </c>
      <c r="C491" s="9">
        <v>2011</v>
      </c>
      <c r="D491" s="9">
        <v>36424</v>
      </c>
      <c r="E491" s="9">
        <v>34090</v>
      </c>
      <c r="F491" s="22"/>
      <c r="G491" s="25">
        <v>34090</v>
      </c>
      <c r="H491" s="9">
        <v>2334</v>
      </c>
      <c r="I491" s="25">
        <v>2334</v>
      </c>
      <c r="J491" s="9">
        <v>1819</v>
      </c>
      <c r="K491" s="9">
        <v>3082</v>
      </c>
      <c r="L491" s="9">
        <v>31480</v>
      </c>
      <c r="M491" s="22"/>
      <c r="N491" s="9">
        <v>43</v>
      </c>
    </row>
    <row r="492" spans="1:14" x14ac:dyDescent="0.15">
      <c r="A492" s="21" t="s">
        <v>26</v>
      </c>
      <c r="B492" s="21" t="s">
        <v>27</v>
      </c>
      <c r="C492" s="9">
        <v>2011</v>
      </c>
      <c r="D492" s="9">
        <v>123763</v>
      </c>
      <c r="E492" s="9">
        <v>71921</v>
      </c>
      <c r="F492" s="22"/>
      <c r="G492" s="25">
        <v>71921</v>
      </c>
      <c r="H492" s="9">
        <v>51842</v>
      </c>
      <c r="I492" s="25">
        <v>51842</v>
      </c>
      <c r="J492" s="9">
        <v>17005</v>
      </c>
      <c r="K492" s="9">
        <v>1899</v>
      </c>
      <c r="L492" s="9">
        <v>102108</v>
      </c>
      <c r="M492" s="9">
        <v>260</v>
      </c>
      <c r="N492" s="9">
        <v>2491</v>
      </c>
    </row>
    <row r="493" spans="1:14" x14ac:dyDescent="0.15">
      <c r="A493" s="21" t="s">
        <v>82</v>
      </c>
      <c r="B493" s="21" t="s">
        <v>29</v>
      </c>
      <c r="C493" s="9">
        <v>2011</v>
      </c>
      <c r="D493" s="9">
        <v>710</v>
      </c>
      <c r="E493" s="9">
        <v>710</v>
      </c>
      <c r="F493" s="22"/>
      <c r="G493" s="25">
        <v>710</v>
      </c>
      <c r="H493" s="22"/>
      <c r="I493" s="26"/>
      <c r="J493" s="22"/>
      <c r="K493" s="9">
        <v>105</v>
      </c>
      <c r="L493" s="9">
        <v>605</v>
      </c>
      <c r="M493" s="22"/>
      <c r="N493" s="22"/>
    </row>
    <row r="494" spans="1:14" x14ac:dyDescent="0.15">
      <c r="A494" s="21" t="s">
        <v>83</v>
      </c>
      <c r="B494" s="21" t="s">
        <v>31</v>
      </c>
      <c r="C494" s="9">
        <v>2011</v>
      </c>
      <c r="D494" s="9">
        <v>57294</v>
      </c>
      <c r="E494" s="9">
        <v>57294</v>
      </c>
      <c r="F494" s="22"/>
      <c r="G494" s="25">
        <v>57294</v>
      </c>
      <c r="H494" s="22"/>
      <c r="I494" s="26"/>
      <c r="J494" s="9">
        <v>7601</v>
      </c>
      <c r="K494" s="9">
        <v>7683</v>
      </c>
      <c r="L494" s="9">
        <v>41082</v>
      </c>
      <c r="M494" s="22"/>
      <c r="N494" s="9">
        <v>928</v>
      </c>
    </row>
    <row r="495" spans="1:14" x14ac:dyDescent="0.15">
      <c r="A495" s="21" t="s">
        <v>107</v>
      </c>
      <c r="B495" s="21" t="s">
        <v>33</v>
      </c>
      <c r="C495" s="9">
        <v>2011</v>
      </c>
      <c r="D495" s="9">
        <v>40473</v>
      </c>
      <c r="E495" s="9">
        <v>36536</v>
      </c>
      <c r="F495" s="22"/>
      <c r="G495" s="25">
        <v>36536</v>
      </c>
      <c r="H495" s="9">
        <v>3937</v>
      </c>
      <c r="I495" s="25">
        <v>3937</v>
      </c>
      <c r="J495" s="9">
        <v>2665</v>
      </c>
      <c r="K495" s="9">
        <v>8158</v>
      </c>
      <c r="L495" s="9">
        <v>28734</v>
      </c>
      <c r="M495" s="22"/>
      <c r="N495" s="9">
        <v>916</v>
      </c>
    </row>
    <row r="496" spans="1:14" x14ac:dyDescent="0.15">
      <c r="A496" s="21" t="s">
        <v>108</v>
      </c>
      <c r="B496" s="21" t="s">
        <v>35</v>
      </c>
      <c r="C496" s="9">
        <v>2011</v>
      </c>
      <c r="D496" s="9">
        <v>45629</v>
      </c>
      <c r="E496" s="9">
        <v>23373</v>
      </c>
      <c r="F496" s="22"/>
      <c r="G496" s="25">
        <v>23373</v>
      </c>
      <c r="H496" s="9">
        <v>22256</v>
      </c>
      <c r="I496" s="25">
        <v>22256</v>
      </c>
      <c r="J496" s="9">
        <v>10329</v>
      </c>
      <c r="K496" s="9">
        <v>14924</v>
      </c>
      <c r="L496" s="9">
        <v>19997</v>
      </c>
      <c r="M496" s="9">
        <v>334</v>
      </c>
      <c r="N496" s="9">
        <v>45</v>
      </c>
    </row>
    <row r="497" spans="1:14" x14ac:dyDescent="0.15">
      <c r="A497" s="21" t="s">
        <v>84</v>
      </c>
      <c r="B497" s="21" t="s">
        <v>37</v>
      </c>
      <c r="C497" s="9">
        <v>2011</v>
      </c>
      <c r="D497" s="9">
        <v>212724</v>
      </c>
      <c r="E497" s="9">
        <v>212724</v>
      </c>
      <c r="F497" s="22"/>
      <c r="G497" s="25">
        <v>212724</v>
      </c>
      <c r="H497" s="22"/>
      <c r="I497" s="26"/>
      <c r="J497" s="9">
        <v>144061</v>
      </c>
      <c r="K497" s="9">
        <v>20590</v>
      </c>
      <c r="L497" s="9">
        <v>46154</v>
      </c>
      <c r="M497" s="9">
        <v>286</v>
      </c>
      <c r="N497" s="9">
        <v>1633</v>
      </c>
    </row>
    <row r="498" spans="1:14" x14ac:dyDescent="0.15">
      <c r="A498" s="21" t="s">
        <v>85</v>
      </c>
      <c r="B498" s="21" t="s">
        <v>39</v>
      </c>
      <c r="C498" s="9">
        <v>2011</v>
      </c>
      <c r="D498" s="9">
        <v>164521</v>
      </c>
      <c r="E498" s="9">
        <v>141693</v>
      </c>
      <c r="F498" s="22"/>
      <c r="G498" s="25">
        <v>141693</v>
      </c>
      <c r="H498" s="9">
        <v>22828</v>
      </c>
      <c r="I498" s="25">
        <v>22828</v>
      </c>
      <c r="J498" s="9">
        <v>71029</v>
      </c>
      <c r="K498" s="9">
        <v>33418</v>
      </c>
      <c r="L498" s="9">
        <v>56942</v>
      </c>
      <c r="M498" s="9">
        <v>1617</v>
      </c>
      <c r="N498" s="9">
        <v>1515</v>
      </c>
    </row>
    <row r="499" spans="1:14" x14ac:dyDescent="0.15">
      <c r="A499" s="21" t="s">
        <v>109</v>
      </c>
      <c r="B499" s="21" t="s">
        <v>41</v>
      </c>
      <c r="C499" s="9">
        <v>2011</v>
      </c>
      <c r="D499" s="9">
        <v>219028</v>
      </c>
      <c r="E499" s="9">
        <v>217329</v>
      </c>
      <c r="F499" s="22"/>
      <c r="G499" s="25">
        <v>217329</v>
      </c>
      <c r="H499" s="9">
        <v>1699</v>
      </c>
      <c r="I499" s="25">
        <v>1699</v>
      </c>
      <c r="J499" s="9">
        <v>34598</v>
      </c>
      <c r="K499" s="9">
        <v>51154</v>
      </c>
      <c r="L499" s="9">
        <v>130896</v>
      </c>
      <c r="M499" s="22"/>
      <c r="N499" s="9">
        <v>2380</v>
      </c>
    </row>
    <row r="500" spans="1:14" x14ac:dyDescent="0.15">
      <c r="A500" s="21" t="s">
        <v>86</v>
      </c>
      <c r="B500" s="21" t="s">
        <v>43</v>
      </c>
      <c r="C500" s="9">
        <v>2011</v>
      </c>
      <c r="D500" s="9">
        <v>237740</v>
      </c>
      <c r="E500" s="9">
        <v>193500</v>
      </c>
      <c r="F500" s="22"/>
      <c r="G500" s="25">
        <v>193500</v>
      </c>
      <c r="H500" s="9">
        <v>44240</v>
      </c>
      <c r="I500" s="25">
        <v>44240</v>
      </c>
      <c r="J500" s="9">
        <v>56717</v>
      </c>
      <c r="K500" s="9">
        <v>28704</v>
      </c>
      <c r="L500" s="9">
        <v>150747</v>
      </c>
      <c r="M500" s="9">
        <v>666</v>
      </c>
      <c r="N500" s="9">
        <v>906</v>
      </c>
    </row>
    <row r="501" spans="1:14" x14ac:dyDescent="0.15">
      <c r="A501" s="21" t="s">
        <v>44</v>
      </c>
      <c r="B501" s="21" t="s">
        <v>45</v>
      </c>
      <c r="C501" s="9">
        <v>2011</v>
      </c>
      <c r="D501" s="9">
        <v>194654</v>
      </c>
      <c r="E501" s="9">
        <v>145911</v>
      </c>
      <c r="F501" s="22"/>
      <c r="G501" s="25">
        <v>145911</v>
      </c>
      <c r="H501" s="9">
        <v>48743</v>
      </c>
      <c r="I501" s="25">
        <v>48743</v>
      </c>
      <c r="J501" s="9">
        <v>66712</v>
      </c>
      <c r="K501" s="9">
        <v>38733</v>
      </c>
      <c r="L501" s="9">
        <v>85697</v>
      </c>
      <c r="M501" s="9">
        <v>34</v>
      </c>
      <c r="N501" s="9">
        <v>3478</v>
      </c>
    </row>
    <row r="502" spans="1:14" x14ac:dyDescent="0.15">
      <c r="A502" s="21" t="s">
        <v>110</v>
      </c>
      <c r="B502" s="21" t="s">
        <v>47</v>
      </c>
      <c r="C502" s="9">
        <v>2011</v>
      </c>
      <c r="D502" s="9">
        <v>402435</v>
      </c>
      <c r="E502" s="9">
        <v>235823</v>
      </c>
      <c r="F502" s="22"/>
      <c r="G502" s="25">
        <v>235823</v>
      </c>
      <c r="H502" s="9">
        <v>166612</v>
      </c>
      <c r="I502" s="25">
        <v>166612</v>
      </c>
      <c r="J502" s="9">
        <v>115459</v>
      </c>
      <c r="K502" s="9">
        <v>48334</v>
      </c>
      <c r="L502" s="9">
        <v>235527</v>
      </c>
      <c r="M502" s="9">
        <v>1106</v>
      </c>
      <c r="N502" s="9">
        <v>2009</v>
      </c>
    </row>
    <row r="503" spans="1:14" x14ac:dyDescent="0.15">
      <c r="A503" s="21" t="s">
        <v>111</v>
      </c>
      <c r="B503" s="21" t="s">
        <v>49</v>
      </c>
      <c r="C503" s="9">
        <v>2011</v>
      </c>
      <c r="D503" s="9">
        <v>125476</v>
      </c>
      <c r="E503" s="9">
        <v>121640</v>
      </c>
      <c r="F503" s="22"/>
      <c r="G503" s="25">
        <v>121640</v>
      </c>
      <c r="H503" s="9">
        <v>3836</v>
      </c>
      <c r="I503" s="25">
        <v>3836</v>
      </c>
      <c r="J503" s="9">
        <v>51541</v>
      </c>
      <c r="K503" s="9">
        <v>13115</v>
      </c>
      <c r="L503" s="9">
        <v>60478</v>
      </c>
      <c r="M503" s="9">
        <v>200</v>
      </c>
      <c r="N503" s="9">
        <v>142</v>
      </c>
    </row>
    <row r="504" spans="1:14" x14ac:dyDescent="0.15">
      <c r="A504" s="21" t="s">
        <v>88</v>
      </c>
      <c r="B504" s="21" t="s">
        <v>51</v>
      </c>
      <c r="C504" s="9">
        <v>2011</v>
      </c>
      <c r="D504" s="9">
        <v>147810</v>
      </c>
      <c r="E504" s="9">
        <v>132213</v>
      </c>
      <c r="F504" s="22"/>
      <c r="G504" s="25">
        <v>132213</v>
      </c>
      <c r="H504" s="9">
        <v>15597</v>
      </c>
      <c r="I504" s="25">
        <v>15597</v>
      </c>
      <c r="J504" s="9">
        <v>113198</v>
      </c>
      <c r="K504" s="9">
        <v>12201</v>
      </c>
      <c r="L504" s="9">
        <v>22165</v>
      </c>
      <c r="M504" s="22"/>
      <c r="N504" s="9">
        <v>246</v>
      </c>
    </row>
    <row r="505" spans="1:14" x14ac:dyDescent="0.15">
      <c r="A505" s="21" t="s">
        <v>89</v>
      </c>
      <c r="B505" s="21" t="s">
        <v>53</v>
      </c>
      <c r="C505" s="9">
        <v>2011</v>
      </c>
      <c r="D505" s="9">
        <v>10914</v>
      </c>
      <c r="E505" s="9">
        <v>10914</v>
      </c>
      <c r="F505" s="22"/>
      <c r="G505" s="25">
        <v>10914</v>
      </c>
      <c r="H505" s="22"/>
      <c r="I505" s="26"/>
      <c r="J505" s="9">
        <v>458</v>
      </c>
      <c r="K505" s="9">
        <v>1133</v>
      </c>
      <c r="L505" s="9">
        <v>8715</v>
      </c>
      <c r="M505" s="22"/>
      <c r="N505" s="9">
        <v>608</v>
      </c>
    </row>
    <row r="506" spans="1:14" x14ac:dyDescent="0.15">
      <c r="A506" s="21" t="s">
        <v>112</v>
      </c>
      <c r="B506" s="21" t="s">
        <v>55</v>
      </c>
      <c r="C506" s="9">
        <v>2011</v>
      </c>
      <c r="D506" s="9">
        <v>244644</v>
      </c>
      <c r="E506" s="9">
        <v>139288</v>
      </c>
      <c r="F506" s="22"/>
      <c r="G506" s="25">
        <v>139288</v>
      </c>
      <c r="H506" s="9">
        <v>105356</v>
      </c>
      <c r="I506" s="25">
        <v>105356</v>
      </c>
      <c r="J506" s="9">
        <v>53047</v>
      </c>
      <c r="K506" s="9">
        <v>22834</v>
      </c>
      <c r="L506" s="9">
        <v>164516</v>
      </c>
      <c r="M506" s="9">
        <v>3655</v>
      </c>
      <c r="N506" s="9">
        <v>592</v>
      </c>
    </row>
    <row r="507" spans="1:14" x14ac:dyDescent="0.15">
      <c r="A507" s="21" t="s">
        <v>113</v>
      </c>
      <c r="B507" s="21" t="s">
        <v>57</v>
      </c>
      <c r="C507" s="9">
        <v>2011</v>
      </c>
      <c r="D507" s="9">
        <v>251926</v>
      </c>
      <c r="E507" s="9">
        <v>131636</v>
      </c>
      <c r="F507" s="22"/>
      <c r="G507" s="25">
        <v>131636</v>
      </c>
      <c r="H507" s="9">
        <v>120290</v>
      </c>
      <c r="I507" s="25">
        <v>120290</v>
      </c>
      <c r="J507" s="9">
        <v>84882</v>
      </c>
      <c r="K507" s="9">
        <v>50926</v>
      </c>
      <c r="L507" s="9">
        <v>109431</v>
      </c>
      <c r="M507" s="9">
        <v>667</v>
      </c>
      <c r="N507" s="9">
        <v>6020</v>
      </c>
    </row>
    <row r="508" spans="1:14" x14ac:dyDescent="0.15">
      <c r="A508" s="21" t="s">
        <v>90</v>
      </c>
      <c r="B508" s="21" t="s">
        <v>59</v>
      </c>
      <c r="C508" s="9">
        <v>2011</v>
      </c>
      <c r="D508" s="9">
        <v>202409</v>
      </c>
      <c r="E508" s="9">
        <v>98724</v>
      </c>
      <c r="F508" s="22"/>
      <c r="G508" s="25">
        <v>98724</v>
      </c>
      <c r="H508" s="9">
        <v>103685</v>
      </c>
      <c r="I508" s="25">
        <v>103685</v>
      </c>
      <c r="J508" s="9">
        <v>30013</v>
      </c>
      <c r="K508" s="9">
        <v>67872</v>
      </c>
      <c r="L508" s="9">
        <v>101038</v>
      </c>
      <c r="M508" s="9">
        <v>2365</v>
      </c>
      <c r="N508" s="9">
        <v>1121</v>
      </c>
    </row>
    <row r="509" spans="1:14" x14ac:dyDescent="0.15">
      <c r="A509" s="21" t="s">
        <v>60</v>
      </c>
      <c r="B509" s="21" t="s">
        <v>61</v>
      </c>
      <c r="C509" s="9">
        <v>2011</v>
      </c>
      <c r="D509" s="9">
        <v>619961</v>
      </c>
      <c r="E509" s="9">
        <v>551252</v>
      </c>
      <c r="F509" s="22"/>
      <c r="G509" s="25">
        <v>551252</v>
      </c>
      <c r="H509" s="9">
        <v>68709</v>
      </c>
      <c r="I509" s="25">
        <v>68709</v>
      </c>
      <c r="J509" s="9">
        <v>67076</v>
      </c>
      <c r="K509" s="9">
        <v>433746</v>
      </c>
      <c r="L509" s="9">
        <v>109746</v>
      </c>
      <c r="M509" s="9">
        <v>9293</v>
      </c>
      <c r="N509" s="9">
        <v>100</v>
      </c>
    </row>
    <row r="510" spans="1:14" x14ac:dyDescent="0.15">
      <c r="A510" s="21" t="s">
        <v>92</v>
      </c>
      <c r="B510" s="21" t="s">
        <v>63</v>
      </c>
      <c r="C510" s="9">
        <v>2011</v>
      </c>
      <c r="D510" s="9">
        <v>46705</v>
      </c>
      <c r="E510" s="9">
        <v>34306</v>
      </c>
      <c r="F510" s="22"/>
      <c r="G510" s="25">
        <v>34306</v>
      </c>
      <c r="H510" s="9">
        <v>12399</v>
      </c>
      <c r="I510" s="25">
        <v>12399</v>
      </c>
      <c r="J510" s="9">
        <v>27847</v>
      </c>
      <c r="K510" s="9">
        <v>2115</v>
      </c>
      <c r="L510" s="9">
        <v>8789</v>
      </c>
      <c r="M510" s="9">
        <v>7954</v>
      </c>
      <c r="N510" s="22"/>
    </row>
    <row r="511" spans="1:14" x14ac:dyDescent="0.15">
      <c r="A511" s="21" t="s">
        <v>93</v>
      </c>
      <c r="B511" s="21" t="s">
        <v>65</v>
      </c>
      <c r="C511" s="9">
        <v>2011</v>
      </c>
      <c r="D511" s="9">
        <v>325752</v>
      </c>
      <c r="E511" s="9">
        <v>200151</v>
      </c>
      <c r="F511" s="9">
        <v>40000</v>
      </c>
      <c r="G511" s="25">
        <v>240151</v>
      </c>
      <c r="H511" s="9">
        <v>85601</v>
      </c>
      <c r="I511" s="25">
        <v>85601</v>
      </c>
      <c r="J511" s="9">
        <v>4051</v>
      </c>
      <c r="K511" s="9">
        <v>84570</v>
      </c>
      <c r="L511" s="9">
        <v>237131</v>
      </c>
      <c r="M511" s="22"/>
      <c r="N511" s="22"/>
    </row>
    <row r="512" spans="1:14" x14ac:dyDescent="0.15">
      <c r="A512" s="21" t="s">
        <v>114</v>
      </c>
      <c r="B512" s="21" t="s">
        <v>67</v>
      </c>
      <c r="C512" s="9">
        <v>2011</v>
      </c>
      <c r="D512" s="9">
        <v>189807</v>
      </c>
      <c r="E512" s="9">
        <v>106043</v>
      </c>
      <c r="F512" s="22"/>
      <c r="G512" s="25">
        <v>106043</v>
      </c>
      <c r="H512" s="9">
        <v>83764</v>
      </c>
      <c r="I512" s="25">
        <v>83764</v>
      </c>
      <c r="J512" s="22"/>
      <c r="K512" s="9">
        <v>15718</v>
      </c>
      <c r="L512" s="9">
        <v>167756</v>
      </c>
      <c r="M512" s="22"/>
      <c r="N512" s="9">
        <v>6333</v>
      </c>
    </row>
    <row r="513" spans="1:14" x14ac:dyDescent="0.15">
      <c r="A513" s="21" t="s">
        <v>94</v>
      </c>
      <c r="B513" s="21" t="s">
        <v>69</v>
      </c>
      <c r="C513" s="9">
        <v>2011</v>
      </c>
      <c r="D513" s="9">
        <v>177492</v>
      </c>
      <c r="E513" s="9">
        <v>49731</v>
      </c>
      <c r="F513" s="22"/>
      <c r="G513" s="25">
        <v>49731</v>
      </c>
      <c r="H513" s="9">
        <v>127761</v>
      </c>
      <c r="I513" s="25">
        <v>127761</v>
      </c>
      <c r="J513" s="22"/>
      <c r="K513" s="22"/>
      <c r="L513" s="9">
        <v>177492</v>
      </c>
      <c r="M513" s="22"/>
      <c r="N513" s="22"/>
    </row>
    <row r="514" spans="1:14" x14ac:dyDescent="0.15">
      <c r="A514" s="21" t="s">
        <v>115</v>
      </c>
      <c r="B514" s="21" t="s">
        <v>71</v>
      </c>
      <c r="C514" s="9">
        <v>2011</v>
      </c>
      <c r="D514" s="9">
        <v>90478</v>
      </c>
      <c r="E514" s="9">
        <v>59810</v>
      </c>
      <c r="F514" s="22"/>
      <c r="G514" s="25">
        <v>59810</v>
      </c>
      <c r="H514" s="9">
        <v>30668</v>
      </c>
      <c r="I514" s="25">
        <v>30668</v>
      </c>
      <c r="J514" s="9">
        <v>1630</v>
      </c>
      <c r="K514" s="9">
        <v>21472</v>
      </c>
      <c r="L514" s="9">
        <v>67376</v>
      </c>
      <c r="M514" s="22"/>
      <c r="N514" s="22"/>
    </row>
    <row r="515" spans="1:14" x14ac:dyDescent="0.15">
      <c r="A515" s="21" t="s">
        <v>95</v>
      </c>
      <c r="B515" s="21" t="s">
        <v>73</v>
      </c>
      <c r="C515" s="9">
        <v>2011</v>
      </c>
      <c r="D515" s="9">
        <v>216907</v>
      </c>
      <c r="E515" s="9">
        <v>160571</v>
      </c>
      <c r="F515" s="22"/>
      <c r="G515" s="25">
        <v>160571</v>
      </c>
      <c r="H515" s="9">
        <v>56336</v>
      </c>
      <c r="I515" s="25">
        <v>56336</v>
      </c>
      <c r="J515" s="9">
        <v>824</v>
      </c>
      <c r="K515" s="9">
        <v>100933</v>
      </c>
      <c r="L515" s="9">
        <v>112327</v>
      </c>
      <c r="M515" s="9">
        <v>2356</v>
      </c>
      <c r="N515" s="9">
        <v>467</v>
      </c>
    </row>
    <row r="516" spans="1:14" x14ac:dyDescent="0.15">
      <c r="A516" s="21" t="s">
        <v>74</v>
      </c>
      <c r="B516" s="21" t="s">
        <v>75</v>
      </c>
      <c r="C516" s="9">
        <v>2011</v>
      </c>
      <c r="D516" s="22"/>
      <c r="E516" s="22"/>
      <c r="F516" s="22"/>
      <c r="G516" s="25">
        <v>0</v>
      </c>
      <c r="H516" s="22"/>
      <c r="I516" s="26"/>
      <c r="J516" s="22"/>
      <c r="K516" s="22"/>
      <c r="L516" s="22"/>
      <c r="M516" s="22"/>
      <c r="N516" s="22"/>
    </row>
    <row r="519" spans="1:14" x14ac:dyDescent="0.15">
      <c r="A519" s="17" t="s">
        <v>136</v>
      </c>
      <c r="B519" s="12"/>
      <c r="C519" s="12"/>
      <c r="D519" s="12"/>
      <c r="E519" s="12"/>
      <c r="F519" s="12"/>
      <c r="G519" s="12"/>
      <c r="H519" s="12"/>
    </row>
    <row r="520" spans="1:14" x14ac:dyDescent="0.15">
      <c r="A520" s="17" t="s">
        <v>137</v>
      </c>
      <c r="B520" s="12"/>
      <c r="C520" s="12"/>
      <c r="D520" s="12"/>
      <c r="E520" s="12"/>
      <c r="F520" s="12"/>
      <c r="G520" s="12"/>
      <c r="H520" s="12"/>
    </row>
    <row r="521" spans="1:14" x14ac:dyDescent="0.15">
      <c r="A521" s="17" t="s">
        <v>120</v>
      </c>
      <c r="B521" s="12"/>
      <c r="C521" s="12"/>
      <c r="D521" s="12"/>
      <c r="E521" s="12"/>
      <c r="F521" s="12"/>
      <c r="G521" s="12"/>
      <c r="H521" s="12"/>
    </row>
    <row r="522" spans="1:14" x14ac:dyDescent="0.15">
      <c r="A522" s="49" t="s">
        <v>2</v>
      </c>
      <c r="B522" s="50"/>
      <c r="C522" s="50"/>
      <c r="D522" s="50"/>
      <c r="E522" s="50"/>
      <c r="F522" s="50"/>
      <c r="G522" s="50"/>
      <c r="H522" s="50"/>
    </row>
    <row r="523" spans="1:14" x14ac:dyDescent="0.15">
      <c r="A523" s="83" t="s">
        <v>101</v>
      </c>
      <c r="B523" s="83" t="s">
        <v>4</v>
      </c>
      <c r="C523" s="88" t="s">
        <v>156</v>
      </c>
      <c r="D523" s="85" t="s">
        <v>138</v>
      </c>
      <c r="E523" s="75" t="s">
        <v>103</v>
      </c>
      <c r="F523" s="76"/>
      <c r="G523" s="76"/>
      <c r="H523" s="76"/>
      <c r="I523" s="77"/>
      <c r="J523" s="83" t="s">
        <v>124</v>
      </c>
      <c r="K523" s="84"/>
      <c r="L523" s="84"/>
      <c r="M523" s="84"/>
      <c r="N523" s="84"/>
    </row>
    <row r="524" spans="1:14" ht="72" x14ac:dyDescent="0.15">
      <c r="A524" s="84"/>
      <c r="B524" s="84"/>
      <c r="C524" s="89"/>
      <c r="D524" s="84"/>
      <c r="E524" s="8" t="s">
        <v>158</v>
      </c>
      <c r="F524" s="8" t="s">
        <v>159</v>
      </c>
      <c r="G524" s="23" t="s">
        <v>7</v>
      </c>
      <c r="H524" s="8" t="s">
        <v>162</v>
      </c>
      <c r="I524" s="23" t="s">
        <v>8</v>
      </c>
      <c r="J524" s="8" t="s">
        <v>125</v>
      </c>
      <c r="K524" s="8" t="s">
        <v>126</v>
      </c>
      <c r="L524" s="8" t="s">
        <v>127</v>
      </c>
      <c r="M524" s="8" t="s">
        <v>128</v>
      </c>
      <c r="N524" s="8" t="s">
        <v>129</v>
      </c>
    </row>
    <row r="525" spans="1:14" x14ac:dyDescent="0.15">
      <c r="A525" s="20" t="s">
        <v>104</v>
      </c>
      <c r="B525" s="51" t="s">
        <v>11</v>
      </c>
      <c r="C525" s="9">
        <v>2010</v>
      </c>
      <c r="D525" s="9">
        <v>5909919</v>
      </c>
      <c r="E525" s="9">
        <v>3872762</v>
      </c>
      <c r="F525" s="9">
        <v>195948</v>
      </c>
      <c r="G525" s="25">
        <v>4068710</v>
      </c>
      <c r="H525" s="9">
        <v>1841209</v>
      </c>
      <c r="I525" s="25">
        <v>1841209</v>
      </c>
      <c r="J525" s="9">
        <v>809937</v>
      </c>
      <c r="K525" s="9">
        <v>1110896</v>
      </c>
      <c r="L525" s="9">
        <v>3943432</v>
      </c>
      <c r="M525" s="9">
        <v>18887</v>
      </c>
      <c r="N525" s="9">
        <v>26767</v>
      </c>
    </row>
    <row r="526" spans="1:14" x14ac:dyDescent="0.15">
      <c r="A526" s="21" t="s">
        <v>79</v>
      </c>
      <c r="B526" s="52" t="s">
        <v>13</v>
      </c>
      <c r="C526" s="9">
        <v>2010</v>
      </c>
      <c r="D526" s="9">
        <v>13887</v>
      </c>
      <c r="E526" s="9">
        <v>7765</v>
      </c>
      <c r="F526" s="22"/>
      <c r="G526" s="25">
        <v>7765</v>
      </c>
      <c r="H526" s="9">
        <v>6122</v>
      </c>
      <c r="I526" s="25">
        <v>6122</v>
      </c>
      <c r="J526" s="22"/>
      <c r="K526" s="9">
        <v>721</v>
      </c>
      <c r="L526" s="9">
        <v>11989</v>
      </c>
      <c r="M526" s="22"/>
      <c r="N526" s="9">
        <v>1177</v>
      </c>
    </row>
    <row r="527" spans="1:14" x14ac:dyDescent="0.15">
      <c r="A527" s="21" t="s">
        <v>80</v>
      </c>
      <c r="B527" s="52" t="s">
        <v>15</v>
      </c>
      <c r="C527" s="9">
        <v>2010</v>
      </c>
      <c r="D527" s="9">
        <v>11315</v>
      </c>
      <c r="E527" s="9">
        <v>11315</v>
      </c>
      <c r="F527" s="22"/>
      <c r="G527" s="25">
        <v>11315</v>
      </c>
      <c r="H527" s="22"/>
      <c r="I527" s="26"/>
      <c r="J527" s="9">
        <v>6246</v>
      </c>
      <c r="K527" s="9">
        <v>750</v>
      </c>
      <c r="L527" s="9">
        <v>4319</v>
      </c>
      <c r="M527" s="22"/>
      <c r="N527" s="22"/>
    </row>
    <row r="528" spans="1:14" x14ac:dyDescent="0.15">
      <c r="A528" s="21" t="s">
        <v>16</v>
      </c>
      <c r="B528" s="52" t="s">
        <v>17</v>
      </c>
      <c r="C528" s="9">
        <v>2010</v>
      </c>
      <c r="D528" s="9">
        <v>283878</v>
      </c>
      <c r="E528" s="9">
        <v>138365</v>
      </c>
      <c r="F528" s="9">
        <v>76601</v>
      </c>
      <c r="G528" s="25">
        <v>214966</v>
      </c>
      <c r="H528" s="9">
        <v>68912</v>
      </c>
      <c r="I528" s="25">
        <v>68912</v>
      </c>
      <c r="J528" s="9">
        <v>18951</v>
      </c>
      <c r="K528" s="9">
        <v>14784</v>
      </c>
      <c r="L528" s="9">
        <v>249143</v>
      </c>
      <c r="M528" s="22"/>
      <c r="N528" s="9">
        <v>1000</v>
      </c>
    </row>
    <row r="529" spans="1:14" x14ac:dyDescent="0.15">
      <c r="A529" s="21" t="s">
        <v>105</v>
      </c>
      <c r="B529" s="52" t="s">
        <v>19</v>
      </c>
      <c r="C529" s="9">
        <v>2010</v>
      </c>
      <c r="D529" s="9">
        <v>282371</v>
      </c>
      <c r="E529" s="9">
        <v>156785</v>
      </c>
      <c r="F529" s="9">
        <v>2668</v>
      </c>
      <c r="G529" s="25">
        <v>159453</v>
      </c>
      <c r="H529" s="9">
        <v>122918</v>
      </c>
      <c r="I529" s="25">
        <v>122918</v>
      </c>
      <c r="J529" s="9">
        <v>10</v>
      </c>
      <c r="K529" s="9">
        <v>52304</v>
      </c>
      <c r="L529" s="9">
        <v>223722</v>
      </c>
      <c r="M529" s="9">
        <v>6335</v>
      </c>
      <c r="N529" s="22"/>
    </row>
    <row r="530" spans="1:14" x14ac:dyDescent="0.15">
      <c r="A530" s="21" t="s">
        <v>20</v>
      </c>
      <c r="B530" s="52" t="s">
        <v>21</v>
      </c>
      <c r="C530" s="9">
        <v>2010</v>
      </c>
      <c r="D530" s="9">
        <v>655180</v>
      </c>
      <c r="E530" s="9">
        <v>229930</v>
      </c>
      <c r="F530" s="9">
        <v>76679</v>
      </c>
      <c r="G530" s="25">
        <v>306609</v>
      </c>
      <c r="H530" s="9">
        <v>348571</v>
      </c>
      <c r="I530" s="25">
        <v>348571</v>
      </c>
      <c r="J530" s="9">
        <v>10219</v>
      </c>
      <c r="K530" s="9">
        <v>5434</v>
      </c>
      <c r="L530" s="9">
        <v>638740</v>
      </c>
      <c r="M530" s="22"/>
      <c r="N530" s="9">
        <v>787</v>
      </c>
    </row>
    <row r="531" spans="1:14" x14ac:dyDescent="0.15">
      <c r="A531" s="21" t="s">
        <v>81</v>
      </c>
      <c r="B531" s="52" t="s">
        <v>23</v>
      </c>
      <c r="C531" s="9">
        <v>2010</v>
      </c>
      <c r="D531" s="9">
        <v>190669</v>
      </c>
      <c r="E531" s="9">
        <v>102903</v>
      </c>
      <c r="F531" s="22"/>
      <c r="G531" s="25">
        <v>102903</v>
      </c>
      <c r="H531" s="9">
        <v>87766</v>
      </c>
      <c r="I531" s="25">
        <v>87766</v>
      </c>
      <c r="J531" s="9">
        <v>26344</v>
      </c>
      <c r="K531" s="9">
        <v>7497</v>
      </c>
      <c r="L531" s="9">
        <v>156795</v>
      </c>
      <c r="M531" s="22"/>
      <c r="N531" s="9">
        <v>33</v>
      </c>
    </row>
    <row r="532" spans="1:14" x14ac:dyDescent="0.15">
      <c r="A532" s="21" t="s">
        <v>106</v>
      </c>
      <c r="B532" s="52" t="s">
        <v>25</v>
      </c>
      <c r="C532" s="9">
        <v>2010</v>
      </c>
      <c r="D532" s="9">
        <v>82584</v>
      </c>
      <c r="E532" s="9">
        <v>39329</v>
      </c>
      <c r="F532" s="22"/>
      <c r="G532" s="25">
        <v>39329</v>
      </c>
      <c r="H532" s="9">
        <v>43255</v>
      </c>
      <c r="I532" s="25">
        <v>43255</v>
      </c>
      <c r="J532" s="22"/>
      <c r="K532" s="9">
        <v>30</v>
      </c>
      <c r="L532" s="9">
        <v>82487</v>
      </c>
      <c r="M532" s="22"/>
      <c r="N532" s="9">
        <v>67</v>
      </c>
    </row>
    <row r="533" spans="1:14" x14ac:dyDescent="0.15">
      <c r="A533" s="21" t="s">
        <v>26</v>
      </c>
      <c r="B533" s="52" t="s">
        <v>27</v>
      </c>
      <c r="C533" s="9">
        <v>2010</v>
      </c>
      <c r="D533" s="9">
        <v>233777</v>
      </c>
      <c r="E533" s="9">
        <v>166411</v>
      </c>
      <c r="F533" s="22"/>
      <c r="G533" s="25">
        <v>166411</v>
      </c>
      <c r="H533" s="9">
        <v>67366</v>
      </c>
      <c r="I533" s="25">
        <v>67366</v>
      </c>
      <c r="J533" s="9">
        <v>15211</v>
      </c>
      <c r="K533" s="9">
        <v>659</v>
      </c>
      <c r="L533" s="9">
        <v>210287</v>
      </c>
      <c r="M533" s="9">
        <v>796</v>
      </c>
      <c r="N533" s="9">
        <v>6824</v>
      </c>
    </row>
    <row r="534" spans="1:14" x14ac:dyDescent="0.15">
      <c r="A534" s="21" t="s">
        <v>82</v>
      </c>
      <c r="B534" s="52" t="s">
        <v>29</v>
      </c>
      <c r="C534" s="9">
        <v>2010</v>
      </c>
      <c r="D534" s="9">
        <v>1349</v>
      </c>
      <c r="E534" s="9">
        <v>1349</v>
      </c>
      <c r="F534" s="22"/>
      <c r="G534" s="25">
        <v>1349</v>
      </c>
      <c r="H534" s="22"/>
      <c r="I534" s="26"/>
      <c r="J534" s="22"/>
      <c r="K534" s="9">
        <v>465</v>
      </c>
      <c r="L534" s="9">
        <v>884</v>
      </c>
      <c r="M534" s="22"/>
      <c r="N534" s="22"/>
    </row>
    <row r="535" spans="1:14" x14ac:dyDescent="0.15">
      <c r="A535" s="21" t="s">
        <v>83</v>
      </c>
      <c r="B535" s="52" t="s">
        <v>31</v>
      </c>
      <c r="C535" s="9">
        <v>2010</v>
      </c>
      <c r="D535" s="9">
        <v>86256</v>
      </c>
      <c r="E535" s="9">
        <v>73234</v>
      </c>
      <c r="F535" s="22"/>
      <c r="G535" s="25">
        <v>73234</v>
      </c>
      <c r="H535" s="9">
        <v>13022</v>
      </c>
      <c r="I535" s="25">
        <v>13022</v>
      </c>
      <c r="J535" s="9">
        <v>15868</v>
      </c>
      <c r="K535" s="9">
        <v>7476</v>
      </c>
      <c r="L535" s="9">
        <v>62226</v>
      </c>
      <c r="M535" s="9">
        <v>129</v>
      </c>
      <c r="N535" s="9">
        <v>557</v>
      </c>
    </row>
    <row r="536" spans="1:14" x14ac:dyDescent="0.15">
      <c r="A536" s="21" t="s">
        <v>107</v>
      </c>
      <c r="B536" s="52" t="s">
        <v>33</v>
      </c>
      <c r="C536" s="9">
        <v>2010</v>
      </c>
      <c r="D536" s="9">
        <v>15214</v>
      </c>
      <c r="E536" s="9">
        <v>12999</v>
      </c>
      <c r="F536" s="22"/>
      <c r="G536" s="25">
        <v>12999</v>
      </c>
      <c r="H536" s="9">
        <v>2215</v>
      </c>
      <c r="I536" s="25">
        <v>2215</v>
      </c>
      <c r="J536" s="9">
        <v>1162</v>
      </c>
      <c r="K536" s="9">
        <v>2329</v>
      </c>
      <c r="L536" s="9">
        <v>11709</v>
      </c>
      <c r="M536" s="22"/>
      <c r="N536" s="9">
        <v>14</v>
      </c>
    </row>
    <row r="537" spans="1:14" x14ac:dyDescent="0.15">
      <c r="A537" s="21" t="s">
        <v>108</v>
      </c>
      <c r="B537" s="52" t="s">
        <v>35</v>
      </c>
      <c r="C537" s="9">
        <v>2010</v>
      </c>
      <c r="D537" s="9">
        <v>48711</v>
      </c>
      <c r="E537" s="9">
        <v>28465</v>
      </c>
      <c r="F537" s="22"/>
      <c r="G537" s="25">
        <v>28465</v>
      </c>
      <c r="H537" s="9">
        <v>20246</v>
      </c>
      <c r="I537" s="25">
        <v>20246</v>
      </c>
      <c r="J537" s="9">
        <v>10371</v>
      </c>
      <c r="K537" s="9">
        <v>7765</v>
      </c>
      <c r="L537" s="9">
        <v>30106</v>
      </c>
      <c r="M537" s="9">
        <v>469</v>
      </c>
      <c r="N537" s="22"/>
    </row>
    <row r="538" spans="1:14" x14ac:dyDescent="0.15">
      <c r="A538" s="21" t="s">
        <v>84</v>
      </c>
      <c r="B538" s="52" t="s">
        <v>37</v>
      </c>
      <c r="C538" s="9">
        <v>2010</v>
      </c>
      <c r="D538" s="9">
        <v>29875</v>
      </c>
      <c r="E538" s="9">
        <v>29125</v>
      </c>
      <c r="F538" s="22"/>
      <c r="G538" s="25">
        <v>29125</v>
      </c>
      <c r="H538" s="9">
        <v>750</v>
      </c>
      <c r="I538" s="25">
        <v>750</v>
      </c>
      <c r="J538" s="9">
        <v>15345</v>
      </c>
      <c r="K538" s="9">
        <v>3350</v>
      </c>
      <c r="L538" s="9">
        <v>11148</v>
      </c>
      <c r="M538" s="9">
        <v>30</v>
      </c>
      <c r="N538" s="9">
        <v>2</v>
      </c>
    </row>
    <row r="539" spans="1:14" x14ac:dyDescent="0.15">
      <c r="A539" s="21" t="s">
        <v>85</v>
      </c>
      <c r="B539" s="52" t="s">
        <v>39</v>
      </c>
      <c r="C539" s="9">
        <v>2010</v>
      </c>
      <c r="D539" s="9">
        <v>200778</v>
      </c>
      <c r="E539" s="9">
        <v>170875</v>
      </c>
      <c r="F539" s="22"/>
      <c r="G539" s="25">
        <v>170875</v>
      </c>
      <c r="H539" s="9">
        <v>29903</v>
      </c>
      <c r="I539" s="25">
        <v>29903</v>
      </c>
      <c r="J539" s="9">
        <v>103883</v>
      </c>
      <c r="K539" s="9">
        <v>32509</v>
      </c>
      <c r="L539" s="9">
        <v>59733</v>
      </c>
      <c r="M539" s="9">
        <v>2119</v>
      </c>
      <c r="N539" s="9">
        <v>2534</v>
      </c>
    </row>
    <row r="540" spans="1:14" x14ac:dyDescent="0.15">
      <c r="A540" s="21" t="s">
        <v>109</v>
      </c>
      <c r="B540" s="52" t="s">
        <v>41</v>
      </c>
      <c r="C540" s="9">
        <v>2010</v>
      </c>
      <c r="D540" s="9">
        <v>205131</v>
      </c>
      <c r="E540" s="9">
        <v>198998</v>
      </c>
      <c r="F540" s="22"/>
      <c r="G540" s="25">
        <v>198998</v>
      </c>
      <c r="H540" s="9">
        <v>6133</v>
      </c>
      <c r="I540" s="25">
        <v>6133</v>
      </c>
      <c r="J540" s="9">
        <v>36101</v>
      </c>
      <c r="K540" s="9">
        <v>37856</v>
      </c>
      <c r="L540" s="9">
        <v>129877</v>
      </c>
      <c r="M540" s="22"/>
      <c r="N540" s="9">
        <v>1297</v>
      </c>
    </row>
    <row r="541" spans="1:14" x14ac:dyDescent="0.15">
      <c r="A541" s="21" t="s">
        <v>86</v>
      </c>
      <c r="B541" s="52" t="s">
        <v>43</v>
      </c>
      <c r="C541" s="9">
        <v>2010</v>
      </c>
      <c r="D541" s="9">
        <v>231700</v>
      </c>
      <c r="E541" s="9">
        <v>178850</v>
      </c>
      <c r="F541" s="22"/>
      <c r="G541" s="25">
        <v>178850</v>
      </c>
      <c r="H541" s="9">
        <v>52850</v>
      </c>
      <c r="I541" s="25">
        <v>52850</v>
      </c>
      <c r="J541" s="9">
        <v>50928</v>
      </c>
      <c r="K541" s="9">
        <v>23208</v>
      </c>
      <c r="L541" s="9">
        <v>157306</v>
      </c>
      <c r="M541" s="22"/>
      <c r="N541" s="9">
        <v>258</v>
      </c>
    </row>
    <row r="542" spans="1:14" x14ac:dyDescent="0.15">
      <c r="A542" s="21" t="s">
        <v>44</v>
      </c>
      <c r="B542" s="52" t="s">
        <v>45</v>
      </c>
      <c r="C542" s="9">
        <v>2010</v>
      </c>
      <c r="D542" s="9">
        <v>192213</v>
      </c>
      <c r="E542" s="9">
        <v>119075</v>
      </c>
      <c r="F542" s="22"/>
      <c r="G542" s="25">
        <v>119075</v>
      </c>
      <c r="H542" s="9">
        <v>73138</v>
      </c>
      <c r="I542" s="25">
        <v>73138</v>
      </c>
      <c r="J542" s="9">
        <v>53721</v>
      </c>
      <c r="K542" s="9">
        <v>28569</v>
      </c>
      <c r="L542" s="9">
        <v>105752</v>
      </c>
      <c r="M542" s="9">
        <v>1854</v>
      </c>
      <c r="N542" s="9">
        <v>2317</v>
      </c>
    </row>
    <row r="543" spans="1:14" x14ac:dyDescent="0.15">
      <c r="A543" s="21" t="s">
        <v>110</v>
      </c>
      <c r="B543" s="52" t="s">
        <v>47</v>
      </c>
      <c r="C543" s="9">
        <v>2010</v>
      </c>
      <c r="D543" s="9">
        <v>213448</v>
      </c>
      <c r="E543" s="9">
        <v>178146</v>
      </c>
      <c r="F543" s="22"/>
      <c r="G543" s="25">
        <v>178146</v>
      </c>
      <c r="H543" s="9">
        <v>35302</v>
      </c>
      <c r="I543" s="25">
        <v>35302</v>
      </c>
      <c r="J543" s="9">
        <v>71886</v>
      </c>
      <c r="K543" s="9">
        <v>32285</v>
      </c>
      <c r="L543" s="9">
        <v>108005</v>
      </c>
      <c r="M543" s="9">
        <v>551</v>
      </c>
      <c r="N543" s="9">
        <v>721</v>
      </c>
    </row>
    <row r="544" spans="1:14" x14ac:dyDescent="0.15">
      <c r="A544" s="21" t="s">
        <v>111</v>
      </c>
      <c r="B544" s="52" t="s">
        <v>49</v>
      </c>
      <c r="C544" s="9">
        <v>2010</v>
      </c>
      <c r="D544" s="9">
        <v>95144</v>
      </c>
      <c r="E544" s="9">
        <v>91952</v>
      </c>
      <c r="F544" s="22"/>
      <c r="G544" s="25">
        <v>91952</v>
      </c>
      <c r="H544" s="9">
        <v>3192</v>
      </c>
      <c r="I544" s="25">
        <v>3192</v>
      </c>
      <c r="J544" s="9">
        <v>33620</v>
      </c>
      <c r="K544" s="9">
        <v>11061</v>
      </c>
      <c r="L544" s="9">
        <v>50383</v>
      </c>
      <c r="M544" s="22"/>
      <c r="N544" s="9">
        <v>80</v>
      </c>
    </row>
    <row r="545" spans="1:14" x14ac:dyDescent="0.15">
      <c r="A545" s="21" t="s">
        <v>88</v>
      </c>
      <c r="B545" s="52" t="s">
        <v>51</v>
      </c>
      <c r="C545" s="9">
        <v>2010</v>
      </c>
      <c r="D545" s="9">
        <v>143254</v>
      </c>
      <c r="E545" s="9">
        <v>125341</v>
      </c>
      <c r="F545" s="22"/>
      <c r="G545" s="25">
        <v>125341</v>
      </c>
      <c r="H545" s="9">
        <v>17913</v>
      </c>
      <c r="I545" s="25">
        <v>17913</v>
      </c>
      <c r="J545" s="9">
        <v>108013</v>
      </c>
      <c r="K545" s="9">
        <v>9323</v>
      </c>
      <c r="L545" s="9">
        <v>25577</v>
      </c>
      <c r="M545" s="9">
        <v>1</v>
      </c>
      <c r="N545" s="9">
        <v>340</v>
      </c>
    </row>
    <row r="546" spans="1:14" x14ac:dyDescent="0.15">
      <c r="A546" s="21" t="s">
        <v>89</v>
      </c>
      <c r="B546" s="52" t="s">
        <v>53</v>
      </c>
      <c r="C546" s="9">
        <v>2010</v>
      </c>
      <c r="D546" s="9">
        <v>14166</v>
      </c>
      <c r="E546" s="9">
        <v>14166</v>
      </c>
      <c r="F546" s="22"/>
      <c r="G546" s="25">
        <v>14166</v>
      </c>
      <c r="H546" s="22"/>
      <c r="I546" s="26"/>
      <c r="J546" s="9">
        <v>600</v>
      </c>
      <c r="K546" s="9">
        <v>2085</v>
      </c>
      <c r="L546" s="9">
        <v>11256</v>
      </c>
      <c r="M546" s="9">
        <v>40</v>
      </c>
      <c r="N546" s="9">
        <v>185</v>
      </c>
    </row>
    <row r="547" spans="1:14" x14ac:dyDescent="0.15">
      <c r="A547" s="21" t="s">
        <v>112</v>
      </c>
      <c r="B547" s="52" t="s">
        <v>55</v>
      </c>
      <c r="C547" s="9">
        <v>2010</v>
      </c>
      <c r="D547" s="9">
        <v>255235</v>
      </c>
      <c r="E547" s="9">
        <v>173188</v>
      </c>
      <c r="F547" s="22"/>
      <c r="G547" s="25">
        <v>173188</v>
      </c>
      <c r="H547" s="9">
        <v>82047</v>
      </c>
      <c r="I547" s="25">
        <v>82047</v>
      </c>
      <c r="J547" s="9">
        <v>71723</v>
      </c>
      <c r="K547" s="9">
        <v>27090</v>
      </c>
      <c r="L547" s="9">
        <v>153755</v>
      </c>
      <c r="M547" s="9">
        <v>1973</v>
      </c>
      <c r="N547" s="9">
        <v>694</v>
      </c>
    </row>
    <row r="548" spans="1:14" x14ac:dyDescent="0.15">
      <c r="A548" s="21" t="s">
        <v>113</v>
      </c>
      <c r="B548" s="52" t="s">
        <v>57</v>
      </c>
      <c r="C548" s="9">
        <v>2010</v>
      </c>
      <c r="D548" s="9">
        <v>382225</v>
      </c>
      <c r="E548" s="9">
        <v>206421</v>
      </c>
      <c r="F548" s="22"/>
      <c r="G548" s="25">
        <v>206421</v>
      </c>
      <c r="H548" s="9">
        <v>175804</v>
      </c>
      <c r="I548" s="25">
        <v>175804</v>
      </c>
      <c r="J548" s="9">
        <v>66328</v>
      </c>
      <c r="K548" s="9">
        <v>29189</v>
      </c>
      <c r="L548" s="9">
        <v>286636</v>
      </c>
      <c r="M548" s="22"/>
      <c r="N548" s="9">
        <v>72</v>
      </c>
    </row>
    <row r="549" spans="1:14" x14ac:dyDescent="0.15">
      <c r="A549" s="21" t="s">
        <v>90</v>
      </c>
      <c r="B549" s="52" t="s">
        <v>59</v>
      </c>
      <c r="C549" s="9">
        <v>2010</v>
      </c>
      <c r="D549" s="9">
        <v>206603</v>
      </c>
      <c r="E549" s="9">
        <v>72714</v>
      </c>
      <c r="F549" s="22"/>
      <c r="G549" s="25">
        <v>72714</v>
      </c>
      <c r="H549" s="9">
        <v>133889</v>
      </c>
      <c r="I549" s="25">
        <v>133889</v>
      </c>
      <c r="J549" s="9">
        <v>9541</v>
      </c>
      <c r="K549" s="9">
        <v>35676</v>
      </c>
      <c r="L549" s="9">
        <v>159885</v>
      </c>
      <c r="M549" s="9">
        <v>1034</v>
      </c>
      <c r="N549" s="9">
        <v>467</v>
      </c>
    </row>
    <row r="550" spans="1:14" x14ac:dyDescent="0.15">
      <c r="A550" s="21" t="s">
        <v>60</v>
      </c>
      <c r="B550" s="52" t="s">
        <v>61</v>
      </c>
      <c r="C550" s="9">
        <v>2010</v>
      </c>
      <c r="D550" s="9">
        <v>661500</v>
      </c>
      <c r="E550" s="9">
        <v>596879</v>
      </c>
      <c r="F550" s="22"/>
      <c r="G550" s="25">
        <v>596879</v>
      </c>
      <c r="H550" s="9">
        <v>64621</v>
      </c>
      <c r="I550" s="25">
        <v>64621</v>
      </c>
      <c r="J550" s="9">
        <v>71629</v>
      </c>
      <c r="K550" s="9">
        <v>482862</v>
      </c>
      <c r="L550" s="9">
        <v>104722</v>
      </c>
      <c r="M550" s="9">
        <v>1125</v>
      </c>
      <c r="N550" s="9">
        <v>1162</v>
      </c>
    </row>
    <row r="551" spans="1:14" x14ac:dyDescent="0.15">
      <c r="A551" s="21" t="s">
        <v>92</v>
      </c>
      <c r="B551" s="52" t="s">
        <v>63</v>
      </c>
      <c r="C551" s="9">
        <v>2010</v>
      </c>
      <c r="D551" s="9">
        <v>62299</v>
      </c>
      <c r="E551" s="9">
        <v>42010</v>
      </c>
      <c r="F551" s="22"/>
      <c r="G551" s="25">
        <v>42010</v>
      </c>
      <c r="H551" s="9">
        <v>20289</v>
      </c>
      <c r="I551" s="25">
        <v>20289</v>
      </c>
      <c r="J551" s="9">
        <v>1667</v>
      </c>
      <c r="K551" s="9">
        <v>585</v>
      </c>
      <c r="L551" s="9">
        <v>60047</v>
      </c>
      <c r="M551" s="22"/>
      <c r="N551" s="22"/>
    </row>
    <row r="552" spans="1:14" x14ac:dyDescent="0.15">
      <c r="A552" s="21" t="s">
        <v>93</v>
      </c>
      <c r="B552" s="52" t="s">
        <v>65</v>
      </c>
      <c r="C552" s="9">
        <v>2010</v>
      </c>
      <c r="D552" s="9">
        <v>364312</v>
      </c>
      <c r="E552" s="9">
        <v>199534</v>
      </c>
      <c r="F552" s="9">
        <v>40000</v>
      </c>
      <c r="G552" s="25">
        <v>239534</v>
      </c>
      <c r="H552" s="9">
        <v>124778</v>
      </c>
      <c r="I552" s="25">
        <v>124778</v>
      </c>
      <c r="J552" s="9">
        <v>3886</v>
      </c>
      <c r="K552" s="9">
        <v>59410</v>
      </c>
      <c r="L552" s="9">
        <v>300883</v>
      </c>
      <c r="M552" s="9">
        <v>133</v>
      </c>
      <c r="N552" s="22"/>
    </row>
    <row r="553" spans="1:14" x14ac:dyDescent="0.15">
      <c r="A553" s="21" t="s">
        <v>114</v>
      </c>
      <c r="B553" s="52" t="s">
        <v>67</v>
      </c>
      <c r="C553" s="9">
        <v>2010</v>
      </c>
      <c r="D553" s="9">
        <v>232761</v>
      </c>
      <c r="E553" s="9">
        <v>148567</v>
      </c>
      <c r="F553" s="22"/>
      <c r="G553" s="25">
        <v>148567</v>
      </c>
      <c r="H553" s="9">
        <v>84194</v>
      </c>
      <c r="I553" s="25">
        <v>84194</v>
      </c>
      <c r="J553" s="22"/>
      <c r="K553" s="9">
        <v>32223</v>
      </c>
      <c r="L553" s="9">
        <v>194671</v>
      </c>
      <c r="M553" s="22"/>
      <c r="N553" s="9">
        <v>5867</v>
      </c>
    </row>
    <row r="554" spans="1:14" x14ac:dyDescent="0.15">
      <c r="A554" s="21" t="s">
        <v>94</v>
      </c>
      <c r="B554" s="52" t="s">
        <v>69</v>
      </c>
      <c r="C554" s="9">
        <v>2010</v>
      </c>
      <c r="D554" s="9">
        <v>117804</v>
      </c>
      <c r="E554" s="9">
        <v>33720</v>
      </c>
      <c r="F554" s="22"/>
      <c r="G554" s="25">
        <v>33720</v>
      </c>
      <c r="H554" s="9">
        <v>84084</v>
      </c>
      <c r="I554" s="25">
        <v>84084</v>
      </c>
      <c r="J554" s="22"/>
      <c r="K554" s="22"/>
      <c r="L554" s="9">
        <v>117804</v>
      </c>
      <c r="M554" s="22"/>
      <c r="N554" s="22"/>
    </row>
    <row r="555" spans="1:14" x14ac:dyDescent="0.15">
      <c r="A555" s="21" t="s">
        <v>115</v>
      </c>
      <c r="B555" s="52" t="s">
        <v>71</v>
      </c>
      <c r="C555" s="9">
        <v>2010</v>
      </c>
      <c r="D555" s="9">
        <v>94932</v>
      </c>
      <c r="E555" s="9">
        <v>71001</v>
      </c>
      <c r="F555" s="22"/>
      <c r="G555" s="25">
        <v>71001</v>
      </c>
      <c r="H555" s="9">
        <v>23931</v>
      </c>
      <c r="I555" s="25">
        <v>23931</v>
      </c>
      <c r="J555" s="9">
        <v>1608</v>
      </c>
      <c r="K555" s="9">
        <v>25153</v>
      </c>
      <c r="L555" s="9">
        <v>68121</v>
      </c>
      <c r="M555" s="22"/>
      <c r="N555" s="9">
        <v>50</v>
      </c>
    </row>
    <row r="556" spans="1:14" x14ac:dyDescent="0.15">
      <c r="A556" s="21" t="s">
        <v>95</v>
      </c>
      <c r="B556" s="52" t="s">
        <v>73</v>
      </c>
      <c r="C556" s="9">
        <v>2010</v>
      </c>
      <c r="D556" s="9">
        <v>251601</v>
      </c>
      <c r="E556" s="9">
        <v>203603</v>
      </c>
      <c r="F556" s="22"/>
      <c r="G556" s="25">
        <v>203603</v>
      </c>
      <c r="H556" s="9">
        <v>47998</v>
      </c>
      <c r="I556" s="25">
        <v>47998</v>
      </c>
      <c r="J556" s="9">
        <v>1996</v>
      </c>
      <c r="K556" s="9">
        <v>138248</v>
      </c>
      <c r="L556" s="9">
        <v>108797</v>
      </c>
      <c r="M556" s="9">
        <v>2298</v>
      </c>
      <c r="N556" s="9">
        <v>262</v>
      </c>
    </row>
    <row r="557" spans="1:14" x14ac:dyDescent="0.15">
      <c r="A557" s="21" t="s">
        <v>74</v>
      </c>
      <c r="B557" s="52" t="s">
        <v>75</v>
      </c>
      <c r="C557" s="9">
        <v>2010</v>
      </c>
      <c r="D557" s="9">
        <v>3080</v>
      </c>
      <c r="E557" s="9">
        <v>3080</v>
      </c>
      <c r="F557" s="22"/>
      <c r="G557" s="25">
        <v>3080</v>
      </c>
      <c r="H557" s="22"/>
      <c r="I557" s="26"/>
      <c r="J557" s="9">
        <v>3080</v>
      </c>
      <c r="K557" s="22"/>
      <c r="L557" s="22"/>
      <c r="M557" s="22"/>
      <c r="N557" s="22"/>
    </row>
  </sheetData>
  <mergeCells count="70">
    <mergeCell ref="A47:A48"/>
    <mergeCell ref="B47:B48"/>
    <mergeCell ref="C47:C48"/>
    <mergeCell ref="D47:D48"/>
    <mergeCell ref="E47:L47"/>
    <mergeCell ref="A5:A6"/>
    <mergeCell ref="B5:B6"/>
    <mergeCell ref="C5:C6"/>
    <mergeCell ref="D5:D6"/>
    <mergeCell ref="E5:L5"/>
    <mergeCell ref="C523:C524"/>
    <mergeCell ref="D88:D89"/>
    <mergeCell ref="D132:D133"/>
    <mergeCell ref="D180:D181"/>
    <mergeCell ref="D223:D224"/>
    <mergeCell ref="D265:D266"/>
    <mergeCell ref="D308:D309"/>
    <mergeCell ref="D352:D353"/>
    <mergeCell ref="D397:D398"/>
    <mergeCell ref="D440:D441"/>
    <mergeCell ref="D482:D483"/>
    <mergeCell ref="D523:D524"/>
    <mergeCell ref="C308:C309"/>
    <mergeCell ref="C352:C353"/>
    <mergeCell ref="C397:C398"/>
    <mergeCell ref="C440:C441"/>
    <mergeCell ref="C482:C483"/>
    <mergeCell ref="C88:C89"/>
    <mergeCell ref="C132:C133"/>
    <mergeCell ref="C180:C181"/>
    <mergeCell ref="C223:C224"/>
    <mergeCell ref="C265:C266"/>
    <mergeCell ref="A523:A524"/>
    <mergeCell ref="B88:B89"/>
    <mergeCell ref="B132:B133"/>
    <mergeCell ref="B180:B181"/>
    <mergeCell ref="B223:B224"/>
    <mergeCell ref="B265:B266"/>
    <mergeCell ref="B308:B309"/>
    <mergeCell ref="B352:B353"/>
    <mergeCell ref="B397:B398"/>
    <mergeCell ref="B440:B441"/>
    <mergeCell ref="B482:B483"/>
    <mergeCell ref="B523:B524"/>
    <mergeCell ref="A308:A309"/>
    <mergeCell ref="A352:A353"/>
    <mergeCell ref="A397:A398"/>
    <mergeCell ref="A440:A441"/>
    <mergeCell ref="A482:A483"/>
    <mergeCell ref="A88:A89"/>
    <mergeCell ref="A132:A133"/>
    <mergeCell ref="A180:A181"/>
    <mergeCell ref="A223:A224"/>
    <mergeCell ref="A265:A266"/>
    <mergeCell ref="E440:I440"/>
    <mergeCell ref="J440:N440"/>
    <mergeCell ref="E482:I482"/>
    <mergeCell ref="J482:N482"/>
    <mergeCell ref="E523:I523"/>
    <mergeCell ref="J523:N523"/>
    <mergeCell ref="E308:L308"/>
    <mergeCell ref="E352:I352"/>
    <mergeCell ref="J352:N352"/>
    <mergeCell ref="E397:I397"/>
    <mergeCell ref="J397:N397"/>
    <mergeCell ref="E88:L88"/>
    <mergeCell ref="E132:L132"/>
    <mergeCell ref="E180:L180"/>
    <mergeCell ref="E223:L223"/>
    <mergeCell ref="E265:L265"/>
  </mergeCells>
  <phoneticPr fontId="1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6"/>
  <sheetViews>
    <sheetView zoomScale="108" zoomScaleNormal="108" workbookViewId="0">
      <selection activeCell="C19" sqref="C19"/>
    </sheetView>
  </sheetViews>
  <sheetFormatPr defaultColWidth="9.125" defaultRowHeight="13.5" x14ac:dyDescent="0.15"/>
  <cols>
    <col min="1" max="1" width="24.625" customWidth="1"/>
    <col min="2" max="3" width="20.5" customWidth="1"/>
    <col min="4" max="4" width="16.625" customWidth="1"/>
    <col min="5" max="5" width="14.375" customWidth="1"/>
    <col min="8" max="8" width="14.5" customWidth="1"/>
  </cols>
  <sheetData>
    <row r="1" spans="1:8" ht="58.15" customHeight="1" x14ac:dyDescent="0.15">
      <c r="A1" s="7" t="s">
        <v>163</v>
      </c>
      <c r="B1" s="8" t="s">
        <v>4</v>
      </c>
      <c r="C1" s="8" t="s">
        <v>224</v>
      </c>
      <c r="D1" s="8" t="s">
        <v>8</v>
      </c>
      <c r="E1" s="8" t="s">
        <v>9</v>
      </c>
    </row>
    <row r="2" spans="1:8" x14ac:dyDescent="0.15">
      <c r="A2" s="7">
        <v>2010</v>
      </c>
      <c r="B2" s="70" t="s">
        <v>225</v>
      </c>
      <c r="C2" s="9">
        <f>VLOOKUP(B2,'Aforestation by province'!$B$525:$N$557,6,0)</f>
        <v>1349</v>
      </c>
      <c r="D2" s="9">
        <f>VLOOKUP(B2,'Aforestation by province'!$B$525:$N$557,8,0)</f>
        <v>0</v>
      </c>
      <c r="E2" s="9">
        <f>IFERROR(VLOOKUP($B$2,'Aforestation by province'!$B$523:$I$557,9,0),0)</f>
        <v>0</v>
      </c>
    </row>
    <row r="3" spans="1:8" x14ac:dyDescent="0.15">
      <c r="A3" s="7">
        <v>2011</v>
      </c>
      <c r="B3" s="70" t="s">
        <v>225</v>
      </c>
      <c r="C3" s="9">
        <f>VLOOKUP(B3,'Aforestation by province'!$B$484:$N$516,6,0)</f>
        <v>710</v>
      </c>
      <c r="D3" s="9">
        <f>VLOOKUP(B3,'Aforestation by province'!$B$484:$N$516,8,0)</f>
        <v>0</v>
      </c>
      <c r="E3" s="9">
        <f>IFERROR(VLOOKUP($B$3,'Aforestation by province'!$B$482:$I$516,9,0),0)</f>
        <v>0</v>
      </c>
    </row>
    <row r="4" spans="1:8" x14ac:dyDescent="0.15">
      <c r="A4" s="7">
        <v>2012</v>
      </c>
      <c r="B4" s="70" t="s">
        <v>225</v>
      </c>
      <c r="C4" s="9">
        <f>VLOOKUP(B4,'Aforestation by province'!$B$442:$N$474,6,0)</f>
        <v>1168</v>
      </c>
      <c r="D4" s="9">
        <f>VLOOKUP(B4,'Aforestation by province'!$B$442:$N$474,8,0)</f>
        <v>0</v>
      </c>
      <c r="E4" s="9">
        <f>IFERROR(VLOOKUP($B$4,'Aforestation by province'!$B$440:$I$474,9,0),0)</f>
        <v>0</v>
      </c>
      <c r="H4" t="s">
        <v>164</v>
      </c>
    </row>
    <row r="5" spans="1:8" x14ac:dyDescent="0.15">
      <c r="A5" s="7">
        <v>2013</v>
      </c>
      <c r="B5" s="70" t="s">
        <v>225</v>
      </c>
      <c r="C5" s="9">
        <f>VLOOKUP(B5,'Aforestation by province'!$B$399:$N$430,6,0)</f>
        <v>862</v>
      </c>
      <c r="D5" s="9">
        <f>VLOOKUP(B5,'Aforestation by province'!$B$399:$N$430,8,0)</f>
        <v>0</v>
      </c>
      <c r="E5" s="9">
        <f>IFERROR(VLOOKUP($B$5,'Aforestation by province'!$B$397:$I$430,9,0),0)</f>
        <v>0</v>
      </c>
      <c r="H5" t="s">
        <v>165</v>
      </c>
    </row>
    <row r="6" spans="1:8" x14ac:dyDescent="0.15">
      <c r="A6" s="7">
        <v>2014</v>
      </c>
      <c r="B6" s="70" t="s">
        <v>225</v>
      </c>
      <c r="C6" s="9">
        <f>VLOOKUP(B6,'Aforestation by province'!$B$354:$N$385,6,0)</f>
        <v>899</v>
      </c>
      <c r="D6" s="9">
        <f>VLOOKUP(B6,'Aforestation by province'!$B$354:$N$385,8,0)</f>
        <v>0</v>
      </c>
      <c r="E6" s="9">
        <f>IFERROR(VLOOKUP($B$6,'Aforestation by province'!$B$352:$I$385,9,0),0)</f>
        <v>0</v>
      </c>
    </row>
    <row r="7" spans="1:8" x14ac:dyDescent="0.15">
      <c r="A7" s="7">
        <v>2015</v>
      </c>
      <c r="B7" s="70" t="s">
        <v>225</v>
      </c>
      <c r="C7" s="9">
        <f>VLOOKUP(B7,'Aforestation by province'!$B$310:$L$342,9,0)</f>
        <v>3241</v>
      </c>
      <c r="D7" s="9">
        <f>VLOOKUP(B7,'Aforestation by province'!$B$310:$L$342,10,0)</f>
        <v>0</v>
      </c>
      <c r="E7" s="9">
        <f>IFERROR(VLOOKUP(B7,'Aforestation by province'!$B$310:$L$342,11,0),0)</f>
        <v>0</v>
      </c>
    </row>
    <row r="8" spans="1:8" x14ac:dyDescent="0.15">
      <c r="A8" s="7">
        <v>2016</v>
      </c>
      <c r="B8" s="70" t="s">
        <v>225</v>
      </c>
      <c r="C8" s="9">
        <f>VLOOKUP(B8,'Aforestation by province'!$B$267:$L$299,9,0)</f>
        <v>3941</v>
      </c>
      <c r="D8" s="9">
        <f>VLOOKUP(B8,'Aforestation by province'!$B$267:$L$299,10,0)</f>
        <v>0</v>
      </c>
      <c r="E8" s="9">
        <f>IFERROR(VLOOKUP(B8,'Aforestation by province'!$B$267:$L$299,11,0),0)</f>
        <v>0</v>
      </c>
    </row>
    <row r="9" spans="1:8" x14ac:dyDescent="0.15">
      <c r="A9" s="7">
        <v>2017</v>
      </c>
      <c r="B9" s="70" t="s">
        <v>225</v>
      </c>
      <c r="C9" s="9">
        <f>VLOOKUP(B9,'Aforestation by province'!$B$226:$L$257,9,0)</f>
        <v>2680</v>
      </c>
      <c r="D9" s="9">
        <f>VLOOKUP(B9,'Aforestation by province'!$B$226:$L$257,10,0)</f>
        <v>0</v>
      </c>
      <c r="E9" s="9">
        <f>IFERROR(VLOOKUP(B9,'Aforestation by province'!$B$226:$L$257,11,0),0)</f>
        <v>0</v>
      </c>
    </row>
    <row r="10" spans="1:8" x14ac:dyDescent="0.15">
      <c r="A10" s="7">
        <v>2018</v>
      </c>
      <c r="B10" s="70" t="s">
        <v>225</v>
      </c>
      <c r="C10" s="9">
        <f>VLOOKUP(B10,'Aforestation by province'!$B$183:$L$214,9,0)</f>
        <v>3183</v>
      </c>
      <c r="D10" s="9">
        <f>VLOOKUP(B10,'Aforestation by province'!$B$183:$L$214,10,0)</f>
        <v>0</v>
      </c>
      <c r="E10" s="9">
        <f>IFERROR(VLOOKUP(B10,'Aforestation by province'!$B$183:$L$214,11,0),0)</f>
        <v>0</v>
      </c>
    </row>
    <row r="11" spans="1:8" x14ac:dyDescent="0.15">
      <c r="A11" s="7">
        <v>2019</v>
      </c>
      <c r="B11" s="70" t="s">
        <v>225</v>
      </c>
      <c r="C11" s="9">
        <f>VLOOKUP(B11,'Aforestation by province'!$B$135:$L$166,9,0)</f>
        <v>5003</v>
      </c>
      <c r="D11" s="9">
        <f>VLOOKUP(B11,'Aforestation by province'!$B$135:$L$166,10,0)</f>
        <v>0</v>
      </c>
      <c r="E11" s="9">
        <f>IFERROR(VLOOKUP(B11,'Aforestation by province'!$B$135:$L$166,11,0),0)</f>
        <v>0</v>
      </c>
    </row>
    <row r="12" spans="1:8" x14ac:dyDescent="0.15">
      <c r="A12" s="7">
        <v>2020</v>
      </c>
      <c r="B12" s="70" t="s">
        <v>225</v>
      </c>
      <c r="C12" s="9">
        <f>VLOOKUP(B12,'Aforestation by province'!$B$90:$L$122,9,0)</f>
        <v>5444</v>
      </c>
      <c r="D12" s="9">
        <f>VLOOKUP(B12,'Aforestation by province'!$B$90:$L$122,10,0)</f>
        <v>0</v>
      </c>
      <c r="E12" s="9">
        <f>IFERROR(VLOOKUP(B12,'Aforestation by province'!$B$90:$L$122,11,0),0)</f>
        <v>0</v>
      </c>
    </row>
    <row r="13" spans="1:8" x14ac:dyDescent="0.15">
      <c r="A13" s="69">
        <v>2021</v>
      </c>
      <c r="B13" s="70" t="s">
        <v>225</v>
      </c>
      <c r="C13" s="9">
        <f>VLOOKUP(B13,'Aforestation by province'!$B$49:$L$81,9,0)</f>
        <v>0</v>
      </c>
      <c r="D13" s="9">
        <f>VLOOKUP(B13,'Aforestation by province'!$B$49:$L$81,10,0)</f>
        <v>0</v>
      </c>
      <c r="E13" s="9">
        <f>VLOOKUP(B13,'Aforestation by province'!$B$49:$L$81,11,0)</f>
        <v>0</v>
      </c>
    </row>
    <row r="14" spans="1:8" x14ac:dyDescent="0.15">
      <c r="A14" s="69">
        <v>2022</v>
      </c>
      <c r="B14" s="70" t="s">
        <v>225</v>
      </c>
      <c r="C14" s="9">
        <f>VLOOKUP(B14,'Aforestation by province'!$B$7:$L$39,9,0)</f>
        <v>35</v>
      </c>
      <c r="D14" s="9">
        <f>VLOOKUP(B14,'Aforestation by province'!$B$7:$L$39,10,0)</f>
        <v>0</v>
      </c>
      <c r="E14" s="9">
        <f>VLOOKUP(B14,'Aforestation by province'!$B$7:$L$39,11,0)</f>
        <v>0</v>
      </c>
    </row>
    <row r="15" spans="1:8" x14ac:dyDescent="0.15">
      <c r="A15" t="s">
        <v>166</v>
      </c>
      <c r="B15" s="70" t="s">
        <v>225</v>
      </c>
      <c r="C15" s="9">
        <f>AVERAGE(C2:C14)</f>
        <v>2193.4615384615386</v>
      </c>
      <c r="D15">
        <f>AVERAGE(D2:D14)</f>
        <v>0</v>
      </c>
      <c r="E15">
        <f>AVERAGE(E2:E14)</f>
        <v>0</v>
      </c>
    </row>
    <row r="16" spans="1:8" x14ac:dyDescent="0.15">
      <c r="A16" t="s">
        <v>167</v>
      </c>
      <c r="B16" s="70" t="s">
        <v>225</v>
      </c>
      <c r="C16" s="9">
        <f>C15*2.47</f>
        <v>5417.85</v>
      </c>
      <c r="D16">
        <f>D15*2.47</f>
        <v>0</v>
      </c>
      <c r="E16">
        <f>E15*2.47</f>
        <v>0</v>
      </c>
    </row>
  </sheetData>
  <phoneticPr fontId="1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4"/>
  <sheetViews>
    <sheetView workbookViewId="0">
      <selection activeCell="H9" sqref="H9"/>
    </sheetView>
  </sheetViews>
  <sheetFormatPr defaultColWidth="9.125" defaultRowHeight="13.5" x14ac:dyDescent="0.15"/>
  <cols>
    <col min="1" max="1" width="25.625" customWidth="1"/>
    <col min="2" max="2" width="16.625" customWidth="1"/>
    <col min="4" max="4" width="11.625"/>
    <col min="8" max="8" width="23.625" customWidth="1"/>
  </cols>
  <sheetData>
    <row r="1" spans="1:9" x14ac:dyDescent="0.15">
      <c r="A1" s="61" t="s">
        <v>168</v>
      </c>
      <c r="B1" s="58" t="s">
        <v>169</v>
      </c>
      <c r="C1" s="58" t="s">
        <v>170</v>
      </c>
      <c r="D1" s="58" t="s">
        <v>171</v>
      </c>
    </row>
    <row r="2" spans="1:9" x14ac:dyDescent="0.15">
      <c r="A2" t="s">
        <v>172</v>
      </c>
      <c r="B2" t="s">
        <v>173</v>
      </c>
      <c r="C2" t="s">
        <v>174</v>
      </c>
      <c r="D2" t="s">
        <v>175</v>
      </c>
    </row>
    <row r="3" spans="1:9" x14ac:dyDescent="0.15">
      <c r="A3" t="s">
        <v>176</v>
      </c>
      <c r="C3">
        <v>26651</v>
      </c>
      <c r="H3" s="5" t="s">
        <v>177</v>
      </c>
      <c r="I3" s="6"/>
    </row>
    <row r="4" spans="1:9" x14ac:dyDescent="0.15">
      <c r="A4" s="65" t="s">
        <v>178</v>
      </c>
      <c r="B4">
        <v>257.32</v>
      </c>
      <c r="C4">
        <v>257.32</v>
      </c>
      <c r="D4">
        <f>C4/C3</f>
        <v>9.655172413793104E-3</v>
      </c>
      <c r="H4" s="6" t="s">
        <v>179</v>
      </c>
      <c r="I4" s="6">
        <v>247.10499999999999</v>
      </c>
    </row>
    <row r="5" spans="1:9" x14ac:dyDescent="0.15">
      <c r="A5" s="65" t="s">
        <v>180</v>
      </c>
    </row>
    <row r="11" spans="1:9" x14ac:dyDescent="0.15">
      <c r="A11" s="3" t="s">
        <v>181</v>
      </c>
      <c r="B11" s="3"/>
      <c r="C11" s="3"/>
    </row>
    <row r="12" spans="1:9" x14ac:dyDescent="0.15">
      <c r="A12" s="3" t="s">
        <v>182</v>
      </c>
      <c r="B12" s="3"/>
      <c r="C12" s="3"/>
    </row>
    <row r="13" spans="1:9" x14ac:dyDescent="0.15">
      <c r="A13" s="3" t="s">
        <v>183</v>
      </c>
      <c r="B13" s="3"/>
      <c r="C13" s="3"/>
    </row>
    <row r="14" spans="1:9" x14ac:dyDescent="0.15">
      <c r="A14" s="2"/>
      <c r="B14" s="2"/>
      <c r="C14" s="2"/>
    </row>
    <row r="15" spans="1:9" x14ac:dyDescent="0.15">
      <c r="A15" s="1" t="s">
        <v>184</v>
      </c>
      <c r="B15" s="2"/>
      <c r="C15" s="2"/>
    </row>
    <row r="16" spans="1:9" x14ac:dyDescent="0.15">
      <c r="A16" s="2" t="s">
        <v>185</v>
      </c>
      <c r="B16" s="2"/>
      <c r="C16" s="2"/>
    </row>
    <row r="17" spans="1:3" x14ac:dyDescent="0.15">
      <c r="A17" s="2" t="s">
        <v>186</v>
      </c>
      <c r="B17" s="2"/>
      <c r="C17" s="2"/>
    </row>
    <row r="18" spans="1:3" x14ac:dyDescent="0.15">
      <c r="A18" s="2" t="s">
        <v>187</v>
      </c>
      <c r="B18" s="2"/>
      <c r="C18" s="2"/>
    </row>
    <row r="19" spans="1:3" x14ac:dyDescent="0.15">
      <c r="A19" s="2" t="s">
        <v>188</v>
      </c>
      <c r="B19" s="2"/>
      <c r="C19" s="2"/>
    </row>
    <row r="20" spans="1:3" x14ac:dyDescent="0.15">
      <c r="A20" s="2" t="s">
        <v>189</v>
      </c>
      <c r="B20" s="2"/>
      <c r="C20" s="2"/>
    </row>
    <row r="21" spans="1:3" x14ac:dyDescent="0.15">
      <c r="A21" s="2" t="s">
        <v>190</v>
      </c>
      <c r="B21" s="2"/>
      <c r="C21" s="2"/>
    </row>
    <row r="22" spans="1:3" x14ac:dyDescent="0.15">
      <c r="A22" s="2" t="s">
        <v>191</v>
      </c>
      <c r="B22" s="2"/>
      <c r="C22" s="2"/>
    </row>
    <row r="23" spans="1:3" x14ac:dyDescent="0.15">
      <c r="A23" s="2" t="s">
        <v>192</v>
      </c>
      <c r="B23" s="2"/>
      <c r="C23" s="2"/>
    </row>
    <row r="24" spans="1:3" x14ac:dyDescent="0.15">
      <c r="A24" s="2" t="s">
        <v>193</v>
      </c>
      <c r="B24" s="2"/>
      <c r="C24" s="2"/>
    </row>
    <row r="25" spans="1:3" x14ac:dyDescent="0.15">
      <c r="A25" s="2" t="s">
        <v>194</v>
      </c>
      <c r="B25" s="2"/>
      <c r="C25" s="2"/>
    </row>
    <row r="26" spans="1:3" x14ac:dyDescent="0.15">
      <c r="A26" s="2" t="s">
        <v>195</v>
      </c>
      <c r="B26" s="2"/>
      <c r="C26" s="2"/>
    </row>
    <row r="28" spans="1:3" x14ac:dyDescent="0.15">
      <c r="A28" s="4">
        <v>0.02</v>
      </c>
      <c r="B28" s="2" t="s">
        <v>196</v>
      </c>
      <c r="C28" s="2"/>
    </row>
    <row r="29" spans="1:3" x14ac:dyDescent="0.15">
      <c r="A29">
        <f>C4*I4*A28</f>
        <v>1271.701172</v>
      </c>
      <c r="B29" s="2" t="s">
        <v>197</v>
      </c>
    </row>
    <row r="33" spans="1:12" x14ac:dyDescent="0.15">
      <c r="A33" s="60" t="s">
        <v>198</v>
      </c>
    </row>
    <row r="39" spans="1:12" x14ac:dyDescent="0.15">
      <c r="A39" s="61"/>
      <c r="B39" s="58"/>
      <c r="C39" s="58"/>
      <c r="D39" s="58"/>
      <c r="J39" s="62"/>
      <c r="L39" s="2"/>
    </row>
    <row r="41" spans="1:12" x14ac:dyDescent="0.15">
      <c r="H41" s="63"/>
      <c r="I41" s="64"/>
    </row>
    <row r="42" spans="1:12" x14ac:dyDescent="0.15">
      <c r="A42" s="65"/>
      <c r="H42" s="64"/>
      <c r="I42" s="64"/>
    </row>
    <row r="43" spans="1:12" x14ac:dyDescent="0.15">
      <c r="A43" s="65"/>
    </row>
    <row r="46" spans="1:12" x14ac:dyDescent="0.15">
      <c r="A46" s="61"/>
      <c r="B46" s="58"/>
      <c r="C46" s="58"/>
      <c r="D46" s="58"/>
      <c r="J46" s="62"/>
      <c r="L46" s="2"/>
    </row>
    <row r="48" spans="1:12" x14ac:dyDescent="0.15">
      <c r="H48" s="63"/>
      <c r="I48" s="64"/>
    </row>
    <row r="49" spans="1:12" x14ac:dyDescent="0.15">
      <c r="A49" s="65"/>
      <c r="H49" s="64"/>
      <c r="I49" s="64"/>
    </row>
    <row r="50" spans="1:12" x14ac:dyDescent="0.15">
      <c r="A50" s="65"/>
    </row>
    <row r="53" spans="1:12" x14ac:dyDescent="0.15">
      <c r="A53" s="61"/>
      <c r="B53" s="58"/>
      <c r="C53" s="58"/>
      <c r="D53" s="58"/>
      <c r="J53" s="62"/>
      <c r="L53" s="2"/>
    </row>
    <row r="55" spans="1:12" x14ac:dyDescent="0.15">
      <c r="H55" s="63"/>
      <c r="I55" s="64"/>
    </row>
    <row r="56" spans="1:12" x14ac:dyDescent="0.15">
      <c r="A56" s="65"/>
      <c r="H56" s="64"/>
      <c r="I56" s="64"/>
    </row>
    <row r="57" spans="1:12" x14ac:dyDescent="0.15">
      <c r="A57" s="65"/>
    </row>
    <row r="60" spans="1:12" x14ac:dyDescent="0.15">
      <c r="A60" s="61"/>
      <c r="B60" s="58"/>
      <c r="C60" s="58"/>
      <c r="D60" s="58"/>
      <c r="J60" s="62"/>
      <c r="L60" s="2"/>
    </row>
    <row r="62" spans="1:12" x14ac:dyDescent="0.15">
      <c r="H62" s="63"/>
      <c r="I62" s="64"/>
    </row>
    <row r="63" spans="1:12" x14ac:dyDescent="0.15">
      <c r="A63" s="65"/>
      <c r="H63" s="64"/>
      <c r="I63" s="64"/>
    </row>
    <row r="64" spans="1:12" x14ac:dyDescent="0.15">
      <c r="A64" s="65"/>
    </row>
  </sheetData>
  <phoneticPr fontId="1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-0.249977111117893"/>
  </sheetPr>
  <dimension ref="A1:AR49"/>
  <sheetViews>
    <sheetView zoomScale="90" zoomScaleNormal="90" workbookViewId="0">
      <selection activeCell="N16" sqref="N16"/>
    </sheetView>
  </sheetViews>
  <sheetFormatPr defaultColWidth="9.125" defaultRowHeight="13.5" x14ac:dyDescent="0.15"/>
  <cols>
    <col min="1" max="1" width="36.125" bestFit="1" customWidth="1"/>
    <col min="2" max="4" width="13.75" customWidth="1"/>
    <col min="5" max="44" width="12.75"/>
  </cols>
  <sheetData>
    <row r="1" spans="1:44" x14ac:dyDescent="0.15">
      <c r="A1" t="s">
        <v>199</v>
      </c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  <c r="AI1">
        <v>2051</v>
      </c>
      <c r="AJ1">
        <v>2052</v>
      </c>
      <c r="AK1">
        <v>2053</v>
      </c>
      <c r="AL1">
        <v>2054</v>
      </c>
      <c r="AM1">
        <v>2055</v>
      </c>
      <c r="AN1">
        <v>2056</v>
      </c>
      <c r="AO1">
        <v>2057</v>
      </c>
      <c r="AP1">
        <v>2058</v>
      </c>
      <c r="AQ1">
        <v>2059</v>
      </c>
      <c r="AR1">
        <v>2060</v>
      </c>
    </row>
    <row r="2" spans="1:44" x14ac:dyDescent="0.15">
      <c r="A2" t="s">
        <v>200</v>
      </c>
      <c r="B2">
        <f>'shanghai_set asides_2014to2018'!A29</f>
        <v>1271.701172</v>
      </c>
      <c r="C2">
        <f>$B2</f>
        <v>1271.701172</v>
      </c>
      <c r="D2">
        <f>$B2</f>
        <v>1271.701172</v>
      </c>
      <c r="E2">
        <f>$B2</f>
        <v>1271.701172</v>
      </c>
      <c r="F2">
        <f t="shared" ref="F2:O6" si="0">$E2</f>
        <v>1271.701172</v>
      </c>
      <c r="G2">
        <f t="shared" si="0"/>
        <v>1271.701172</v>
      </c>
      <c r="H2">
        <f t="shared" si="0"/>
        <v>1271.701172</v>
      </c>
      <c r="I2">
        <f t="shared" si="0"/>
        <v>1271.701172</v>
      </c>
      <c r="J2">
        <f t="shared" si="0"/>
        <v>1271.701172</v>
      </c>
      <c r="K2">
        <f t="shared" si="0"/>
        <v>1271.701172</v>
      </c>
      <c r="L2">
        <f t="shared" si="0"/>
        <v>1271.701172</v>
      </c>
      <c r="M2">
        <f t="shared" si="0"/>
        <v>1271.701172</v>
      </c>
      <c r="N2">
        <f t="shared" si="0"/>
        <v>1271.701172</v>
      </c>
      <c r="O2">
        <f t="shared" si="0"/>
        <v>1271.701172</v>
      </c>
      <c r="P2">
        <f t="shared" ref="P2:Y6" si="1">$E2</f>
        <v>1271.701172</v>
      </c>
      <c r="Q2">
        <f t="shared" si="1"/>
        <v>1271.701172</v>
      </c>
      <c r="R2">
        <f t="shared" si="1"/>
        <v>1271.701172</v>
      </c>
      <c r="S2">
        <f t="shared" si="1"/>
        <v>1271.701172</v>
      </c>
      <c r="T2">
        <f t="shared" si="1"/>
        <v>1271.701172</v>
      </c>
      <c r="U2">
        <f t="shared" si="1"/>
        <v>1271.701172</v>
      </c>
      <c r="V2">
        <f t="shared" si="1"/>
        <v>1271.701172</v>
      </c>
      <c r="W2">
        <f t="shared" si="1"/>
        <v>1271.701172</v>
      </c>
      <c r="X2">
        <f t="shared" si="1"/>
        <v>1271.701172</v>
      </c>
      <c r="Y2">
        <f t="shared" si="1"/>
        <v>1271.701172</v>
      </c>
      <c r="Z2">
        <f t="shared" ref="Z2:AI6" si="2">$E2</f>
        <v>1271.701172</v>
      </c>
      <c r="AA2">
        <f t="shared" si="2"/>
        <v>1271.701172</v>
      </c>
      <c r="AB2">
        <f t="shared" si="2"/>
        <v>1271.701172</v>
      </c>
      <c r="AC2">
        <f t="shared" si="2"/>
        <v>1271.701172</v>
      </c>
      <c r="AD2">
        <f t="shared" si="2"/>
        <v>1271.701172</v>
      </c>
      <c r="AE2">
        <f t="shared" si="2"/>
        <v>1271.701172</v>
      </c>
      <c r="AF2">
        <f t="shared" si="2"/>
        <v>1271.701172</v>
      </c>
      <c r="AG2">
        <f t="shared" si="2"/>
        <v>1271.701172</v>
      </c>
      <c r="AH2">
        <f t="shared" si="2"/>
        <v>1271.701172</v>
      </c>
      <c r="AI2">
        <f t="shared" si="2"/>
        <v>1271.701172</v>
      </c>
      <c r="AJ2">
        <f t="shared" ref="AJ2:AR6" si="3">$E2</f>
        <v>1271.701172</v>
      </c>
      <c r="AK2">
        <f t="shared" si="3"/>
        <v>1271.701172</v>
      </c>
      <c r="AL2">
        <f t="shared" si="3"/>
        <v>1271.701172</v>
      </c>
      <c r="AM2">
        <f t="shared" si="3"/>
        <v>1271.701172</v>
      </c>
      <c r="AN2">
        <f t="shared" si="3"/>
        <v>1271.701172</v>
      </c>
      <c r="AO2">
        <f t="shared" si="3"/>
        <v>1271.701172</v>
      </c>
      <c r="AP2">
        <f t="shared" si="3"/>
        <v>1271.701172</v>
      </c>
      <c r="AQ2">
        <f t="shared" si="3"/>
        <v>1271.701172</v>
      </c>
      <c r="AR2">
        <f t="shared" si="3"/>
        <v>1271.701172</v>
      </c>
    </row>
    <row r="3" spans="1:44" x14ac:dyDescent="0.15">
      <c r="A3" s="60" t="s">
        <v>201</v>
      </c>
      <c r="B3">
        <f t="array" ref="B3:F3">TRANSPOSE(Average!C10:C14)*2.47</f>
        <v>7862.01</v>
      </c>
      <c r="C3">
        <v>12357.410000000002</v>
      </c>
      <c r="D3">
        <v>13446.68</v>
      </c>
      <c r="E3">
        <v>0</v>
      </c>
      <c r="F3">
        <v>86.45</v>
      </c>
      <c r="G3">
        <f>'Aforestation by province'!Q7*'Aforestation by province'!Q16/'Aforestation by province'!Q17</f>
        <v>187.37931034482759</v>
      </c>
      <c r="H3">
        <f>G3</f>
        <v>187.37931034482759</v>
      </c>
      <c r="I3">
        <f t="shared" ref="I3:AR3" si="4">H3</f>
        <v>187.37931034482759</v>
      </c>
      <c r="J3">
        <f t="shared" si="4"/>
        <v>187.37931034482759</v>
      </c>
      <c r="K3">
        <f t="shared" si="4"/>
        <v>187.37931034482759</v>
      </c>
      <c r="L3">
        <f t="shared" si="4"/>
        <v>187.37931034482759</v>
      </c>
      <c r="M3">
        <f t="shared" si="4"/>
        <v>187.37931034482759</v>
      </c>
      <c r="N3">
        <f t="shared" si="4"/>
        <v>187.37931034482759</v>
      </c>
      <c r="O3">
        <f t="shared" si="4"/>
        <v>187.37931034482759</v>
      </c>
      <c r="P3">
        <f t="shared" si="4"/>
        <v>187.37931034482759</v>
      </c>
      <c r="Q3">
        <f t="shared" si="4"/>
        <v>187.37931034482759</v>
      </c>
      <c r="R3">
        <f t="shared" si="4"/>
        <v>187.37931034482759</v>
      </c>
      <c r="S3">
        <f t="shared" si="4"/>
        <v>187.37931034482759</v>
      </c>
      <c r="T3">
        <f t="shared" si="4"/>
        <v>187.37931034482759</v>
      </c>
      <c r="U3">
        <f t="shared" si="4"/>
        <v>187.37931034482759</v>
      </c>
      <c r="V3">
        <f t="shared" si="4"/>
        <v>187.37931034482759</v>
      </c>
      <c r="W3">
        <f t="shared" si="4"/>
        <v>187.37931034482759</v>
      </c>
      <c r="X3">
        <f t="shared" si="4"/>
        <v>187.37931034482759</v>
      </c>
      <c r="Y3">
        <f t="shared" si="4"/>
        <v>187.37931034482759</v>
      </c>
      <c r="Z3">
        <f t="shared" si="4"/>
        <v>187.37931034482759</v>
      </c>
      <c r="AA3">
        <f t="shared" si="4"/>
        <v>187.37931034482759</v>
      </c>
      <c r="AB3">
        <f t="shared" si="4"/>
        <v>187.37931034482759</v>
      </c>
      <c r="AC3">
        <f t="shared" si="4"/>
        <v>187.37931034482759</v>
      </c>
      <c r="AD3">
        <f t="shared" si="4"/>
        <v>187.37931034482759</v>
      </c>
      <c r="AE3">
        <f t="shared" si="4"/>
        <v>187.37931034482759</v>
      </c>
      <c r="AF3">
        <f t="shared" si="4"/>
        <v>187.37931034482759</v>
      </c>
      <c r="AG3">
        <f t="shared" si="4"/>
        <v>187.37931034482759</v>
      </c>
      <c r="AH3">
        <f t="shared" si="4"/>
        <v>187.37931034482759</v>
      </c>
      <c r="AI3">
        <f t="shared" si="4"/>
        <v>187.37931034482759</v>
      </c>
      <c r="AJ3">
        <f t="shared" si="4"/>
        <v>187.37931034482759</v>
      </c>
      <c r="AK3">
        <f t="shared" si="4"/>
        <v>187.37931034482759</v>
      </c>
      <c r="AL3">
        <f t="shared" si="4"/>
        <v>187.37931034482759</v>
      </c>
      <c r="AM3">
        <f t="shared" si="4"/>
        <v>187.37931034482759</v>
      </c>
      <c r="AN3">
        <f t="shared" si="4"/>
        <v>187.37931034482759</v>
      </c>
      <c r="AO3">
        <f t="shared" si="4"/>
        <v>187.37931034482759</v>
      </c>
      <c r="AP3">
        <f t="shared" si="4"/>
        <v>187.37931034482759</v>
      </c>
      <c r="AQ3">
        <f t="shared" si="4"/>
        <v>187.37931034482759</v>
      </c>
      <c r="AR3">
        <f t="shared" si="4"/>
        <v>187.37931034482759</v>
      </c>
    </row>
    <row r="4" spans="1:44" x14ac:dyDescent="0.15">
      <c r="A4" t="s">
        <v>202</v>
      </c>
      <c r="B4">
        <f t="array" ref="B4:F4">TRANSPOSE(Average!D10:D14)*2.47</f>
        <v>0</v>
      </c>
      <c r="C4">
        <v>0</v>
      </c>
      <c r="D4">
        <v>0</v>
      </c>
      <c r="E4">
        <v>0</v>
      </c>
      <c r="F4">
        <v>0</v>
      </c>
      <c r="G4">
        <f>'Aforestation by province'!R7*'Aforestation by province'!Q16/'Aforestation by province'!Q17</f>
        <v>3193.96551724138</v>
      </c>
      <c r="H4">
        <f>G4</f>
        <v>3193.96551724138</v>
      </c>
      <c r="I4">
        <f t="shared" ref="I4:AR4" si="5">H4</f>
        <v>3193.96551724138</v>
      </c>
      <c r="J4">
        <f t="shared" si="5"/>
        <v>3193.96551724138</v>
      </c>
      <c r="K4">
        <f t="shared" si="5"/>
        <v>3193.96551724138</v>
      </c>
      <c r="L4">
        <f t="shared" si="5"/>
        <v>3193.96551724138</v>
      </c>
      <c r="M4">
        <f t="shared" si="5"/>
        <v>3193.96551724138</v>
      </c>
      <c r="N4">
        <f t="shared" si="5"/>
        <v>3193.96551724138</v>
      </c>
      <c r="O4">
        <f t="shared" si="5"/>
        <v>3193.96551724138</v>
      </c>
      <c r="P4">
        <f t="shared" si="5"/>
        <v>3193.96551724138</v>
      </c>
      <c r="Q4">
        <f t="shared" si="5"/>
        <v>3193.96551724138</v>
      </c>
      <c r="R4">
        <f t="shared" si="5"/>
        <v>3193.96551724138</v>
      </c>
      <c r="S4">
        <f t="shared" si="5"/>
        <v>3193.96551724138</v>
      </c>
      <c r="T4">
        <f t="shared" si="5"/>
        <v>3193.96551724138</v>
      </c>
      <c r="U4">
        <f t="shared" si="5"/>
        <v>3193.96551724138</v>
      </c>
      <c r="V4">
        <f t="shared" si="5"/>
        <v>3193.96551724138</v>
      </c>
      <c r="W4">
        <f t="shared" si="5"/>
        <v>3193.96551724138</v>
      </c>
      <c r="X4">
        <f t="shared" si="5"/>
        <v>3193.96551724138</v>
      </c>
      <c r="Y4">
        <f t="shared" si="5"/>
        <v>3193.96551724138</v>
      </c>
      <c r="Z4">
        <f t="shared" si="5"/>
        <v>3193.96551724138</v>
      </c>
      <c r="AA4">
        <f t="shared" si="5"/>
        <v>3193.96551724138</v>
      </c>
      <c r="AB4">
        <f t="shared" si="5"/>
        <v>3193.96551724138</v>
      </c>
      <c r="AC4">
        <f t="shared" si="5"/>
        <v>3193.96551724138</v>
      </c>
      <c r="AD4">
        <f t="shared" si="5"/>
        <v>3193.96551724138</v>
      </c>
      <c r="AE4">
        <f t="shared" si="5"/>
        <v>3193.96551724138</v>
      </c>
      <c r="AF4">
        <f t="shared" si="5"/>
        <v>3193.96551724138</v>
      </c>
      <c r="AG4">
        <f t="shared" si="5"/>
        <v>3193.96551724138</v>
      </c>
      <c r="AH4">
        <f t="shared" si="5"/>
        <v>3193.96551724138</v>
      </c>
      <c r="AI4">
        <f t="shared" si="5"/>
        <v>3193.96551724138</v>
      </c>
      <c r="AJ4">
        <f t="shared" si="5"/>
        <v>3193.96551724138</v>
      </c>
      <c r="AK4">
        <f t="shared" si="5"/>
        <v>3193.96551724138</v>
      </c>
      <c r="AL4">
        <f t="shared" si="5"/>
        <v>3193.96551724138</v>
      </c>
      <c r="AM4">
        <f t="shared" si="5"/>
        <v>3193.96551724138</v>
      </c>
      <c r="AN4">
        <f t="shared" si="5"/>
        <v>3193.96551724138</v>
      </c>
      <c r="AO4">
        <f t="shared" si="5"/>
        <v>3193.96551724138</v>
      </c>
      <c r="AP4">
        <f t="shared" si="5"/>
        <v>3193.96551724138</v>
      </c>
      <c r="AQ4">
        <f t="shared" si="5"/>
        <v>3193.96551724138</v>
      </c>
      <c r="AR4">
        <f t="shared" si="5"/>
        <v>3193.96551724138</v>
      </c>
    </row>
    <row r="5" spans="1:44" x14ac:dyDescent="0.15">
      <c r="A5" t="s">
        <v>203</v>
      </c>
      <c r="B5">
        <v>0</v>
      </c>
      <c r="C5">
        <v>0</v>
      </c>
      <c r="D5">
        <v>0</v>
      </c>
      <c r="E5"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T5">
        <f t="shared" si="1"/>
        <v>0</v>
      </c>
      <c r="U5">
        <f t="shared" si="1"/>
        <v>0</v>
      </c>
      <c r="V5">
        <f t="shared" si="1"/>
        <v>0</v>
      </c>
      <c r="W5">
        <f t="shared" si="1"/>
        <v>0</v>
      </c>
      <c r="X5">
        <f t="shared" si="1"/>
        <v>0</v>
      </c>
      <c r="Y5">
        <f t="shared" si="1"/>
        <v>0</v>
      </c>
      <c r="Z5">
        <f t="shared" si="2"/>
        <v>0</v>
      </c>
      <c r="AA5">
        <f t="shared" si="2"/>
        <v>0</v>
      </c>
      <c r="AB5">
        <f t="shared" si="2"/>
        <v>0</v>
      </c>
      <c r="AC5">
        <f t="shared" si="2"/>
        <v>0</v>
      </c>
      <c r="AD5">
        <f t="shared" si="2"/>
        <v>0</v>
      </c>
      <c r="AE5">
        <f t="shared" si="2"/>
        <v>0</v>
      </c>
      <c r="AF5">
        <f t="shared" si="2"/>
        <v>0</v>
      </c>
      <c r="AG5">
        <f t="shared" si="2"/>
        <v>0</v>
      </c>
      <c r="AH5">
        <f t="shared" si="2"/>
        <v>0</v>
      </c>
      <c r="AI5">
        <f t="shared" si="2"/>
        <v>0</v>
      </c>
      <c r="AJ5">
        <f t="shared" si="3"/>
        <v>0</v>
      </c>
      <c r="AK5">
        <f t="shared" si="3"/>
        <v>0</v>
      </c>
      <c r="AL5">
        <f t="shared" si="3"/>
        <v>0</v>
      </c>
      <c r="AM5">
        <f t="shared" si="3"/>
        <v>0</v>
      </c>
      <c r="AN5">
        <f t="shared" si="3"/>
        <v>0</v>
      </c>
      <c r="AO5">
        <f t="shared" si="3"/>
        <v>0</v>
      </c>
      <c r="AP5">
        <f t="shared" si="3"/>
        <v>0</v>
      </c>
      <c r="AQ5">
        <f t="shared" si="3"/>
        <v>0</v>
      </c>
      <c r="AR5">
        <f t="shared" si="3"/>
        <v>0</v>
      </c>
    </row>
    <row r="6" spans="1:44" x14ac:dyDescent="0.15">
      <c r="A6" t="s">
        <v>204</v>
      </c>
      <c r="B6">
        <v>0</v>
      </c>
      <c r="C6">
        <v>0</v>
      </c>
      <c r="D6">
        <v>0</v>
      </c>
      <c r="E6"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  <c r="T6">
        <f t="shared" si="1"/>
        <v>0</v>
      </c>
      <c r="U6">
        <f t="shared" si="1"/>
        <v>0</v>
      </c>
      <c r="V6">
        <f t="shared" si="1"/>
        <v>0</v>
      </c>
      <c r="W6">
        <f t="shared" si="1"/>
        <v>0</v>
      </c>
      <c r="X6">
        <f t="shared" si="1"/>
        <v>0</v>
      </c>
      <c r="Y6">
        <f t="shared" si="1"/>
        <v>0</v>
      </c>
      <c r="Z6">
        <f t="shared" si="2"/>
        <v>0</v>
      </c>
      <c r="AA6">
        <f t="shared" si="2"/>
        <v>0</v>
      </c>
      <c r="AB6">
        <f t="shared" si="2"/>
        <v>0</v>
      </c>
      <c r="AC6">
        <f t="shared" si="2"/>
        <v>0</v>
      </c>
      <c r="AD6">
        <f t="shared" si="2"/>
        <v>0</v>
      </c>
      <c r="AE6">
        <f t="shared" si="2"/>
        <v>0</v>
      </c>
      <c r="AF6">
        <f t="shared" si="2"/>
        <v>0</v>
      </c>
      <c r="AG6">
        <f t="shared" si="2"/>
        <v>0</v>
      </c>
      <c r="AH6">
        <f t="shared" si="2"/>
        <v>0</v>
      </c>
      <c r="AI6">
        <f t="shared" si="2"/>
        <v>0</v>
      </c>
      <c r="AJ6">
        <f t="shared" si="3"/>
        <v>0</v>
      </c>
      <c r="AK6">
        <f t="shared" si="3"/>
        <v>0</v>
      </c>
      <c r="AL6">
        <f t="shared" si="3"/>
        <v>0</v>
      </c>
      <c r="AM6">
        <f t="shared" si="3"/>
        <v>0</v>
      </c>
      <c r="AN6">
        <f t="shared" si="3"/>
        <v>0</v>
      </c>
      <c r="AO6">
        <f t="shared" si="3"/>
        <v>0</v>
      </c>
      <c r="AP6">
        <f t="shared" si="3"/>
        <v>0</v>
      </c>
      <c r="AQ6">
        <f t="shared" si="3"/>
        <v>0</v>
      </c>
      <c r="AR6">
        <f t="shared" si="3"/>
        <v>0</v>
      </c>
    </row>
    <row r="7" spans="1:44" x14ac:dyDescent="0.15">
      <c r="A7" t="s">
        <v>205</v>
      </c>
      <c r="B7">
        <f t="array" ref="B7:F7">TRANSPOSE(Average!E10:E14)*2.47</f>
        <v>0</v>
      </c>
      <c r="C7">
        <v>0</v>
      </c>
      <c r="D7">
        <v>0</v>
      </c>
      <c r="E7">
        <v>0</v>
      </c>
      <c r="F7">
        <v>0</v>
      </c>
      <c r="G7">
        <f>'Aforestation by province'!S7*'Aforestation by province'!Q16/'Aforestation by province'!Q17</f>
        <v>1192.4137931034484</v>
      </c>
      <c r="H7">
        <f>G7</f>
        <v>1192.4137931034484</v>
      </c>
      <c r="I7">
        <f t="shared" ref="I7:AR7" si="6">H7</f>
        <v>1192.4137931034484</v>
      </c>
      <c r="J7">
        <f t="shared" si="6"/>
        <v>1192.4137931034484</v>
      </c>
      <c r="K7">
        <f t="shared" si="6"/>
        <v>1192.4137931034484</v>
      </c>
      <c r="L7">
        <f t="shared" si="6"/>
        <v>1192.4137931034484</v>
      </c>
      <c r="M7">
        <f t="shared" si="6"/>
        <v>1192.4137931034484</v>
      </c>
      <c r="N7">
        <f t="shared" si="6"/>
        <v>1192.4137931034484</v>
      </c>
      <c r="O7">
        <f t="shared" si="6"/>
        <v>1192.4137931034484</v>
      </c>
      <c r="P7">
        <f t="shared" si="6"/>
        <v>1192.4137931034484</v>
      </c>
      <c r="Q7">
        <f t="shared" si="6"/>
        <v>1192.4137931034484</v>
      </c>
      <c r="R7">
        <f t="shared" si="6"/>
        <v>1192.4137931034484</v>
      </c>
      <c r="S7">
        <f t="shared" si="6"/>
        <v>1192.4137931034484</v>
      </c>
      <c r="T7">
        <f t="shared" si="6"/>
        <v>1192.4137931034484</v>
      </c>
      <c r="U7">
        <f t="shared" si="6"/>
        <v>1192.4137931034484</v>
      </c>
      <c r="V7">
        <f t="shared" si="6"/>
        <v>1192.4137931034484</v>
      </c>
      <c r="W7">
        <f t="shared" si="6"/>
        <v>1192.4137931034484</v>
      </c>
      <c r="X7">
        <f t="shared" si="6"/>
        <v>1192.4137931034484</v>
      </c>
      <c r="Y7">
        <f t="shared" si="6"/>
        <v>1192.4137931034484</v>
      </c>
      <c r="Z7">
        <f t="shared" si="6"/>
        <v>1192.4137931034484</v>
      </c>
      <c r="AA7">
        <f t="shared" si="6"/>
        <v>1192.4137931034484</v>
      </c>
      <c r="AB7">
        <f t="shared" si="6"/>
        <v>1192.4137931034484</v>
      </c>
      <c r="AC7">
        <f t="shared" si="6"/>
        <v>1192.4137931034484</v>
      </c>
      <c r="AD7">
        <f t="shared" si="6"/>
        <v>1192.4137931034484</v>
      </c>
      <c r="AE7">
        <f t="shared" si="6"/>
        <v>1192.4137931034484</v>
      </c>
      <c r="AF7">
        <f t="shared" si="6"/>
        <v>1192.4137931034484</v>
      </c>
      <c r="AG7">
        <f t="shared" si="6"/>
        <v>1192.4137931034484</v>
      </c>
      <c r="AH7">
        <f t="shared" si="6"/>
        <v>1192.4137931034484</v>
      </c>
      <c r="AI7">
        <f t="shared" si="6"/>
        <v>1192.4137931034484</v>
      </c>
      <c r="AJ7">
        <f t="shared" si="6"/>
        <v>1192.4137931034484</v>
      </c>
      <c r="AK7">
        <f t="shared" si="6"/>
        <v>1192.4137931034484</v>
      </c>
      <c r="AL7">
        <f t="shared" si="6"/>
        <v>1192.4137931034484</v>
      </c>
      <c r="AM7">
        <f t="shared" si="6"/>
        <v>1192.4137931034484</v>
      </c>
      <c r="AN7">
        <f t="shared" si="6"/>
        <v>1192.4137931034484</v>
      </c>
      <c r="AO7">
        <f t="shared" si="6"/>
        <v>1192.4137931034484</v>
      </c>
      <c r="AP7">
        <f t="shared" si="6"/>
        <v>1192.4137931034484</v>
      </c>
      <c r="AQ7">
        <f t="shared" si="6"/>
        <v>1192.4137931034484</v>
      </c>
      <c r="AR7">
        <f t="shared" si="6"/>
        <v>1192.4137931034484</v>
      </c>
    </row>
    <row r="11" spans="1:44" x14ac:dyDescent="0.15">
      <c r="A11" s="60"/>
    </row>
    <row r="14" spans="1:44" x14ac:dyDescent="0.15">
      <c r="A14" s="60"/>
      <c r="B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</row>
    <row r="15" spans="1:44" x14ac:dyDescent="0.15">
      <c r="B15" s="60"/>
    </row>
    <row r="24" spans="1:1" x14ac:dyDescent="0.15">
      <c r="A24" s="62"/>
    </row>
    <row r="37" spans="1:1" x14ac:dyDescent="0.15">
      <c r="A37" s="62"/>
    </row>
    <row r="49" spans="1:1" x14ac:dyDescent="0.15">
      <c r="A49" s="60"/>
    </row>
  </sheetData>
  <phoneticPr fontId="1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About</vt:lpstr>
      <vt:lpstr>Aforestation by province</vt:lpstr>
      <vt:lpstr>Average</vt:lpstr>
      <vt:lpstr>shanghai_set asides_2014to2018</vt:lpstr>
      <vt:lpstr>PLANAbPiaSY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guoning</dc:creator>
  <cp:lastModifiedBy>汭 韦</cp:lastModifiedBy>
  <dcterms:created xsi:type="dcterms:W3CDTF">2023-04-04T16:00:14Z</dcterms:created>
  <dcterms:modified xsi:type="dcterms:W3CDTF">2024-09-23T05:35:51Z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2BD14D8714C00E828C5D2E6422B5C5A6</vt:lpwstr>
  </property>
  <property fmtid="{D5CDD505-2E9C-101B-9397-08002B2CF9AE}" pid="3" name="KSOProductBuildVer">
    <vt:lpwstr>2052-5.1.1.7662</vt:lpwstr>
  </property>
</Properties>
</file>