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rogramming\EPS\Github Push\EPS Shandong\EPS_Shandong_EI-Fork\InputData\plcy-schd\FoPITY\"/>
    </mc:Choice>
  </mc:AlternateContent>
  <xr:revisionPtr revIDLastSave="0" documentId="13_ncr:1_{04A9BFEB-70EA-479D-A71E-B6AA6636D8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8" r:id="rId1"/>
    <sheet name="R&amp;D Policies" sheetId="2" r:id="rId2"/>
  </sheets>
  <definedNames>
    <definedName name="final_year">'R&amp;D Policies'!#REF!</definedName>
    <definedName name="rounding_decimal_places">'R&amp;D Policies'!#REF!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2" l="1"/>
  <c r="A49" i="2"/>
  <c r="A51" i="2" s="1"/>
  <c r="B51" i="2" s="1"/>
  <c r="C51" i="2" s="1"/>
  <c r="L49" i="2"/>
  <c r="M49" i="2"/>
  <c r="Q49" i="2"/>
  <c r="X49" i="2"/>
  <c r="Y49" i="2"/>
  <c r="Z49" i="2"/>
  <c r="AA49" i="2"/>
  <c r="AB49" i="2"/>
  <c r="AG49" i="2"/>
  <c r="AN49" i="2"/>
  <c r="AO49" i="2"/>
  <c r="B49" i="2"/>
  <c r="C49" i="2"/>
  <c r="N47" i="2"/>
  <c r="N49" i="2" s="1"/>
  <c r="O47" i="2"/>
  <c r="O49" i="2" s="1"/>
  <c r="P47" i="2"/>
  <c r="P49" i="2" s="1"/>
  <c r="Q47" i="2"/>
  <c r="R47" i="2"/>
  <c r="R49" i="2" s="1"/>
  <c r="S47" i="2"/>
  <c r="S49" i="2" s="1"/>
  <c r="T47" i="2"/>
  <c r="T49" i="2" s="1"/>
  <c r="U47" i="2"/>
  <c r="U49" i="2" s="1"/>
  <c r="V47" i="2"/>
  <c r="V49" i="2" s="1"/>
  <c r="W47" i="2"/>
  <c r="W49" i="2" s="1"/>
  <c r="X47" i="2"/>
  <c r="Y47" i="2"/>
  <c r="Z47" i="2"/>
  <c r="AA47" i="2"/>
  <c r="AB47" i="2"/>
  <c r="AC47" i="2"/>
  <c r="AC49" i="2" s="1"/>
  <c r="AD47" i="2"/>
  <c r="AD49" i="2" s="1"/>
  <c r="AE47" i="2"/>
  <c r="AE49" i="2" s="1"/>
  <c r="AF47" i="2"/>
  <c r="AF49" i="2" s="1"/>
  <c r="AG47" i="2"/>
  <c r="AH47" i="2"/>
  <c r="AH49" i="2" s="1"/>
  <c r="AI47" i="2"/>
  <c r="AI49" i="2" s="1"/>
  <c r="AJ47" i="2"/>
  <c r="AJ49" i="2" s="1"/>
  <c r="AK47" i="2"/>
  <c r="AK49" i="2" s="1"/>
  <c r="AL47" i="2"/>
  <c r="AL49" i="2" s="1"/>
  <c r="AM47" i="2"/>
  <c r="AM49" i="2" s="1"/>
  <c r="AN47" i="2"/>
  <c r="E47" i="2"/>
  <c r="E49" i="2" s="1"/>
  <c r="F47" i="2"/>
  <c r="F49" i="2" s="1"/>
  <c r="G47" i="2"/>
  <c r="G49" i="2" s="1"/>
  <c r="H47" i="2"/>
  <c r="H49" i="2" s="1"/>
  <c r="I47" i="2"/>
  <c r="I49" i="2" s="1"/>
  <c r="J47" i="2"/>
  <c r="J49" i="2" s="1"/>
  <c r="K47" i="2"/>
  <c r="K49" i="2" s="1"/>
  <c r="L47" i="2"/>
  <c r="M47" i="2"/>
  <c r="D47" i="2"/>
  <c r="D49" i="2" s="1"/>
  <c r="D51" i="2" l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</calcChain>
</file>

<file path=xl/sharedStrings.xml><?xml version="1.0" encoding="utf-8"?>
<sst xmlns="http://schemas.openxmlformats.org/spreadsheetml/2006/main" count="19" uniqueCount="19">
  <si>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</si>
  <si>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</si>
  <si>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</si>
  <si>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</si>
  <si>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L</t>
  </si>
  <si>
    <t>k</t>
  </si>
  <si>
    <t>Xo</t>
  </si>
  <si>
    <t>Sigmoidal Curve Values for R&amp;D Policies</t>
  </si>
  <si>
    <t>in the second year of the model run and to remain implemented through the</t>
  </si>
  <si>
    <t>By default, most non-R&amp;D policies either are scheduled to be fully implemented</t>
  </si>
  <si>
    <t>Schedules for Non-R&amp;D and R&amp;D Policies</t>
  </si>
  <si>
    <t>Supporting Calculations for Policy Schedules</t>
  </si>
  <si>
    <t>Sources:</t>
  </si>
  <si>
    <t>rest of the model run, or they are scheduled to be implemented linearly.</t>
  </si>
  <si>
    <t>(The non-BAU Mandated Capacity Construction policy is set to 1  in the first year,</t>
  </si>
  <si>
    <t>to specify things that actually were built in the first model year.)</t>
  </si>
  <si>
    <t>in case the user wishes to use the Mandated Capacity Construction Schedule</t>
  </si>
  <si>
    <t>none needed</t>
  </si>
  <si>
    <t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(2054, 0.99251), (2055, 0.994952), (2056, 0.996769), (2057, 0.99812), (2058, 0.999123), (2059, 0.999867), (2060, 1)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</si>
</sst>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76" fontId="0" fillId="0" borderId="0" xfId="0" applyNumberFormat="1"/>
  </cellXfs>
  <cellStyles count="12">
    <cellStyle name="Normal 2 3" xfId="11" xr:uid="{00000000-0005-0000-0000-00000C000000}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'R&amp;D Policies'!$A$46:$AO$46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'R&amp;D Policies'!$A$47:$AO$47</c:f>
              <c:numCache>
                <c:formatCode>0.000000_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9.4899856691100081E-3</c:v>
                </c:pt>
                <c:pt idx="4">
                  <c:v>1.276783416303983E-2</c:v>
                </c:pt>
                <c:pt idx="5">
                  <c:v>1.7158281382359194E-2</c:v>
                </c:pt>
                <c:pt idx="6">
                  <c:v>2.3023324649845665E-2</c:v>
                </c:pt>
                <c:pt idx="7">
                  <c:v>3.0830397075862319E-2</c:v>
                </c:pt>
                <c:pt idx="8">
                  <c:v>4.1173460756865947E-2</c:v>
                </c:pt>
                <c:pt idx="9">
                  <c:v>5.4790679850372635E-2</c:v>
                </c:pt>
                <c:pt idx="10">
                  <c:v>7.2571338332240762E-2</c:v>
                </c:pt>
                <c:pt idx="11">
                  <c:v>9.5540163828907704E-2</c:v>
                </c:pt>
                <c:pt idx="12">
                  <c:v>0.12480246490379128</c:v>
                </c:pt>
                <c:pt idx="13">
                  <c:v>0.16143116747573841</c:v>
                </c:pt>
                <c:pt idx="14">
                  <c:v>0.20628211254454926</c:v>
                </c:pt>
                <c:pt idx="15">
                  <c:v>0.25974355101948171</c:v>
                </c:pt>
                <c:pt idx="16">
                  <c:v>0.32146294342625625</c:v>
                </c:pt>
                <c:pt idx="17">
                  <c:v>0.39013948758287958</c:v>
                </c:pt>
                <c:pt idx="18">
                  <c:v>0.46349529496556297</c:v>
                </c:pt>
                <c:pt idx="19">
                  <c:v>0.53850470503443704</c:v>
                </c:pt>
                <c:pt idx="20">
                  <c:v>0.61186051241712047</c:v>
                </c:pt>
                <c:pt idx="21">
                  <c:v>0.68053705657374375</c:v>
                </c:pt>
                <c:pt idx="22">
                  <c:v>0.74225644898051835</c:v>
                </c:pt>
                <c:pt idx="23">
                  <c:v>0.79571788745545069</c:v>
                </c:pt>
                <c:pt idx="24">
                  <c:v>0.84056883252426162</c:v>
                </c:pt>
                <c:pt idx="25">
                  <c:v>0.87719753509620868</c:v>
                </c:pt>
                <c:pt idx="26">
                  <c:v>0.90645983617109238</c:v>
                </c:pt>
                <c:pt idx="27">
                  <c:v>0.92942866166775917</c:v>
                </c:pt>
                <c:pt idx="28">
                  <c:v>0.94720932014962733</c:v>
                </c:pt>
                <c:pt idx="29">
                  <c:v>0.9608265392431341</c:v>
                </c:pt>
                <c:pt idx="30">
                  <c:v>0.97116960292413768</c:v>
                </c:pt>
                <c:pt idx="31">
                  <c:v>0.97897667535015431</c:v>
                </c:pt>
                <c:pt idx="32">
                  <c:v>0.9848417186176408</c:v>
                </c:pt>
                <c:pt idx="33">
                  <c:v>0.98923216583696016</c:v>
                </c:pt>
                <c:pt idx="34">
                  <c:v>0.99251001433088992</c:v>
                </c:pt>
                <c:pt idx="35">
                  <c:v>0.99495234567069479</c:v>
                </c:pt>
                <c:pt idx="36">
                  <c:v>0.99676943405505447</c:v>
                </c:pt>
                <c:pt idx="37">
                  <c:v>0.99811985175244755</c:v>
                </c:pt>
                <c:pt idx="38">
                  <c:v>0.99912262758598813</c:v>
                </c:pt>
                <c:pt idx="39">
                  <c:v>0.99986680240460379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0.000000_ 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190499</xdr:rowOff>
    </xdr:from>
    <xdr:to>
      <xdr:col>13</xdr:col>
      <xdr:colOff>447674</xdr:colOff>
      <xdr:row>43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652C-DDA1-4972-BD18-A83039143417}">
  <dimension ref="A1:B3"/>
  <sheetViews>
    <sheetView workbookViewId="0"/>
  </sheetViews>
  <sheetFormatPr defaultRowHeight="13.5" x14ac:dyDescent="0.15"/>
  <cols>
    <col min="1" max="1" width="13.375" customWidth="1"/>
    <col min="2" max="2" width="59" customWidth="1"/>
  </cols>
  <sheetData>
    <row r="1" spans="1:2" x14ac:dyDescent="0.15">
      <c r="A1" s="1" t="s">
        <v>11</v>
      </c>
    </row>
    <row r="3" spans="1:2" x14ac:dyDescent="0.15">
      <c r="A3" s="1" t="s">
        <v>12</v>
      </c>
      <c r="B3" t="s">
        <v>17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tabSelected="1" topLeftCell="A27" workbookViewId="0">
      <selection activeCell="A54" sqref="A54"/>
    </sheetView>
  </sheetViews>
  <sheetFormatPr defaultColWidth="8.875" defaultRowHeight="13.5" x14ac:dyDescent="0.15"/>
  <cols>
    <col min="1" max="3" width="10.5" bestFit="1" customWidth="1"/>
    <col min="4" max="4" width="9.75" customWidth="1"/>
    <col min="5" max="41" width="10.5" bestFit="1" customWidth="1"/>
  </cols>
  <sheetData>
    <row r="1" spans="1:7" x14ac:dyDescent="0.15">
      <c r="A1" s="11" t="s">
        <v>10</v>
      </c>
      <c r="B1" s="12"/>
      <c r="C1" s="12"/>
      <c r="D1" s="12"/>
      <c r="E1" s="12"/>
      <c r="F1" s="12"/>
      <c r="G1" s="12"/>
    </row>
    <row r="2" spans="1:7" x14ac:dyDescent="0.15">
      <c r="A2" t="s">
        <v>9</v>
      </c>
    </row>
    <row r="3" spans="1:7" x14ac:dyDescent="0.15">
      <c r="A3" t="s">
        <v>8</v>
      </c>
    </row>
    <row r="4" spans="1:7" x14ac:dyDescent="0.15">
      <c r="A4" t="s">
        <v>13</v>
      </c>
    </row>
    <row r="5" spans="1:7" x14ac:dyDescent="0.15">
      <c r="A5" t="s">
        <v>14</v>
      </c>
    </row>
    <row r="6" spans="1:7" x14ac:dyDescent="0.15">
      <c r="A6" t="s">
        <v>16</v>
      </c>
    </row>
    <row r="7" spans="1:7" x14ac:dyDescent="0.15">
      <c r="A7" t="s">
        <v>15</v>
      </c>
    </row>
    <row r="9" spans="1:7" x14ac:dyDescent="0.15">
      <c r="A9" t="s">
        <v>3</v>
      </c>
    </row>
    <row r="10" spans="1:7" x14ac:dyDescent="0.15">
      <c r="A10" t="s">
        <v>0</v>
      </c>
    </row>
    <row r="11" spans="1:7" x14ac:dyDescent="0.15">
      <c r="A11" t="s">
        <v>1</v>
      </c>
    </row>
    <row r="12" spans="1:7" x14ac:dyDescent="0.15">
      <c r="A12" t="s">
        <v>2</v>
      </c>
    </row>
    <row r="13" spans="1:7" ht="14.25" thickBot="1" x14ac:dyDescent="0.2"/>
    <row r="14" spans="1:7" x14ac:dyDescent="0.15">
      <c r="A14" s="2" t="s">
        <v>7</v>
      </c>
      <c r="B14" s="3"/>
      <c r="C14" s="3"/>
      <c r="D14" s="4"/>
    </row>
    <row r="15" spans="1:7" x14ac:dyDescent="0.15">
      <c r="A15" s="5" t="s">
        <v>4</v>
      </c>
      <c r="B15">
        <v>1.002</v>
      </c>
      <c r="D15" s="6"/>
    </row>
    <row r="16" spans="1:7" x14ac:dyDescent="0.15">
      <c r="A16" s="5" t="s">
        <v>5</v>
      </c>
      <c r="B16">
        <v>-0.3</v>
      </c>
      <c r="D16" s="6"/>
    </row>
    <row r="17" spans="1:4" ht="14.25" thickBot="1" x14ac:dyDescent="0.2">
      <c r="A17" s="7" t="s">
        <v>6</v>
      </c>
      <c r="B17" s="8">
        <v>-15.5</v>
      </c>
      <c r="C17" s="8"/>
      <c r="D17" s="9"/>
    </row>
    <row r="46" spans="1:41" x14ac:dyDescent="0.15">
      <c r="A46" s="10">
        <v>2020</v>
      </c>
      <c r="B46" s="10">
        <v>2021</v>
      </c>
      <c r="C46" s="10">
        <v>2022</v>
      </c>
      <c r="D46" s="10">
        <v>2023</v>
      </c>
      <c r="E46" s="10">
        <v>2024</v>
      </c>
      <c r="F46" s="10">
        <v>2025</v>
      </c>
      <c r="G46" s="10">
        <v>2026</v>
      </c>
      <c r="H46" s="10">
        <v>2027</v>
      </c>
      <c r="I46" s="10">
        <v>2028</v>
      </c>
      <c r="J46" s="10">
        <v>2029</v>
      </c>
      <c r="K46" s="10">
        <v>2030</v>
      </c>
      <c r="L46" s="10">
        <v>2031</v>
      </c>
      <c r="M46" s="10">
        <v>2032</v>
      </c>
      <c r="N46" s="10">
        <v>2033</v>
      </c>
      <c r="O46" s="10">
        <v>2034</v>
      </c>
      <c r="P46" s="10">
        <v>2035</v>
      </c>
      <c r="Q46" s="10">
        <v>2036</v>
      </c>
      <c r="R46" s="10">
        <v>2037</v>
      </c>
      <c r="S46" s="10">
        <v>2038</v>
      </c>
      <c r="T46" s="10">
        <v>2039</v>
      </c>
      <c r="U46" s="10">
        <v>2040</v>
      </c>
      <c r="V46" s="10">
        <v>2041</v>
      </c>
      <c r="W46" s="10">
        <v>2042</v>
      </c>
      <c r="X46" s="10">
        <v>2043</v>
      </c>
      <c r="Y46" s="10">
        <v>2044</v>
      </c>
      <c r="Z46" s="10">
        <v>2045</v>
      </c>
      <c r="AA46" s="10">
        <v>2046</v>
      </c>
      <c r="AB46" s="10">
        <v>2047</v>
      </c>
      <c r="AC46" s="10">
        <v>2048</v>
      </c>
      <c r="AD46" s="10">
        <v>2049</v>
      </c>
      <c r="AE46" s="10">
        <v>2050</v>
      </c>
      <c r="AF46" s="10">
        <v>2051</v>
      </c>
      <c r="AG46" s="10">
        <v>2052</v>
      </c>
      <c r="AH46" s="10">
        <v>2053</v>
      </c>
      <c r="AI46" s="10">
        <v>2054</v>
      </c>
      <c r="AJ46" s="10">
        <v>2055</v>
      </c>
      <c r="AK46" s="10">
        <v>2056</v>
      </c>
      <c r="AL46" s="10">
        <v>2057</v>
      </c>
      <c r="AM46" s="10">
        <v>2058</v>
      </c>
      <c r="AN46" s="10">
        <v>2059</v>
      </c>
      <c r="AO46" s="10">
        <v>2060</v>
      </c>
    </row>
    <row r="47" spans="1:41" s="13" customFormat="1" x14ac:dyDescent="0.15">
      <c r="A47" s="13">
        <v>0</v>
      </c>
      <c r="B47" s="13">
        <v>0</v>
      </c>
      <c r="C47" s="13">
        <v>0</v>
      </c>
      <c r="D47" s="13">
        <f>$B$15/(1+EXP($B$16*(C46-$C46+$B$17)))</f>
        <v>9.4899856691100081E-3</v>
      </c>
      <c r="E47" s="13">
        <f t="shared" ref="E47:N47" si="0">$B$15/(1+EXP($B$16*(D46-$C46+$B$17)))</f>
        <v>1.276783416303983E-2</v>
      </c>
      <c r="F47" s="13">
        <f t="shared" si="0"/>
        <v>1.7158281382359194E-2</v>
      </c>
      <c r="G47" s="13">
        <f t="shared" si="0"/>
        <v>2.3023324649845665E-2</v>
      </c>
      <c r="H47" s="13">
        <f t="shared" si="0"/>
        <v>3.0830397075862319E-2</v>
      </c>
      <c r="I47" s="13">
        <f t="shared" si="0"/>
        <v>4.1173460756865947E-2</v>
      </c>
      <c r="J47" s="13">
        <f t="shared" si="0"/>
        <v>5.4790679850372635E-2</v>
      </c>
      <c r="K47" s="13">
        <f t="shared" si="0"/>
        <v>7.2571338332240762E-2</v>
      </c>
      <c r="L47" s="13">
        <f t="shared" si="0"/>
        <v>9.5540163828907704E-2</v>
      </c>
      <c r="M47" s="13">
        <f t="shared" si="0"/>
        <v>0.12480246490379128</v>
      </c>
      <c r="N47" s="13">
        <f t="shared" si="0"/>
        <v>0.16143116747573841</v>
      </c>
      <c r="O47" s="13">
        <f t="shared" ref="O47" si="1">$B$15/(1+EXP($B$16*(N46-$C46+$B$17)))</f>
        <v>0.20628211254454926</v>
      </c>
      <c r="P47" s="13">
        <f t="shared" ref="P47" si="2">$B$15/(1+EXP($B$16*(O46-$C46+$B$17)))</f>
        <v>0.25974355101948171</v>
      </c>
      <c r="Q47" s="13">
        <f t="shared" ref="Q47" si="3">$B$15/(1+EXP($B$16*(P46-$C46+$B$17)))</f>
        <v>0.32146294342625625</v>
      </c>
      <c r="R47" s="13">
        <f t="shared" ref="R47" si="4">$B$15/(1+EXP($B$16*(Q46-$C46+$B$17)))</f>
        <v>0.39013948758287958</v>
      </c>
      <c r="S47" s="13">
        <f t="shared" ref="S47" si="5">$B$15/(1+EXP($B$16*(R46-$C46+$B$17)))</f>
        <v>0.46349529496556297</v>
      </c>
      <c r="T47" s="13">
        <f t="shared" ref="T47" si="6">$B$15/(1+EXP($B$16*(S46-$C46+$B$17)))</f>
        <v>0.53850470503443704</v>
      </c>
      <c r="U47" s="13">
        <f t="shared" ref="U47" si="7">$B$15/(1+EXP($B$16*(T46-$C46+$B$17)))</f>
        <v>0.61186051241712047</v>
      </c>
      <c r="V47" s="13">
        <f t="shared" ref="V47" si="8">$B$15/(1+EXP($B$16*(U46-$C46+$B$17)))</f>
        <v>0.68053705657374375</v>
      </c>
      <c r="W47" s="13">
        <f t="shared" ref="W47:X47" si="9">$B$15/(1+EXP($B$16*(V46-$C46+$B$17)))</f>
        <v>0.74225644898051835</v>
      </c>
      <c r="X47" s="13">
        <f t="shared" si="9"/>
        <v>0.79571788745545069</v>
      </c>
      <c r="Y47" s="13">
        <f t="shared" ref="Y47" si="10">$B$15/(1+EXP($B$16*(X46-$C46+$B$17)))</f>
        <v>0.84056883252426162</v>
      </c>
      <c r="Z47" s="13">
        <f t="shared" ref="Z47" si="11">$B$15/(1+EXP($B$16*(Y46-$C46+$B$17)))</f>
        <v>0.87719753509620868</v>
      </c>
      <c r="AA47" s="13">
        <f t="shared" ref="AA47" si="12">$B$15/(1+EXP($B$16*(Z46-$C46+$B$17)))</f>
        <v>0.90645983617109238</v>
      </c>
      <c r="AB47" s="13">
        <f t="shared" ref="AB47" si="13">$B$15/(1+EXP($B$16*(AA46-$C46+$B$17)))</f>
        <v>0.92942866166775917</v>
      </c>
      <c r="AC47" s="13">
        <f t="shared" ref="AC47" si="14">$B$15/(1+EXP($B$16*(AB46-$C46+$B$17)))</f>
        <v>0.94720932014962733</v>
      </c>
      <c r="AD47" s="13">
        <f t="shared" ref="AD47" si="15">$B$15/(1+EXP($B$16*(AC46-$C46+$B$17)))</f>
        <v>0.9608265392431341</v>
      </c>
      <c r="AE47" s="13">
        <f t="shared" ref="AE47" si="16">$B$15/(1+EXP($B$16*(AD46-$C46+$B$17)))</f>
        <v>0.97116960292413768</v>
      </c>
      <c r="AF47" s="13">
        <f t="shared" ref="AF47" si="17">$B$15/(1+EXP($B$16*(AE46-$C46+$B$17)))</f>
        <v>0.97897667535015431</v>
      </c>
      <c r="AG47" s="13">
        <f t="shared" ref="AG47:AH47" si="18">$B$15/(1+EXP($B$16*(AF46-$C46+$B$17)))</f>
        <v>0.9848417186176408</v>
      </c>
      <c r="AH47" s="13">
        <f t="shared" si="18"/>
        <v>0.98923216583696016</v>
      </c>
      <c r="AI47" s="13">
        <f t="shared" ref="AI47" si="19">$B$15/(1+EXP($B$16*(AH46-$C46+$B$17)))</f>
        <v>0.99251001433088992</v>
      </c>
      <c r="AJ47" s="13">
        <f t="shared" ref="AJ47" si="20">$B$15/(1+EXP($B$16*(AI46-$C46+$B$17)))</f>
        <v>0.99495234567069479</v>
      </c>
      <c r="AK47" s="13">
        <f t="shared" ref="AK47" si="21">$B$15/(1+EXP($B$16*(AJ46-$C46+$B$17)))</f>
        <v>0.99676943405505447</v>
      </c>
      <c r="AL47" s="13">
        <f t="shared" ref="AL47" si="22">$B$15/(1+EXP($B$16*(AK46-$C46+$B$17)))</f>
        <v>0.99811985175244755</v>
      </c>
      <c r="AM47" s="13">
        <f t="shared" ref="AM47" si="23">$B$15/(1+EXP($B$16*(AL46-$C46+$B$17)))</f>
        <v>0.99912262758598813</v>
      </c>
      <c r="AN47" s="13">
        <f t="shared" ref="AN47" si="24">$B$15/(1+EXP($B$16*(AM46-$C46+$B$17)))</f>
        <v>0.99986680240460379</v>
      </c>
      <c r="AO47" s="13">
        <v>1</v>
      </c>
    </row>
    <row r="49" spans="1:41" x14ac:dyDescent="0.15">
      <c r="A49" t="str">
        <f t="shared" ref="A49:C49" si="25">"("&amp;A46&amp;", "&amp;A47&amp;"), "</f>
        <v xml:space="preserve">(2020, 0), </v>
      </c>
      <c r="B49" t="str">
        <f t="shared" si="25"/>
        <v xml:space="preserve">(2021, 0), </v>
      </c>
      <c r="C49" t="str">
        <f t="shared" si="25"/>
        <v xml:space="preserve">(2022, 0), </v>
      </c>
      <c r="D49" t="str">
        <f>"("&amp;D46&amp;", "&amp;ROUND(D47,6)&amp;"), "</f>
        <v xml:space="preserve">(2023, 0.00949), </v>
      </c>
      <c r="E49" t="str">
        <f t="shared" ref="E49:AN49" si="26">"("&amp;E46&amp;", "&amp;ROUND(E47,6)&amp;"), "</f>
        <v xml:space="preserve">(2024, 0.012768), </v>
      </c>
      <c r="F49" t="str">
        <f t="shared" si="26"/>
        <v xml:space="preserve">(2025, 0.017158), </v>
      </c>
      <c r="G49" t="str">
        <f t="shared" si="26"/>
        <v xml:space="preserve">(2026, 0.023023), </v>
      </c>
      <c r="H49" t="str">
        <f t="shared" si="26"/>
        <v xml:space="preserve">(2027, 0.03083), </v>
      </c>
      <c r="I49" t="str">
        <f t="shared" si="26"/>
        <v xml:space="preserve">(2028, 0.041173), </v>
      </c>
      <c r="J49" t="str">
        <f t="shared" si="26"/>
        <v xml:space="preserve">(2029, 0.054791), </v>
      </c>
      <c r="K49" t="str">
        <f t="shared" si="26"/>
        <v xml:space="preserve">(2030, 0.072571), </v>
      </c>
      <c r="L49" t="str">
        <f t="shared" si="26"/>
        <v xml:space="preserve">(2031, 0.09554), </v>
      </c>
      <c r="M49" t="str">
        <f t="shared" si="26"/>
        <v xml:space="preserve">(2032, 0.124802), </v>
      </c>
      <c r="N49" t="str">
        <f t="shared" si="26"/>
        <v xml:space="preserve">(2033, 0.161431), </v>
      </c>
      <c r="O49" t="str">
        <f t="shared" si="26"/>
        <v xml:space="preserve">(2034, 0.206282), </v>
      </c>
      <c r="P49" t="str">
        <f t="shared" si="26"/>
        <v xml:space="preserve">(2035, 0.259744), </v>
      </c>
      <c r="Q49" t="str">
        <f t="shared" si="26"/>
        <v xml:space="preserve">(2036, 0.321463), </v>
      </c>
      <c r="R49" t="str">
        <f t="shared" si="26"/>
        <v xml:space="preserve">(2037, 0.390139), </v>
      </c>
      <c r="S49" t="str">
        <f t="shared" si="26"/>
        <v xml:space="preserve">(2038, 0.463495), </v>
      </c>
      <c r="T49" t="str">
        <f t="shared" si="26"/>
        <v xml:space="preserve">(2039, 0.538505), </v>
      </c>
      <c r="U49" t="str">
        <f t="shared" si="26"/>
        <v xml:space="preserve">(2040, 0.611861), </v>
      </c>
      <c r="V49" t="str">
        <f t="shared" si="26"/>
        <v xml:space="preserve">(2041, 0.680537), </v>
      </c>
      <c r="W49" t="str">
        <f t="shared" si="26"/>
        <v xml:space="preserve">(2042, 0.742256), </v>
      </c>
      <c r="X49" t="str">
        <f t="shared" si="26"/>
        <v xml:space="preserve">(2043, 0.795718), </v>
      </c>
      <c r="Y49" t="str">
        <f t="shared" si="26"/>
        <v xml:space="preserve">(2044, 0.840569), </v>
      </c>
      <c r="Z49" t="str">
        <f t="shared" si="26"/>
        <v xml:space="preserve">(2045, 0.877198), </v>
      </c>
      <c r="AA49" t="str">
        <f t="shared" si="26"/>
        <v xml:space="preserve">(2046, 0.90646), </v>
      </c>
      <c r="AB49" t="str">
        <f t="shared" si="26"/>
        <v xml:space="preserve">(2047, 0.929429), </v>
      </c>
      <c r="AC49" t="str">
        <f t="shared" si="26"/>
        <v xml:space="preserve">(2048, 0.947209), </v>
      </c>
      <c r="AD49" t="str">
        <f t="shared" si="26"/>
        <v xml:space="preserve">(2049, 0.960827), </v>
      </c>
      <c r="AE49" t="str">
        <f t="shared" si="26"/>
        <v xml:space="preserve">(2050, 0.97117), </v>
      </c>
      <c r="AF49" t="str">
        <f t="shared" si="26"/>
        <v xml:space="preserve">(2051, 0.978977), </v>
      </c>
      <c r="AG49" t="str">
        <f t="shared" si="26"/>
        <v xml:space="preserve">(2052, 0.984842), </v>
      </c>
      <c r="AH49" t="str">
        <f t="shared" si="26"/>
        <v xml:space="preserve">(2053, 0.989232), </v>
      </c>
      <c r="AI49" t="str">
        <f t="shared" si="26"/>
        <v xml:space="preserve">(2054, 0.99251), </v>
      </c>
      <c r="AJ49" t="str">
        <f t="shared" si="26"/>
        <v xml:space="preserve">(2055, 0.994952), </v>
      </c>
      <c r="AK49" t="str">
        <f t="shared" si="26"/>
        <v xml:space="preserve">(2056, 0.996769), </v>
      </c>
      <c r="AL49" t="str">
        <f t="shared" si="26"/>
        <v xml:space="preserve">(2057, 0.99812), </v>
      </c>
      <c r="AM49" t="str">
        <f t="shared" si="26"/>
        <v xml:space="preserve">(2058, 0.999123), </v>
      </c>
      <c r="AN49" t="str">
        <f t="shared" si="26"/>
        <v xml:space="preserve">(2059, 0.999867), </v>
      </c>
      <c r="AO49" t="str">
        <f>"("&amp;AO46&amp;", "&amp;AO47&amp;")"</f>
        <v>(2060, 1)</v>
      </c>
    </row>
    <row r="51" spans="1:41" x14ac:dyDescent="0.15">
      <c r="A51" t="str">
        <f>A49</f>
        <v xml:space="preserve">(2020, 0), </v>
      </c>
      <c r="B51" t="str">
        <f>A51&amp;B49</f>
        <v xml:space="preserve">(2020, 0), (2021, 0), </v>
      </c>
      <c r="C51" t="str">
        <f t="shared" ref="C51:F51" si="27">B51&amp;C49</f>
        <v xml:space="preserve">(2020, 0), (2021, 0), (2022, 0), </v>
      </c>
      <c r="D51" t="str">
        <f t="shared" si="27"/>
        <v xml:space="preserve">(2020, 0), (2021, 0), (2022, 0), (2023, 0.00949), </v>
      </c>
      <c r="E51" t="str">
        <f t="shared" si="27"/>
        <v xml:space="preserve">(2020, 0), (2021, 0), (2022, 0), (2023, 0.00949), (2024, 0.012768), </v>
      </c>
      <c r="F51" t="str">
        <f t="shared" si="27"/>
        <v xml:space="preserve">(2020, 0), (2021, 0), (2022, 0), (2023, 0.00949), (2024, 0.012768), (2025, 0.017158), </v>
      </c>
      <c r="G51" t="str">
        <f t="shared" ref="G51:AO51" si="28">F51&amp;G49</f>
        <v xml:space="preserve">(2020, 0), (2021, 0), (2022, 0), (2023, 0.00949), (2024, 0.012768), (2025, 0.017158), (2026, 0.023023), </v>
      </c>
      <c r="H51" t="str">
        <f t="shared" si="28"/>
        <v xml:space="preserve">(2020, 0), (2021, 0), (2022, 0), (2023, 0.00949), (2024, 0.012768), (2025, 0.017158), (2026, 0.023023), (2027, 0.03083), </v>
      </c>
      <c r="I51" t="str">
        <f t="shared" si="28"/>
        <v xml:space="preserve">(2020, 0), (2021, 0), (2022, 0), (2023, 0.00949), (2024, 0.012768), (2025, 0.017158), (2026, 0.023023), (2027, 0.03083), (2028, 0.041173), </v>
      </c>
      <c r="J51" t="str">
        <f t="shared" si="28"/>
        <v xml:space="preserve">(2020, 0), (2021, 0), (2022, 0), (2023, 0.00949), (2024, 0.012768), (2025, 0.017158), (2026, 0.023023), (2027, 0.03083), (2028, 0.041173), (2029, 0.054791), </v>
      </c>
      <c r="K51" t="str">
        <f t="shared" si="28"/>
        <v xml:space="preserve">(2020, 0), (2021, 0), (2022, 0), (2023, 0.00949), (2024, 0.012768), (2025, 0.017158), (2026, 0.023023), (2027, 0.03083), (2028, 0.041173), (2029, 0.054791), (2030, 0.072571), </v>
      </c>
      <c r="L51" t="str">
        <f t="shared" si="28"/>
        <v xml:space="preserve">(2020, 0), (2021, 0), (2022, 0), (2023, 0.00949), (2024, 0.012768), (2025, 0.017158), (2026, 0.023023), (2027, 0.03083), (2028, 0.041173), (2029, 0.054791), (2030, 0.072571), (2031, 0.09554), </v>
      </c>
      <c r="M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</v>
      </c>
      <c r="N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</v>
      </c>
      <c r="O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</v>
      </c>
      <c r="P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</v>
      </c>
      <c r="Q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</v>
      </c>
      <c r="R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</v>
      </c>
      <c r="S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</v>
      </c>
      <c r="T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</v>
      </c>
      <c r="U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</v>
      </c>
      <c r="V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</v>
      </c>
      <c r="W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</v>
      </c>
      <c r="X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</v>
      </c>
      <c r="Y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</v>
      </c>
      <c r="Z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</v>
      </c>
      <c r="AA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</v>
      </c>
      <c r="AB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</v>
      </c>
      <c r="AC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</v>
      </c>
      <c r="AD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</v>
      </c>
      <c r="AE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</v>
      </c>
      <c r="AF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</v>
      </c>
      <c r="AG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</v>
      </c>
      <c r="AH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</v>
      </c>
      <c r="AI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(2054, 0.99251), </v>
      </c>
      <c r="AJ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(2054, 0.99251), (2055, 0.994952), </v>
      </c>
      <c r="AK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(2054, 0.99251), (2055, 0.994952), (2056, 0.996769), </v>
      </c>
      <c r="AL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(2054, 0.99251), (2055, 0.994952), (2056, 0.996769), (2057, 0.99812), </v>
      </c>
      <c r="AM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(2054, 0.99251), (2055, 0.994952), (2056, 0.996769), (2057, 0.99812), (2058, 0.999123), </v>
      </c>
      <c r="AN51" t="str">
        <f t="shared" si="28"/>
        <v xml:space="preserve"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(2054, 0.99251), (2055, 0.994952), (2056, 0.996769), (2057, 0.99812), (2058, 0.999123), (2059, 0.999867), </v>
      </c>
      <c r="AO51" t="str">
        <f t="shared" si="28"/>
        <v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(2054, 0.99251), (2055, 0.994952), (2056, 0.996769), (2057, 0.99812), (2058, 0.999123), (2059, 0.999867), (2060, 1)</v>
      </c>
    </row>
    <row r="53" spans="1:41" x14ac:dyDescent="0.15">
      <c r="A53" t="str">
        <f>AO51</f>
        <v>(2020, 0), (2021, 0), (2022, 0), (2023, 0.00949), (2024, 0.012768), (2025, 0.017158), (2026, 0.023023), (2027, 0.03083), (2028, 0.041173), (2029, 0.054791), (2030, 0.072571), (2031, 0.09554), (2032, 0.124802), (2033, 0.161431), (2034, 0.206282), (2035, 0.259744), (2036, 0.321463), (2037, 0.390139), (2038, 0.463495), (2039, 0.538505), (2040, 0.611861), (2041, 0.680537), (2042, 0.742256), (2043, 0.795718), (2044, 0.840569), (2045, 0.877198), (2046, 0.90646), (2047, 0.929429), (2048, 0.947209), (2049, 0.960827), (2050, 0.97117), (2051, 0.978977), (2052, 0.984842), (2053, 0.989232), (2054, 0.99251), (2055, 0.994952), (2056, 0.996769), (2057, 0.99812), (2058, 0.999123), (2059, 0.999867), (2060, 1)</v>
      </c>
    </row>
    <row r="54" spans="1:41" x14ac:dyDescent="0.15">
      <c r="A54" t="s">
        <v>18</v>
      </c>
    </row>
  </sheetData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R&amp;D Policies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2015-06-02T23:00:34Z</dcterms:created>
  <dcterms:modified xsi:type="dcterms:W3CDTF">2023-08-23T12:08:16Z</dcterms:modified>
</cp:coreProperties>
</file>