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8c76a047a215b1c/ZHLX文件/Muhan/@EPS/交通变量/trans_Nov/nmg/AVLRaPTC/"/>
    </mc:Choice>
  </mc:AlternateContent>
  <xr:revisionPtr revIDLastSave="2" documentId="11_C6210305A5C64829597E7936D9C99CBAA6196833" xr6:coauthVersionLast="47" xr6:coauthVersionMax="47" xr10:uidLastSave="{5469A146-15AD-4491-AB0E-EC6E54E5CD94}"/>
  <bookViews>
    <workbookView xWindow="1935" yWindow="-14085" windowWidth="16605" windowHeight="10710" activeTab="2" xr2:uid="{00000000-000D-0000-FFFF-FFFF00000000}"/>
  </bookViews>
  <sheets>
    <sheet name="About" sheetId="1" r:id="rId1"/>
    <sheet name="Data" sheetId="3" r:id="rId2"/>
    <sheet name="AVLRaPT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C6" i="2"/>
  <c r="B6" i="2"/>
  <c r="C3" i="2"/>
  <c r="B3" i="2"/>
  <c r="C2" i="2"/>
  <c r="B2" i="2"/>
  <c r="D7" i="3"/>
  <c r="G6" i="3"/>
  <c r="D6" i="3"/>
  <c r="G5" i="3"/>
  <c r="D5" i="3"/>
  <c r="G4" i="3"/>
  <c r="D4" i="3"/>
  <c r="D3" i="3"/>
  <c r="G2" i="3"/>
  <c r="D2" i="3"/>
</calcChain>
</file>

<file path=xl/sharedStrings.xml><?xml version="1.0" encoding="utf-8"?>
<sst xmlns="http://schemas.openxmlformats.org/spreadsheetml/2006/main" count="45" uniqueCount="43">
  <si>
    <t>AVLRaPTC Annual Vehicle Licensing Registration and Property Tax Costs</t>
  </si>
  <si>
    <t>Sources:</t>
  </si>
  <si>
    <t>Data</t>
  </si>
  <si>
    <t>https://news.yiche.com/hao/wenzhang/83052855/</t>
  </si>
  <si>
    <t>Notes</t>
  </si>
  <si>
    <t>For this variable, we first considered the nationwide uniform taxation. The vehicle purchase tax is ten percent of the vehicle's bare price;</t>
  </si>
  <si>
    <t>the motorcycle license fee is 100 RMB, and there is no license fee for boats.  For all other vehicles, the fee is 373 RMB each.</t>
  </si>
  <si>
    <t xml:space="preserve">The compulsory insurance varies based on the type and size of the vehicle. </t>
  </si>
  <si>
    <t xml:space="preserve">In addition to the nationwide uniform taxation, there is also a vehicle and vessel tax imposed by each province, </t>
  </si>
  <si>
    <t xml:space="preserve">determined by the provincial government. </t>
  </si>
  <si>
    <t>Screenshots of compulsory insurance and provincial taxes should be placed on the Data sheet.</t>
  </si>
  <si>
    <t xml:space="preserve">For the LDV (Light Duty Vehicle), HDV (Heavy Duty Vehicle), and boats in the variable, </t>
  </si>
  <si>
    <t>calculations were performed based on weights of 4 tons, 18 tons, and 80 tons, respectively.</t>
  </si>
  <si>
    <t>Finally, the total taxation should be converted to US dollars.</t>
  </si>
  <si>
    <t>Currency Conversion</t>
  </si>
  <si>
    <t>2021 RMB to 2021 USD</t>
  </si>
  <si>
    <t>裸价</t>
  </si>
  <si>
    <t>购置税</t>
  </si>
  <si>
    <t>上牌费</t>
  </si>
  <si>
    <t>交强险</t>
  </si>
  <si>
    <t>车船税</t>
  </si>
  <si>
    <t>买车需要缴纳车船税和购置税，车船税是地方税，需要按省查找，购置税全国统一</t>
  </si>
  <si>
    <t>客车</t>
  </si>
  <si>
    <t>LDV</t>
  </si>
  <si>
    <t>新能源车辆2026年前没有购置税</t>
  </si>
  <si>
    <t>HDV</t>
  </si>
  <si>
    <t>乘用车上牌费：个人办理约373元，其中工商验证、出库150元、移动证30元、环保卡3元、拓号费40元、行驶证相片20元、托盘费130元</t>
  </si>
  <si>
    <t>货车</t>
  </si>
  <si>
    <t>按照4吨计算</t>
  </si>
  <si>
    <t>按照18吨计算</t>
  </si>
  <si>
    <t>船舶</t>
  </si>
  <si>
    <t>按照80吨计算</t>
  </si>
  <si>
    <t>摩托车</t>
  </si>
  <si>
    <t>2021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</si>
  <si>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</si>
  <si>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</si>
  <si>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</si>
  <si>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</si>
  <si>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</si>
  <si>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</si>
  <si>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</si>
  <si>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</si>
  <si>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From online sources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</si>
</sst>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Microsoft YaHei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1"/>
      <color indexed="8"/>
      <name val="等线"/>
      <family val="3"/>
      <charset val="134"/>
    </font>
    <font>
      <sz val="9"/>
      <name val="Microsoft YaHei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/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1" fillId="3" borderId="0" xfId="0" applyFont="1" applyFill="1" applyAlignment="1"/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</xdr:row>
      <xdr:rowOff>22860</xdr:rowOff>
    </xdr:from>
    <xdr:to>
      <xdr:col>19</xdr:col>
      <xdr:colOff>426720</xdr:colOff>
      <xdr:row>28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01980"/>
          <a:ext cx="6431280" cy="4739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655320</xdr:colOff>
      <xdr:row>28</xdr:row>
      <xdr:rowOff>83820</xdr:rowOff>
    </xdr:from>
    <xdr:to>
      <xdr:col>20</xdr:col>
      <xdr:colOff>274320</xdr:colOff>
      <xdr:row>34</xdr:row>
      <xdr:rowOff>121920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5425440"/>
          <a:ext cx="69799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7</xdr:row>
      <xdr:rowOff>60960</xdr:rowOff>
    </xdr:from>
    <xdr:to>
      <xdr:col>8</xdr:col>
      <xdr:colOff>640715</xdr:colOff>
      <xdr:row>61</xdr:row>
      <xdr:rowOff>160020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" y="1402080"/>
          <a:ext cx="5753100" cy="10386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B4" sqref="B4:B6"/>
    </sheetView>
  </sheetViews>
  <sheetFormatPr defaultColWidth="8.796875" defaultRowHeight="15"/>
  <cols>
    <col min="2" max="2" width="62.19921875" customWidth="1"/>
  </cols>
  <sheetData>
    <row r="1" spans="1:2">
      <c r="A1" s="3" t="s">
        <v>0</v>
      </c>
      <c r="B1" s="5"/>
    </row>
    <row r="2" spans="1:2">
      <c r="A2" s="5"/>
      <c r="B2" s="5"/>
    </row>
    <row r="3" spans="1:2">
      <c r="A3" s="3" t="s">
        <v>1</v>
      </c>
      <c r="B3" s="9" t="s">
        <v>2</v>
      </c>
    </row>
    <row r="4" spans="1:2">
      <c r="A4" s="5"/>
      <c r="B4" t="s">
        <v>42</v>
      </c>
    </row>
    <row r="5" spans="1:2">
      <c r="A5" s="5"/>
      <c r="B5" s="12">
        <v>2023</v>
      </c>
    </row>
    <row r="6" spans="1:2">
      <c r="A6" s="5"/>
      <c r="B6" t="s">
        <v>3</v>
      </c>
    </row>
    <row r="7" spans="1:2">
      <c r="A7" s="5"/>
    </row>
    <row r="8" spans="1:2">
      <c r="A8" s="5"/>
      <c r="B8" s="5"/>
    </row>
    <row r="9" spans="1:2">
      <c r="A9" s="5"/>
      <c r="B9" s="5"/>
    </row>
    <row r="10" spans="1:2">
      <c r="A10" s="3" t="s">
        <v>4</v>
      </c>
      <c r="B10" s="5"/>
    </row>
    <row r="11" spans="1:2">
      <c r="A11" s="5" t="s">
        <v>5</v>
      </c>
      <c r="B11" s="5"/>
    </row>
    <row r="12" spans="1:2">
      <c r="A12" s="5" t="s">
        <v>6</v>
      </c>
      <c r="B12" s="5"/>
    </row>
    <row r="13" spans="1:2">
      <c r="A13" s="5" t="s">
        <v>7</v>
      </c>
      <c r="B13" s="5"/>
    </row>
    <row r="14" spans="1:2">
      <c r="A14" s="5" t="s">
        <v>8</v>
      </c>
      <c r="B14" s="5"/>
    </row>
    <row r="15" spans="1:2">
      <c r="A15" s="5" t="s">
        <v>9</v>
      </c>
      <c r="B15" s="5"/>
    </row>
    <row r="16" spans="1:2">
      <c r="A16" s="5" t="s">
        <v>10</v>
      </c>
      <c r="B16" s="5"/>
    </row>
    <row r="17" spans="1:2">
      <c r="A17" s="5" t="s">
        <v>11</v>
      </c>
      <c r="B17" s="5"/>
    </row>
    <row r="18" spans="1:2">
      <c r="A18" s="5" t="s">
        <v>12</v>
      </c>
      <c r="B18" s="5"/>
    </row>
    <row r="19" spans="1:2">
      <c r="A19" s="5" t="s">
        <v>13</v>
      </c>
      <c r="B19" s="5"/>
    </row>
    <row r="20" spans="1:2">
      <c r="A20" s="3"/>
      <c r="B20" s="5"/>
    </row>
    <row r="21" spans="1:2">
      <c r="A21" s="3" t="s">
        <v>14</v>
      </c>
      <c r="B21" s="5"/>
    </row>
    <row r="22" spans="1:2">
      <c r="A22" s="10">
        <v>0.15501000000000001</v>
      </c>
      <c r="B22" s="10" t="s">
        <v>15</v>
      </c>
    </row>
    <row r="23" spans="1:2">
      <c r="A23" s="5"/>
      <c r="B23" s="5"/>
    </row>
    <row r="24" spans="1:2">
      <c r="B24" s="5"/>
    </row>
    <row r="25" spans="1:2">
      <c r="B25" s="5"/>
    </row>
    <row r="26" spans="1:2">
      <c r="B26" s="5"/>
    </row>
    <row r="27" spans="1:2">
      <c r="B27" s="5"/>
    </row>
    <row r="28" spans="1:2">
      <c r="B28" s="5"/>
    </row>
    <row r="29" spans="1:2">
      <c r="B29" s="5"/>
    </row>
    <row r="30" spans="1:2">
      <c r="B30" s="5"/>
    </row>
    <row r="31" spans="1:2">
      <c r="B31" s="5"/>
    </row>
    <row r="32" spans="1:2">
      <c r="B32" s="5"/>
    </row>
    <row r="33" spans="2:2">
      <c r="B33" s="5"/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D2" sqref="D2:D7"/>
    </sheetView>
  </sheetViews>
  <sheetFormatPr defaultColWidth="8.796875" defaultRowHeight="15"/>
  <cols>
    <col min="1" max="1" width="6.59765625" customWidth="1"/>
    <col min="2" max="2" width="4.8984375" customWidth="1"/>
    <col min="3" max="3" width="7.5" customWidth="1"/>
    <col min="4" max="4" width="12.8984375" customWidth="1"/>
    <col min="13" max="13" width="8.59765625" customWidth="1"/>
  </cols>
  <sheetData>
    <row r="1" spans="1:11"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K1" t="s">
        <v>21</v>
      </c>
    </row>
    <row r="2" spans="1:11">
      <c r="A2" s="11" t="s">
        <v>22</v>
      </c>
      <c r="B2" t="s">
        <v>23</v>
      </c>
      <c r="C2" s="7">
        <v>150000</v>
      </c>
      <c r="D2">
        <f t="shared" ref="D2:D7" si="0">C2*10%</f>
        <v>15000</v>
      </c>
      <c r="E2">
        <v>373</v>
      </c>
      <c r="F2">
        <v>950</v>
      </c>
      <c r="G2">
        <f>AVERAGE(360,420)</f>
        <v>390</v>
      </c>
      <c r="K2" t="s">
        <v>24</v>
      </c>
    </row>
    <row r="3" spans="1:11" ht="15.6">
      <c r="A3" s="11"/>
      <c r="B3" t="s">
        <v>25</v>
      </c>
      <c r="C3" s="7">
        <v>400000</v>
      </c>
      <c r="D3">
        <f t="shared" si="0"/>
        <v>40000</v>
      </c>
      <c r="E3">
        <v>373</v>
      </c>
      <c r="F3">
        <v>4690</v>
      </c>
      <c r="G3">
        <v>900</v>
      </c>
      <c r="K3" s="8" t="s">
        <v>26</v>
      </c>
    </row>
    <row r="4" spans="1:11">
      <c r="A4" s="11" t="s">
        <v>27</v>
      </c>
      <c r="B4" t="s">
        <v>23</v>
      </c>
      <c r="C4" s="7">
        <v>100000</v>
      </c>
      <c r="D4">
        <f t="shared" si="0"/>
        <v>10000</v>
      </c>
      <c r="E4">
        <v>373</v>
      </c>
      <c r="F4">
        <v>3070</v>
      </c>
      <c r="G4">
        <f>4*84</f>
        <v>336</v>
      </c>
      <c r="H4" t="s">
        <v>28</v>
      </c>
    </row>
    <row r="5" spans="1:11">
      <c r="A5" s="11"/>
      <c r="B5" t="s">
        <v>25</v>
      </c>
      <c r="C5" s="7">
        <v>300000</v>
      </c>
      <c r="D5">
        <f t="shared" si="0"/>
        <v>30000</v>
      </c>
      <c r="E5">
        <v>373</v>
      </c>
      <c r="F5">
        <v>4480</v>
      </c>
      <c r="G5">
        <f>18*84</f>
        <v>1512</v>
      </c>
      <c r="H5" t="s">
        <v>29</v>
      </c>
    </row>
    <row r="6" spans="1:11">
      <c r="A6" s="11" t="s">
        <v>30</v>
      </c>
      <c r="B6" s="11"/>
      <c r="C6" s="7">
        <v>150000</v>
      </c>
      <c r="D6">
        <f t="shared" si="0"/>
        <v>15000</v>
      </c>
      <c r="E6">
        <v>0</v>
      </c>
      <c r="F6">
        <v>0</v>
      </c>
      <c r="G6">
        <f>80*3</f>
        <v>240</v>
      </c>
      <c r="H6" t="s">
        <v>31</v>
      </c>
    </row>
    <row r="7" spans="1:11">
      <c r="A7" s="11" t="s">
        <v>32</v>
      </c>
      <c r="B7" s="11"/>
      <c r="C7" s="7">
        <v>5000</v>
      </c>
      <c r="D7">
        <f t="shared" si="0"/>
        <v>500</v>
      </c>
      <c r="E7">
        <v>100</v>
      </c>
      <c r="F7">
        <v>100</v>
      </c>
      <c r="G7">
        <v>36</v>
      </c>
    </row>
  </sheetData>
  <mergeCells count="4">
    <mergeCell ref="A6:B6"/>
    <mergeCell ref="A7:B7"/>
    <mergeCell ref="A2:A3"/>
    <mergeCell ref="A4:A5"/>
  </mergeCells>
  <phoneticPr fontId="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C7"/>
  <sheetViews>
    <sheetView tabSelected="1" workbookViewId="0">
      <selection activeCell="C12" sqref="C12"/>
    </sheetView>
  </sheetViews>
  <sheetFormatPr defaultColWidth="8.796875" defaultRowHeight="15"/>
  <cols>
    <col min="1" max="1" width="11.69921875" customWidth="1"/>
    <col min="2" max="2" width="10.59765625" customWidth="1"/>
    <col min="3" max="3" width="8.5" customWidth="1"/>
  </cols>
  <sheetData>
    <row r="1" spans="1:3" ht="28.8">
      <c r="A1" s="1" t="s">
        <v>33</v>
      </c>
      <c r="B1" s="2" t="s">
        <v>34</v>
      </c>
      <c r="C1" s="2" t="s">
        <v>35</v>
      </c>
    </row>
    <row r="2" spans="1:3">
      <c r="A2" s="3" t="s">
        <v>36</v>
      </c>
      <c r="B2" s="4">
        <f>SUM(Data!D2:G2)*About!$A$22</f>
        <v>2590.6821300000001</v>
      </c>
      <c r="C2" s="4">
        <f>SUM(Data!D4:G4)*About!$A$22</f>
        <v>2135.8827900000001</v>
      </c>
    </row>
    <row r="3" spans="1:3">
      <c r="A3" s="3" t="s">
        <v>37</v>
      </c>
      <c r="B3" s="4">
        <f>SUM(Data!D3:G3)*About!$A$22</f>
        <v>7124.7246299999997</v>
      </c>
      <c r="C3" s="4">
        <f>SUM(Data!D5:G5)*About!$A$22</f>
        <v>5636.9386500000001</v>
      </c>
    </row>
    <row r="4" spans="1:3">
      <c r="A4" s="3" t="s">
        <v>38</v>
      </c>
      <c r="B4" s="5">
        <v>0</v>
      </c>
      <c r="C4" s="5">
        <v>0</v>
      </c>
    </row>
    <row r="5" spans="1:3">
      <c r="A5" s="3" t="s">
        <v>39</v>
      </c>
      <c r="B5" s="5">
        <v>0</v>
      </c>
      <c r="C5" s="5">
        <v>0</v>
      </c>
    </row>
    <row r="6" spans="1:3">
      <c r="A6" s="3" t="s">
        <v>40</v>
      </c>
      <c r="B6" s="5">
        <f>SUM(Data!D6:G6)*About!$A$22</f>
        <v>2362.3524000000002</v>
      </c>
      <c r="C6" s="5">
        <f>SUM(Data!D6:G6)*About!$A$22</f>
        <v>2362.3524000000002</v>
      </c>
    </row>
    <row r="7" spans="1:3">
      <c r="A7" s="3" t="s">
        <v>41</v>
      </c>
      <c r="B7" s="5">
        <f>SUM(Data!D7:G7)*About!$A$22</f>
        <v>114.08736</v>
      </c>
      <c r="C7" s="5">
        <f>SUM(Data!D7:G7)*About!$A$22</f>
        <v>114.08736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AVLRaPTC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沐含 陈</cp:lastModifiedBy>
  <dcterms:created xsi:type="dcterms:W3CDTF">2023-11-17T06:50:00Z</dcterms:created>
  <dcterms:modified xsi:type="dcterms:W3CDTF">2024-03-30T08:21:06Z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F17BA3091007487E97AA1F623A6901B8_11</vt:lpwstr>
  </property>
  <property fmtid="{D5CDD505-2E9C-101B-9397-08002B2CF9AE}" pid="3" name="KSOProductBuildVer">
    <vt:lpwstr>2052-12.1.0.15990</vt:lpwstr>
  </property>
</Properties>
</file>