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lxl\Desktop\EPS\eps-yunnan-smart-trans\InputData\trans\BHNVFEAL\"/>
    </mc:Choice>
  </mc:AlternateContent>
  <xr:revisionPtr revIDLastSave="0" documentId="13_ncr:1_{0EE9BBF2-3703-4102-9ACA-353D75976A43}" xr6:coauthVersionLast="47" xr6:coauthVersionMax="47" xr10:uidLastSave="{00000000-0000-0000-0000-000000000000}"/>
  <bookViews>
    <workbookView xWindow="1046" yWindow="1902" windowWidth="25037" windowHeight="11438" tabRatio="732" xr2:uid="{00000000-000D-0000-FFFF-FFFF00000000}"/>
  </bookViews>
  <sheets>
    <sheet name="About" sheetId="1" r:id="rId1"/>
    <sheet name="SYFAFE" sheetId="27" r:id="rId2"/>
    <sheet name="Other Values" sheetId="18" r:id="rId3"/>
    <sheet name="BNVFE" sheetId="28" r:id="rId4"/>
    <sheet name="Extrapolation" sheetId="29" r:id="rId5"/>
    <sheet name="Calculations" sheetId="26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  <externalReference r:id="rId20"/>
    <externalReference r:id="rId21"/>
  </externalReferences>
  <definedNames>
    <definedName name="_xlnm._FilterDatabase" localSheetId="1" hidden="1">SYFAFE!$A$17:$D$17</definedName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5" i="29" l="1"/>
  <c r="D84" i="29"/>
  <c r="D83" i="29"/>
  <c r="D82" i="29"/>
  <c r="D81" i="29"/>
  <c r="D80" i="29"/>
  <c r="D79" i="29"/>
  <c r="D78" i="29"/>
  <c r="D77" i="29"/>
  <c r="D76" i="29"/>
  <c r="D75" i="29"/>
  <c r="D74" i="29"/>
  <c r="D73" i="29"/>
  <c r="D72" i="29"/>
  <c r="D71" i="29"/>
  <c r="D70" i="29"/>
  <c r="D69" i="29"/>
  <c r="D68" i="29"/>
  <c r="D67" i="29"/>
  <c r="D66" i="29"/>
  <c r="D65" i="29"/>
  <c r="D64" i="29"/>
  <c r="D63" i="29"/>
  <c r="D62" i="29"/>
  <c r="D61" i="29"/>
  <c r="D60" i="29"/>
  <c r="D59" i="29"/>
  <c r="D58" i="29"/>
  <c r="D57" i="29"/>
  <c r="D56" i="29"/>
  <c r="D55" i="29"/>
  <c r="D54" i="29"/>
  <c r="D53" i="29"/>
  <c r="D52" i="29"/>
  <c r="D51" i="29"/>
  <c r="D50" i="29"/>
  <c r="D49" i="29"/>
  <c r="D48" i="29"/>
  <c r="D47" i="29"/>
  <c r="D46" i="29"/>
  <c r="D45" i="29"/>
  <c r="D44" i="29"/>
  <c r="D43" i="29"/>
  <c r="D42" i="29"/>
  <c r="D41" i="29"/>
  <c r="D40" i="29"/>
  <c r="D39" i="29"/>
  <c r="D38" i="29"/>
  <c r="D37" i="29"/>
  <c r="D36" i="29"/>
  <c r="D35" i="29"/>
  <c r="D34" i="29"/>
  <c r="D33" i="29"/>
  <c r="D32" i="29"/>
  <c r="D31" i="29"/>
  <c r="D30" i="29"/>
  <c r="D29" i="29"/>
  <c r="D28" i="29"/>
  <c r="D27" i="29"/>
  <c r="D26" i="29"/>
  <c r="D25" i="29"/>
  <c r="D24" i="29"/>
  <c r="D23" i="29"/>
  <c r="D22" i="29"/>
  <c r="D21" i="29"/>
  <c r="D20" i="29"/>
  <c r="D19" i="29"/>
  <c r="D18" i="29"/>
  <c r="D17" i="29"/>
  <c r="D16" i="29"/>
  <c r="D15" i="29"/>
  <c r="D14" i="29"/>
  <c r="D13" i="29"/>
  <c r="D12" i="29"/>
  <c r="D11" i="29"/>
  <c r="D10" i="29"/>
  <c r="D9" i="29"/>
  <c r="D8" i="29"/>
  <c r="D7" i="29"/>
  <c r="D6" i="29"/>
  <c r="D5" i="29"/>
  <c r="D4" i="29"/>
  <c r="D3" i="29"/>
  <c r="G5" i="29"/>
  <c r="G6" i="29"/>
  <c r="G7" i="29"/>
  <c r="G8" i="29"/>
  <c r="G9" i="29"/>
  <c r="G10" i="29"/>
  <c r="G11" i="29"/>
  <c r="G12" i="29"/>
  <c r="G13" i="29"/>
  <c r="G14" i="29"/>
  <c r="G15" i="29"/>
  <c r="G16" i="29"/>
  <c r="G17" i="29"/>
  <c r="G18" i="29"/>
  <c r="G19" i="29"/>
  <c r="G20" i="29"/>
  <c r="G21" i="29"/>
  <c r="G22" i="29"/>
  <c r="G23" i="29"/>
  <c r="G24" i="29"/>
  <c r="G25" i="29"/>
  <c r="G26" i="29"/>
  <c r="G27" i="29"/>
  <c r="G28" i="29"/>
  <c r="G29" i="29"/>
  <c r="G32" i="29"/>
  <c r="G55" i="29"/>
  <c r="G71" i="29"/>
  <c r="G76" i="29"/>
  <c r="G77" i="29"/>
  <c r="G78" i="29"/>
  <c r="G79" i="29"/>
  <c r="G80" i="29"/>
  <c r="G81" i="29"/>
  <c r="G82" i="29"/>
  <c r="G83" i="29"/>
  <c r="G84" i="29"/>
  <c r="G85" i="29"/>
  <c r="E72" i="28" a="1"/>
  <c r="E72" i="28" s="1"/>
  <c r="G72" i="29" s="1"/>
  <c r="E65" i="28" a="1"/>
  <c r="E65" i="28" s="1"/>
  <c r="G65" i="29" s="1"/>
  <c r="E58" i="28" a="1"/>
  <c r="E58" i="28" s="1"/>
  <c r="G58" i="29" s="1"/>
  <c r="E44" i="28" a="1"/>
  <c r="E44" i="28" s="1"/>
  <c r="G44" i="29" s="1"/>
  <c r="E51" i="28" a="1"/>
  <c r="E51" i="28" s="1"/>
  <c r="G51" i="29" s="1"/>
  <c r="E30" i="28" a="1"/>
  <c r="E30" i="28" s="1"/>
  <c r="G30" i="29" s="1"/>
  <c r="G70" i="29" l="1"/>
  <c r="G54" i="29"/>
  <c r="G31" i="29"/>
  <c r="G69" i="29"/>
  <c r="G53" i="29"/>
  <c r="G68" i="29"/>
  <c r="G52" i="29"/>
  <c r="G67" i="29"/>
  <c r="G66" i="29"/>
  <c r="G50" i="29"/>
  <c r="G49" i="29"/>
  <c r="G64" i="29"/>
  <c r="G48" i="29"/>
  <c r="G63" i="29"/>
  <c r="G47" i="29"/>
  <c r="G62" i="29"/>
  <c r="G46" i="29"/>
  <c r="G61" i="29"/>
  <c r="G45" i="29"/>
  <c r="G60" i="29"/>
  <c r="G75" i="29"/>
  <c r="G59" i="29"/>
  <c r="G36" i="29"/>
  <c r="G74" i="29"/>
  <c r="G35" i="29"/>
  <c r="G73" i="29"/>
  <c r="G57" i="29"/>
  <c r="G34" i="29"/>
  <c r="G56" i="29"/>
  <c r="G33" i="29"/>
  <c r="E37" i="28" a="1"/>
  <c r="E37" i="28" l="1"/>
  <c r="G37" i="29" s="1"/>
  <c r="G40" i="29"/>
  <c r="G38" i="29"/>
  <c r="G42" i="29"/>
  <c r="G39" i="29"/>
  <c r="G41" i="29"/>
  <c r="G43" i="29"/>
  <c r="V94" i="29" l="1"/>
  <c r="W94" i="29"/>
  <c r="X94" i="29"/>
  <c r="Y94" i="29"/>
  <c r="Z94" i="29"/>
  <c r="AA94" i="29"/>
  <c r="AB94" i="29"/>
  <c r="AC94" i="29"/>
  <c r="AD94" i="29"/>
  <c r="AE94" i="29"/>
  <c r="AF94" i="29"/>
  <c r="AG94" i="29"/>
  <c r="AH94" i="29"/>
  <c r="AI94" i="29"/>
  <c r="AJ94" i="29"/>
  <c r="AK94" i="29"/>
  <c r="AL94" i="29"/>
  <c r="AM94" i="29"/>
  <c r="AN94" i="29"/>
  <c r="AO94" i="29"/>
  <c r="AP94" i="29"/>
  <c r="AQ94" i="29"/>
  <c r="AR94" i="29"/>
  <c r="AS94" i="29"/>
  <c r="AT94" i="29"/>
  <c r="AU94" i="29"/>
  <c r="AV94" i="29"/>
  <c r="G2" i="29"/>
  <c r="V88" i="29" s="1"/>
  <c r="J85" i="29"/>
  <c r="W171" i="29" s="1"/>
  <c r="I85" i="29"/>
  <c r="V171" i="29" s="1"/>
  <c r="H85" i="29"/>
  <c r="U171" i="29" s="1"/>
  <c r="T171" i="29"/>
  <c r="J84" i="29"/>
  <c r="W170" i="29" s="1"/>
  <c r="I84" i="29"/>
  <c r="V170" i="29" s="1"/>
  <c r="H84" i="29"/>
  <c r="U170" i="29" s="1"/>
  <c r="T170" i="29"/>
  <c r="J83" i="29"/>
  <c r="W169" i="29" s="1"/>
  <c r="I83" i="29"/>
  <c r="V169" i="29" s="1"/>
  <c r="H83" i="29"/>
  <c r="U169" i="29" s="1"/>
  <c r="T169" i="29"/>
  <c r="J82" i="29"/>
  <c r="W168" i="29" s="1"/>
  <c r="I82" i="29"/>
  <c r="V168" i="29" s="1"/>
  <c r="H82" i="29"/>
  <c r="U168" i="29" s="1"/>
  <c r="T168" i="29"/>
  <c r="J81" i="29"/>
  <c r="W167" i="29" s="1"/>
  <c r="I81" i="29"/>
  <c r="V167" i="29" s="1"/>
  <c r="H81" i="29"/>
  <c r="U167" i="29" s="1"/>
  <c r="T167" i="29"/>
  <c r="J80" i="29"/>
  <c r="W166" i="29" s="1"/>
  <c r="I80" i="29"/>
  <c r="V166" i="29" s="1"/>
  <c r="H80" i="29"/>
  <c r="U166" i="29" s="1"/>
  <c r="T166" i="29"/>
  <c r="J79" i="29"/>
  <c r="W165" i="29" s="1"/>
  <c r="I79" i="29"/>
  <c r="V165" i="29" s="1"/>
  <c r="H79" i="29"/>
  <c r="U165" i="29" s="1"/>
  <c r="T165" i="29"/>
  <c r="J78" i="29"/>
  <c r="W164" i="29" s="1"/>
  <c r="I78" i="29"/>
  <c r="V164" i="29" s="1"/>
  <c r="H78" i="29"/>
  <c r="U164" i="29" s="1"/>
  <c r="J77" i="29"/>
  <c r="W163" i="29" s="1"/>
  <c r="I77" i="29"/>
  <c r="V163" i="29" s="1"/>
  <c r="H77" i="29"/>
  <c r="U163" i="29" s="1"/>
  <c r="J76" i="29"/>
  <c r="W162" i="29" s="1"/>
  <c r="I76" i="29"/>
  <c r="V162" i="29" s="1"/>
  <c r="H76" i="29"/>
  <c r="U162" i="29" s="1"/>
  <c r="J75" i="29"/>
  <c r="W161" i="29" s="1"/>
  <c r="I75" i="29"/>
  <c r="V161" i="29" s="1"/>
  <c r="H75" i="29"/>
  <c r="U161" i="29" s="1"/>
  <c r="J74" i="29"/>
  <c r="W160" i="29" s="1"/>
  <c r="I74" i="29"/>
  <c r="V160" i="29" s="1"/>
  <c r="H74" i="29"/>
  <c r="U160" i="29" s="1"/>
  <c r="J73" i="29"/>
  <c r="W159" i="29" s="1"/>
  <c r="I73" i="29"/>
  <c r="V159" i="29" s="1"/>
  <c r="H73" i="29"/>
  <c r="U159" i="29" s="1"/>
  <c r="J72" i="29"/>
  <c r="W158" i="29" s="1"/>
  <c r="I72" i="29"/>
  <c r="V158" i="29" s="1"/>
  <c r="H72" i="29"/>
  <c r="U158" i="29" s="1"/>
  <c r="E72" i="29"/>
  <c r="J71" i="29"/>
  <c r="I71" i="29"/>
  <c r="H71" i="29"/>
  <c r="J70" i="29"/>
  <c r="I70" i="29"/>
  <c r="H70" i="29"/>
  <c r="J69" i="29"/>
  <c r="I69" i="29"/>
  <c r="H69" i="29"/>
  <c r="J68" i="29"/>
  <c r="I68" i="29"/>
  <c r="H68" i="29"/>
  <c r="J67" i="29"/>
  <c r="I67" i="29"/>
  <c r="H67" i="29"/>
  <c r="J66" i="29"/>
  <c r="I66" i="29"/>
  <c r="H66" i="29"/>
  <c r="J65" i="29"/>
  <c r="I65" i="29"/>
  <c r="H65" i="29"/>
  <c r="J64" i="29"/>
  <c r="AM150" i="29" s="1"/>
  <c r="I64" i="29"/>
  <c r="AL150" i="29" s="1"/>
  <c r="H64" i="29"/>
  <c r="AK150" i="29" s="1"/>
  <c r="AJ150" i="29"/>
  <c r="J63" i="29"/>
  <c r="AM149" i="29" s="1"/>
  <c r="I63" i="29"/>
  <c r="AL149" i="29" s="1"/>
  <c r="H63" i="29"/>
  <c r="AK149" i="29" s="1"/>
  <c r="AJ149" i="29"/>
  <c r="J62" i="29"/>
  <c r="AM148" i="29" s="1"/>
  <c r="I62" i="29"/>
  <c r="AL148" i="29" s="1"/>
  <c r="H62" i="29"/>
  <c r="AK148" i="29" s="1"/>
  <c r="AJ148" i="29"/>
  <c r="J61" i="29"/>
  <c r="AM147" i="29" s="1"/>
  <c r="I61" i="29"/>
  <c r="AL147" i="29" s="1"/>
  <c r="H61" i="29"/>
  <c r="AK147" i="29" s="1"/>
  <c r="AJ147" i="29"/>
  <c r="J60" i="29"/>
  <c r="AM146" i="29" s="1"/>
  <c r="I60" i="29"/>
  <c r="AL146" i="29" s="1"/>
  <c r="H60" i="29"/>
  <c r="AK146" i="29" s="1"/>
  <c r="AJ146" i="29"/>
  <c r="J59" i="29"/>
  <c r="AM145" i="29" s="1"/>
  <c r="I59" i="29"/>
  <c r="AL145" i="29" s="1"/>
  <c r="H59" i="29"/>
  <c r="AK145" i="29" s="1"/>
  <c r="AJ145" i="29"/>
  <c r="J58" i="29"/>
  <c r="AM144" i="29" s="1"/>
  <c r="I58" i="29"/>
  <c r="AL144" i="29" s="1"/>
  <c r="H58" i="29"/>
  <c r="AK144" i="29" s="1"/>
  <c r="AJ144" i="29"/>
  <c r="J57" i="29"/>
  <c r="AG143" i="29" s="1"/>
  <c r="I57" i="29"/>
  <c r="AF143" i="29" s="1"/>
  <c r="H57" i="29"/>
  <c r="AE143" i="29" s="1"/>
  <c r="AD143" i="29"/>
  <c r="J56" i="29"/>
  <c r="AG142" i="29" s="1"/>
  <c r="I56" i="29"/>
  <c r="AF142" i="29" s="1"/>
  <c r="H56" i="29"/>
  <c r="AE142" i="29" s="1"/>
  <c r="AD142" i="29"/>
  <c r="J55" i="29"/>
  <c r="AG141" i="29" s="1"/>
  <c r="I55" i="29"/>
  <c r="AF141" i="29" s="1"/>
  <c r="H55" i="29"/>
  <c r="AE141" i="29" s="1"/>
  <c r="AD141" i="29"/>
  <c r="J54" i="29"/>
  <c r="AG140" i="29" s="1"/>
  <c r="I54" i="29"/>
  <c r="AF140" i="29" s="1"/>
  <c r="H54" i="29"/>
  <c r="AE140" i="29" s="1"/>
  <c r="AD140" i="29"/>
  <c r="J53" i="29"/>
  <c r="AG139" i="29" s="1"/>
  <c r="I53" i="29"/>
  <c r="AF139" i="29" s="1"/>
  <c r="H53" i="29"/>
  <c r="AE139" i="29" s="1"/>
  <c r="AD139" i="29"/>
  <c r="J52" i="29"/>
  <c r="AG138" i="29" s="1"/>
  <c r="I52" i="29"/>
  <c r="AF138" i="29" s="1"/>
  <c r="H52" i="29"/>
  <c r="AE138" i="29" s="1"/>
  <c r="AD138" i="29"/>
  <c r="J51" i="29"/>
  <c r="AG137" i="29" s="1"/>
  <c r="I51" i="29"/>
  <c r="AF137" i="29" s="1"/>
  <c r="H51" i="29"/>
  <c r="AE137" i="29" s="1"/>
  <c r="AD137" i="29"/>
  <c r="J50" i="29"/>
  <c r="AJ136" i="29" s="1"/>
  <c r="I50" i="29"/>
  <c r="AI136" i="29" s="1"/>
  <c r="H50" i="29"/>
  <c r="AH136" i="29" s="1"/>
  <c r="AG136" i="29"/>
  <c r="J49" i="29"/>
  <c r="AJ135" i="29" s="1"/>
  <c r="I49" i="29"/>
  <c r="AI135" i="29" s="1"/>
  <c r="H49" i="29"/>
  <c r="AH135" i="29" s="1"/>
  <c r="AG135" i="29"/>
  <c r="J48" i="29"/>
  <c r="AJ134" i="29" s="1"/>
  <c r="I48" i="29"/>
  <c r="AI134" i="29" s="1"/>
  <c r="H48" i="29"/>
  <c r="AH134" i="29" s="1"/>
  <c r="AG134" i="29"/>
  <c r="J47" i="29"/>
  <c r="AJ133" i="29" s="1"/>
  <c r="I47" i="29"/>
  <c r="AI133" i="29" s="1"/>
  <c r="H47" i="29"/>
  <c r="AH133" i="29" s="1"/>
  <c r="AG133" i="29"/>
  <c r="J46" i="29"/>
  <c r="AJ132" i="29" s="1"/>
  <c r="I46" i="29"/>
  <c r="AI132" i="29" s="1"/>
  <c r="H46" i="29"/>
  <c r="AH132" i="29" s="1"/>
  <c r="AG132" i="29"/>
  <c r="J45" i="29"/>
  <c r="AJ131" i="29" s="1"/>
  <c r="I45" i="29"/>
  <c r="AI131" i="29" s="1"/>
  <c r="H45" i="29"/>
  <c r="AH131" i="29" s="1"/>
  <c r="AG131" i="29"/>
  <c r="J44" i="29"/>
  <c r="AJ130" i="29" s="1"/>
  <c r="I44" i="29"/>
  <c r="AI130" i="29" s="1"/>
  <c r="H44" i="29"/>
  <c r="AH130" i="29" s="1"/>
  <c r="AG130" i="29"/>
  <c r="J43" i="29"/>
  <c r="I43" i="29"/>
  <c r="H43" i="29"/>
  <c r="J42" i="29"/>
  <c r="I42" i="29"/>
  <c r="H42" i="29"/>
  <c r="J41" i="29"/>
  <c r="I41" i="29"/>
  <c r="H41" i="29"/>
  <c r="J40" i="29"/>
  <c r="I40" i="29"/>
  <c r="H40" i="29"/>
  <c r="J39" i="29"/>
  <c r="I39" i="29"/>
  <c r="H39" i="29"/>
  <c r="J38" i="29"/>
  <c r="I38" i="29"/>
  <c r="H38" i="29"/>
  <c r="J37" i="29"/>
  <c r="I37" i="29"/>
  <c r="H37" i="29"/>
  <c r="J36" i="29"/>
  <c r="I36" i="29"/>
  <c r="H36" i="29"/>
  <c r="J35" i="29"/>
  <c r="I35" i="29"/>
  <c r="H35" i="29"/>
  <c r="J34" i="29"/>
  <c r="I34" i="29"/>
  <c r="H34" i="29"/>
  <c r="J33" i="29"/>
  <c r="I33" i="29"/>
  <c r="H33" i="29"/>
  <c r="J32" i="29"/>
  <c r="I32" i="29"/>
  <c r="H32" i="29"/>
  <c r="J31" i="29"/>
  <c r="I31" i="29"/>
  <c r="H31" i="29"/>
  <c r="J30" i="29"/>
  <c r="I30" i="29"/>
  <c r="H30" i="29"/>
  <c r="J29" i="29"/>
  <c r="I29" i="29"/>
  <c r="H29" i="29"/>
  <c r="J28" i="29"/>
  <c r="I28" i="29"/>
  <c r="H28" i="29"/>
  <c r="J27" i="29"/>
  <c r="I27" i="29"/>
  <c r="H27" i="29"/>
  <c r="J26" i="29"/>
  <c r="I26" i="29"/>
  <c r="H26" i="29"/>
  <c r="J25" i="29"/>
  <c r="I25" i="29"/>
  <c r="H25" i="29"/>
  <c r="J24" i="29"/>
  <c r="I24" i="29"/>
  <c r="H24" i="29"/>
  <c r="J23" i="29"/>
  <c r="I23" i="29"/>
  <c r="H23" i="29"/>
  <c r="J22" i="29"/>
  <c r="I22" i="29"/>
  <c r="H22" i="29"/>
  <c r="J21" i="29"/>
  <c r="I21" i="29"/>
  <c r="H21" i="29"/>
  <c r="J20" i="29"/>
  <c r="I20" i="29"/>
  <c r="H20" i="29"/>
  <c r="J19" i="29"/>
  <c r="I19" i="29"/>
  <c r="H19" i="29"/>
  <c r="J18" i="29"/>
  <c r="I18" i="29"/>
  <c r="H18" i="29"/>
  <c r="J17" i="29"/>
  <c r="I17" i="29"/>
  <c r="H17" i="29"/>
  <c r="J16" i="29"/>
  <c r="I16" i="29"/>
  <c r="H16" i="29"/>
  <c r="J15" i="29"/>
  <c r="I15" i="29"/>
  <c r="H15" i="29"/>
  <c r="J14" i="29"/>
  <c r="I14" i="29"/>
  <c r="H14" i="29"/>
  <c r="J13" i="29"/>
  <c r="I13" i="29"/>
  <c r="H13" i="29"/>
  <c r="J12" i="29"/>
  <c r="I12" i="29"/>
  <c r="H12" i="29"/>
  <c r="J11" i="29"/>
  <c r="I11" i="29"/>
  <c r="H11" i="29"/>
  <c r="J10" i="29"/>
  <c r="I10" i="29"/>
  <c r="H10" i="29"/>
  <c r="J9" i="29"/>
  <c r="I9" i="29"/>
  <c r="H9" i="29"/>
  <c r="J7" i="29"/>
  <c r="Y93" i="29" s="1"/>
  <c r="I7" i="29"/>
  <c r="X93" i="29" s="1"/>
  <c r="H7" i="29"/>
  <c r="W93" i="29" s="1"/>
  <c r="V93" i="29"/>
  <c r="J6" i="29"/>
  <c r="Y92" i="29" s="1"/>
  <c r="I6" i="29"/>
  <c r="X92" i="29" s="1"/>
  <c r="H6" i="29"/>
  <c r="W92" i="29" s="1"/>
  <c r="V92" i="29"/>
  <c r="J5" i="29"/>
  <c r="Y91" i="29" s="1"/>
  <c r="I5" i="29"/>
  <c r="X91" i="29" s="1"/>
  <c r="H5" i="29"/>
  <c r="W91" i="29" s="1"/>
  <c r="V91" i="29"/>
  <c r="J4" i="29"/>
  <c r="Y90" i="29" s="1"/>
  <c r="I4" i="29"/>
  <c r="X90" i="29" s="1"/>
  <c r="H4" i="29"/>
  <c r="W90" i="29" s="1"/>
  <c r="G4" i="29"/>
  <c r="V90" i="29" s="1"/>
  <c r="J3" i="29"/>
  <c r="Y89" i="29" s="1"/>
  <c r="I3" i="29"/>
  <c r="X89" i="29" s="1"/>
  <c r="H3" i="29"/>
  <c r="W89" i="29" s="1"/>
  <c r="G3" i="29"/>
  <c r="V89" i="29" s="1"/>
  <c r="J2" i="29"/>
  <c r="Y88" i="29" s="1"/>
  <c r="I2" i="29"/>
  <c r="X88" i="29" s="1"/>
  <c r="H2" i="29"/>
  <c r="W88" i="29" s="1"/>
  <c r="J1" i="29"/>
  <c r="J87" i="29" s="1"/>
  <c r="I1" i="29"/>
  <c r="I87" i="29" s="1"/>
  <c r="H1" i="29"/>
  <c r="H87" i="29" s="1"/>
  <c r="G1" i="29"/>
  <c r="G87" i="29" s="1"/>
  <c r="K2" i="29"/>
  <c r="Z88" i="29" s="1"/>
  <c r="S158" i="29" l="1"/>
  <c r="G158" i="29"/>
  <c r="R158" i="29"/>
  <c r="T163" i="29"/>
  <c r="Q158" i="29"/>
  <c r="P158" i="29"/>
  <c r="T161" i="29"/>
  <c r="O158" i="29"/>
  <c r="N158" i="29"/>
  <c r="T159" i="29"/>
  <c r="M158" i="29"/>
  <c r="K158" i="29"/>
  <c r="L158" i="29"/>
  <c r="T164" i="29"/>
  <c r="J158" i="29"/>
  <c r="E78" i="29"/>
  <c r="J164" i="29" s="1"/>
  <c r="I158" i="29"/>
  <c r="E77" i="29"/>
  <c r="N163" i="29" s="1"/>
  <c r="E76" i="29"/>
  <c r="J162" i="29" s="1"/>
  <c r="E75" i="29"/>
  <c r="I161" i="29" s="1"/>
  <c r="T162" i="29"/>
  <c r="H158" i="29"/>
  <c r="T160" i="29"/>
  <c r="E74" i="29"/>
  <c r="N160" i="29" s="1"/>
  <c r="E73" i="29"/>
  <c r="K159" i="29" s="1"/>
  <c r="T158" i="29"/>
  <c r="K1" i="29"/>
  <c r="L1" i="29"/>
  <c r="M1" i="29"/>
  <c r="N1" i="29"/>
  <c r="O1" i="29"/>
  <c r="P1" i="29"/>
  <c r="Q1" i="29"/>
  <c r="R1" i="29"/>
  <c r="S1" i="29"/>
  <c r="T1" i="29"/>
  <c r="U1" i="29"/>
  <c r="V1" i="29"/>
  <c r="W1" i="29"/>
  <c r="X1" i="29"/>
  <c r="Y1" i="29"/>
  <c r="Z1" i="29"/>
  <c r="AA1" i="29"/>
  <c r="AB1" i="29"/>
  <c r="AC1" i="29"/>
  <c r="AD1" i="29"/>
  <c r="AE1" i="29"/>
  <c r="AF1" i="29"/>
  <c r="AG1" i="29"/>
  <c r="AH1" i="29"/>
  <c r="AI1" i="29"/>
  <c r="AJ1" i="29"/>
  <c r="AK1" i="29"/>
  <c r="AL1" i="29"/>
  <c r="AM1" i="29"/>
  <c r="AN1" i="29"/>
  <c r="AO1" i="29"/>
  <c r="AP1" i="29"/>
  <c r="AQ1" i="29"/>
  <c r="AR1" i="29"/>
  <c r="AS1" i="29"/>
  <c r="AT1" i="29"/>
  <c r="AU1" i="29"/>
  <c r="AV1" i="29"/>
  <c r="L2" i="29"/>
  <c r="AA88" i="29" s="1"/>
  <c r="M2" i="29"/>
  <c r="AB88" i="29" s="1"/>
  <c r="N2" i="29"/>
  <c r="AC88" i="29" s="1"/>
  <c r="O2" i="29"/>
  <c r="AD88" i="29" s="1"/>
  <c r="P2" i="29"/>
  <c r="AE88" i="29" s="1"/>
  <c r="Q2" i="29"/>
  <c r="AF88" i="29" s="1"/>
  <c r="R2" i="29"/>
  <c r="AG88" i="29" s="1"/>
  <c r="S2" i="29"/>
  <c r="AH88" i="29" s="1"/>
  <c r="T2" i="29"/>
  <c r="AI88" i="29" s="1"/>
  <c r="U2" i="29"/>
  <c r="AJ88" i="29" s="1"/>
  <c r="V2" i="29"/>
  <c r="AK88" i="29" s="1"/>
  <c r="W2" i="29"/>
  <c r="AL88" i="29" s="1"/>
  <c r="X2" i="29"/>
  <c r="AM88" i="29" s="1"/>
  <c r="Y2" i="29"/>
  <c r="AN88" i="29" s="1"/>
  <c r="Z2" i="29"/>
  <c r="AO88" i="29" s="1"/>
  <c r="AA2" i="29"/>
  <c r="AP88" i="29" s="1"/>
  <c r="AB2" i="29"/>
  <c r="AQ88" i="29" s="1"/>
  <c r="AC2" i="29"/>
  <c r="AR88" i="29" s="1"/>
  <c r="AD2" i="29"/>
  <c r="AS88" i="29" s="1"/>
  <c r="AE2" i="29"/>
  <c r="AT88" i="29" s="1"/>
  <c r="AF2" i="29"/>
  <c r="AU88" i="29" s="1"/>
  <c r="AG2" i="29"/>
  <c r="AV88" i="29" s="1"/>
  <c r="AH2" i="29"/>
  <c r="AI2" i="29"/>
  <c r="AJ2" i="29"/>
  <c r="AK2" i="29"/>
  <c r="AL2" i="29"/>
  <c r="AM2" i="29"/>
  <c r="AN2" i="29"/>
  <c r="AO2" i="29"/>
  <c r="AP2" i="29"/>
  <c r="AQ2" i="29"/>
  <c r="AR2" i="29"/>
  <c r="AS2" i="29"/>
  <c r="AT2" i="29"/>
  <c r="AU2" i="29"/>
  <c r="AV2" i="29"/>
  <c r="K3" i="29"/>
  <c r="Z89" i="29" s="1"/>
  <c r="L3" i="29"/>
  <c r="AA89" i="29" s="1"/>
  <c r="M3" i="29"/>
  <c r="AB89" i="29" s="1"/>
  <c r="N3" i="29"/>
  <c r="AC89" i="29" s="1"/>
  <c r="O3" i="29"/>
  <c r="AD89" i="29" s="1"/>
  <c r="P3" i="29"/>
  <c r="AE89" i="29" s="1"/>
  <c r="Q3" i="29"/>
  <c r="AF89" i="29" s="1"/>
  <c r="R3" i="29"/>
  <c r="AG89" i="29" s="1"/>
  <c r="S3" i="29"/>
  <c r="AH89" i="29" s="1"/>
  <c r="T3" i="29"/>
  <c r="AI89" i="29" s="1"/>
  <c r="U3" i="29"/>
  <c r="AJ89" i="29" s="1"/>
  <c r="V3" i="29"/>
  <c r="AK89" i="29" s="1"/>
  <c r="W3" i="29"/>
  <c r="AL89" i="29" s="1"/>
  <c r="X3" i="29"/>
  <c r="AM89" i="29" s="1"/>
  <c r="Y3" i="29"/>
  <c r="AN89" i="29" s="1"/>
  <c r="Z3" i="29"/>
  <c r="AO89" i="29" s="1"/>
  <c r="AA3" i="29"/>
  <c r="AP89" i="29" s="1"/>
  <c r="AB3" i="29"/>
  <c r="AQ89" i="29" s="1"/>
  <c r="AC3" i="29"/>
  <c r="AR89" i="29" s="1"/>
  <c r="AD3" i="29"/>
  <c r="AS89" i="29" s="1"/>
  <c r="AE3" i="29"/>
  <c r="AT89" i="29" s="1"/>
  <c r="AF3" i="29"/>
  <c r="AU89" i="29" s="1"/>
  <c r="AG3" i="29"/>
  <c r="AV89" i="29" s="1"/>
  <c r="AH3" i="29"/>
  <c r="AI3" i="29"/>
  <c r="AJ3" i="29"/>
  <c r="AK3" i="29"/>
  <c r="AL3" i="29"/>
  <c r="AM3" i="29"/>
  <c r="AN3" i="29"/>
  <c r="AO3" i="29"/>
  <c r="AP3" i="29"/>
  <c r="AQ3" i="29"/>
  <c r="AR3" i="29"/>
  <c r="AS3" i="29"/>
  <c r="AT3" i="29"/>
  <c r="AU3" i="29"/>
  <c r="AV3" i="29"/>
  <c r="K4" i="29"/>
  <c r="Z90" i="29" s="1"/>
  <c r="L4" i="29"/>
  <c r="AA90" i="29" s="1"/>
  <c r="M4" i="29"/>
  <c r="AB90" i="29" s="1"/>
  <c r="N4" i="29"/>
  <c r="AC90" i="29" s="1"/>
  <c r="O4" i="29"/>
  <c r="AD90" i="29" s="1"/>
  <c r="P4" i="29"/>
  <c r="AE90" i="29" s="1"/>
  <c r="Q4" i="29"/>
  <c r="AF90" i="29" s="1"/>
  <c r="R4" i="29"/>
  <c r="AG90" i="29" s="1"/>
  <c r="S4" i="29"/>
  <c r="AH90" i="29" s="1"/>
  <c r="T4" i="29"/>
  <c r="AI90" i="29" s="1"/>
  <c r="U4" i="29"/>
  <c r="AJ90" i="29" s="1"/>
  <c r="V4" i="29"/>
  <c r="AK90" i="29" s="1"/>
  <c r="W4" i="29"/>
  <c r="AL90" i="29" s="1"/>
  <c r="X4" i="29"/>
  <c r="AM90" i="29" s="1"/>
  <c r="Y4" i="29"/>
  <c r="AN90" i="29" s="1"/>
  <c r="Z4" i="29"/>
  <c r="AO90" i="29" s="1"/>
  <c r="AA4" i="29"/>
  <c r="AP90" i="29" s="1"/>
  <c r="AB4" i="29"/>
  <c r="AQ90" i="29" s="1"/>
  <c r="AC4" i="29"/>
  <c r="AR90" i="29" s="1"/>
  <c r="AD4" i="29"/>
  <c r="AS90" i="29" s="1"/>
  <c r="AE4" i="29"/>
  <c r="AT90" i="29" s="1"/>
  <c r="AF4" i="29"/>
  <c r="AU90" i="29" s="1"/>
  <c r="AG4" i="29"/>
  <c r="AV90" i="29" s="1"/>
  <c r="AH4" i="29"/>
  <c r="AI4" i="29"/>
  <c r="AJ4" i="29"/>
  <c r="AK4" i="29"/>
  <c r="AL4" i="29"/>
  <c r="AM4" i="29"/>
  <c r="AN4" i="29"/>
  <c r="AO4" i="29"/>
  <c r="AP4" i="29"/>
  <c r="AQ4" i="29"/>
  <c r="AR4" i="29"/>
  <c r="AS4" i="29"/>
  <c r="AT4" i="29"/>
  <c r="AU4" i="29"/>
  <c r="AV4" i="29"/>
  <c r="K5" i="29"/>
  <c r="Z91" i="29" s="1"/>
  <c r="L5" i="29"/>
  <c r="AA91" i="29" s="1"/>
  <c r="M5" i="29"/>
  <c r="AB91" i="29" s="1"/>
  <c r="N5" i="29"/>
  <c r="AC91" i="29" s="1"/>
  <c r="O5" i="29"/>
  <c r="AD91" i="29" s="1"/>
  <c r="P5" i="29"/>
  <c r="AE91" i="29" s="1"/>
  <c r="Q5" i="29"/>
  <c r="AF91" i="29" s="1"/>
  <c r="R5" i="29"/>
  <c r="AG91" i="29" s="1"/>
  <c r="S5" i="29"/>
  <c r="AH91" i="29" s="1"/>
  <c r="T5" i="29"/>
  <c r="AI91" i="29" s="1"/>
  <c r="U5" i="29"/>
  <c r="AJ91" i="29" s="1"/>
  <c r="V5" i="29"/>
  <c r="AK91" i="29" s="1"/>
  <c r="W5" i="29"/>
  <c r="AL91" i="29" s="1"/>
  <c r="X5" i="29"/>
  <c r="AM91" i="29" s="1"/>
  <c r="Y5" i="29"/>
  <c r="AN91" i="29" s="1"/>
  <c r="Z5" i="29"/>
  <c r="AO91" i="29" s="1"/>
  <c r="AA5" i="29"/>
  <c r="AP91" i="29" s="1"/>
  <c r="AB5" i="29"/>
  <c r="AQ91" i="29" s="1"/>
  <c r="AC5" i="29"/>
  <c r="AR91" i="29" s="1"/>
  <c r="AD5" i="29"/>
  <c r="AS91" i="29" s="1"/>
  <c r="AE5" i="29"/>
  <c r="AT91" i="29" s="1"/>
  <c r="AF5" i="29"/>
  <c r="AU91" i="29" s="1"/>
  <c r="AG5" i="29"/>
  <c r="AV91" i="29" s="1"/>
  <c r="AH5" i="29"/>
  <c r="AI5" i="29"/>
  <c r="AJ5" i="29"/>
  <c r="AK5" i="29"/>
  <c r="AL5" i="29"/>
  <c r="AM5" i="29"/>
  <c r="AN5" i="29"/>
  <c r="AO5" i="29"/>
  <c r="AP5" i="29"/>
  <c r="AQ5" i="29"/>
  <c r="AR5" i="29"/>
  <c r="AS5" i="29"/>
  <c r="AT5" i="29"/>
  <c r="AU5" i="29"/>
  <c r="AV5" i="29"/>
  <c r="K6" i="29"/>
  <c r="Z92" i="29" s="1"/>
  <c r="L6" i="29"/>
  <c r="AA92" i="29" s="1"/>
  <c r="M6" i="29"/>
  <c r="AB92" i="29" s="1"/>
  <c r="N6" i="29"/>
  <c r="AC92" i="29" s="1"/>
  <c r="O6" i="29"/>
  <c r="AD92" i="29" s="1"/>
  <c r="P6" i="29"/>
  <c r="AE92" i="29" s="1"/>
  <c r="Q6" i="29"/>
  <c r="AF92" i="29" s="1"/>
  <c r="R6" i="29"/>
  <c r="AG92" i="29" s="1"/>
  <c r="S6" i="29"/>
  <c r="AH92" i="29" s="1"/>
  <c r="T6" i="29"/>
  <c r="AI92" i="29" s="1"/>
  <c r="U6" i="29"/>
  <c r="AJ92" i="29" s="1"/>
  <c r="V6" i="29"/>
  <c r="AK92" i="29" s="1"/>
  <c r="W6" i="29"/>
  <c r="AL92" i="29" s="1"/>
  <c r="X6" i="29"/>
  <c r="AM92" i="29" s="1"/>
  <c r="Y6" i="29"/>
  <c r="AN92" i="29" s="1"/>
  <c r="Z6" i="29"/>
  <c r="AO92" i="29" s="1"/>
  <c r="AA6" i="29"/>
  <c r="AP92" i="29" s="1"/>
  <c r="AB6" i="29"/>
  <c r="AQ92" i="29" s="1"/>
  <c r="AC6" i="29"/>
  <c r="AR92" i="29" s="1"/>
  <c r="AD6" i="29"/>
  <c r="AS92" i="29" s="1"/>
  <c r="AE6" i="29"/>
  <c r="AT92" i="29" s="1"/>
  <c r="AF6" i="29"/>
  <c r="AU92" i="29" s="1"/>
  <c r="AG6" i="29"/>
  <c r="AV92" i="29" s="1"/>
  <c r="AH6" i="29"/>
  <c r="AI6" i="29"/>
  <c r="AJ6" i="29"/>
  <c r="AK6" i="29"/>
  <c r="AL6" i="29"/>
  <c r="AM6" i="29"/>
  <c r="AN6" i="29"/>
  <c r="AO6" i="29"/>
  <c r="AP6" i="29"/>
  <c r="AQ6" i="29"/>
  <c r="AR6" i="29"/>
  <c r="AS6" i="29"/>
  <c r="AT6" i="29"/>
  <c r="AU6" i="29"/>
  <c r="AV6" i="29"/>
  <c r="K7" i="29"/>
  <c r="Z93" i="29" s="1"/>
  <c r="L7" i="29"/>
  <c r="AA93" i="29" s="1"/>
  <c r="M7" i="29"/>
  <c r="AB93" i="29" s="1"/>
  <c r="N7" i="29"/>
  <c r="AC93" i="29" s="1"/>
  <c r="O7" i="29"/>
  <c r="AD93" i="29" s="1"/>
  <c r="P7" i="29"/>
  <c r="AE93" i="29" s="1"/>
  <c r="Q7" i="29"/>
  <c r="AF93" i="29" s="1"/>
  <c r="R7" i="29"/>
  <c r="AG93" i="29" s="1"/>
  <c r="S7" i="29"/>
  <c r="AH93" i="29" s="1"/>
  <c r="T7" i="29"/>
  <c r="AI93" i="29" s="1"/>
  <c r="U7" i="29"/>
  <c r="AJ93" i="29" s="1"/>
  <c r="V7" i="29"/>
  <c r="AK93" i="29" s="1"/>
  <c r="W7" i="29"/>
  <c r="AL93" i="29" s="1"/>
  <c r="X7" i="29"/>
  <c r="AM93" i="29" s="1"/>
  <c r="Y7" i="29"/>
  <c r="AN93" i="29" s="1"/>
  <c r="Z7" i="29"/>
  <c r="AO93" i="29" s="1"/>
  <c r="AA7" i="29"/>
  <c r="AP93" i="29" s="1"/>
  <c r="AB7" i="29"/>
  <c r="AQ93" i="29" s="1"/>
  <c r="AC7" i="29"/>
  <c r="AR93" i="29" s="1"/>
  <c r="AD7" i="29"/>
  <c r="AS93" i="29" s="1"/>
  <c r="AE7" i="29"/>
  <c r="AT93" i="29" s="1"/>
  <c r="AF7" i="29"/>
  <c r="AU93" i="29" s="1"/>
  <c r="AG7" i="29"/>
  <c r="AV93" i="29" s="1"/>
  <c r="AH7" i="29"/>
  <c r="AI7" i="29"/>
  <c r="AJ7" i="29"/>
  <c r="AK7" i="29"/>
  <c r="AL7" i="29"/>
  <c r="AM7" i="29"/>
  <c r="AN7" i="29"/>
  <c r="AO7" i="29"/>
  <c r="AP7" i="29"/>
  <c r="AQ7" i="29"/>
  <c r="AR7" i="29"/>
  <c r="AS7" i="29"/>
  <c r="AT7" i="29"/>
  <c r="AU7" i="29"/>
  <c r="AV7" i="29"/>
  <c r="K9" i="29"/>
  <c r="L9" i="29"/>
  <c r="M9" i="29"/>
  <c r="N9" i="29"/>
  <c r="O9" i="29"/>
  <c r="P9" i="29"/>
  <c r="Q9" i="29"/>
  <c r="R9" i="29"/>
  <c r="S9" i="29"/>
  <c r="T9" i="29"/>
  <c r="U9" i="29"/>
  <c r="V9" i="29"/>
  <c r="W9" i="29"/>
  <c r="X9" i="29"/>
  <c r="Y9" i="29"/>
  <c r="Z9" i="29"/>
  <c r="AA9" i="29"/>
  <c r="AB9" i="29"/>
  <c r="AC9" i="29"/>
  <c r="AD9" i="29"/>
  <c r="AE9" i="29"/>
  <c r="AF9" i="29"/>
  <c r="AG9" i="29"/>
  <c r="AH9" i="29"/>
  <c r="AI9" i="29"/>
  <c r="AJ9" i="29"/>
  <c r="AK9" i="29"/>
  <c r="AL9" i="29"/>
  <c r="AM9" i="29"/>
  <c r="AN9" i="29"/>
  <c r="AO9" i="29"/>
  <c r="AP9" i="29"/>
  <c r="AQ9" i="29"/>
  <c r="AR9" i="29"/>
  <c r="AS9" i="29"/>
  <c r="AT9" i="29"/>
  <c r="AU9" i="29"/>
  <c r="AV9" i="29"/>
  <c r="K10" i="29"/>
  <c r="L10" i="29"/>
  <c r="M10" i="29"/>
  <c r="N10" i="29"/>
  <c r="O10" i="29"/>
  <c r="P10" i="29"/>
  <c r="Q10" i="29"/>
  <c r="R10" i="29"/>
  <c r="S10" i="29"/>
  <c r="T10" i="29"/>
  <c r="U10" i="29"/>
  <c r="V10" i="29"/>
  <c r="W10" i="29"/>
  <c r="X10" i="29"/>
  <c r="Y10" i="29"/>
  <c r="Z10" i="29"/>
  <c r="AA10" i="29"/>
  <c r="AB10" i="29"/>
  <c r="AC10" i="29"/>
  <c r="AD10" i="29"/>
  <c r="AE10" i="29"/>
  <c r="AF10" i="29"/>
  <c r="AG10" i="29"/>
  <c r="AH10" i="29"/>
  <c r="AI10" i="29"/>
  <c r="AJ10" i="29"/>
  <c r="AK10" i="29"/>
  <c r="AL10" i="29"/>
  <c r="AM10" i="29"/>
  <c r="AN10" i="29"/>
  <c r="AO10" i="29"/>
  <c r="AP10" i="29"/>
  <c r="AQ10" i="29"/>
  <c r="AR10" i="29"/>
  <c r="AS10" i="29"/>
  <c r="AT10" i="29"/>
  <c r="AU10" i="29"/>
  <c r="AV10" i="29"/>
  <c r="K11" i="29"/>
  <c r="L11" i="29"/>
  <c r="M11" i="29"/>
  <c r="N11" i="29"/>
  <c r="O11" i="29"/>
  <c r="P11" i="29"/>
  <c r="Q11" i="29"/>
  <c r="R11" i="29"/>
  <c r="S11" i="29"/>
  <c r="T11" i="29"/>
  <c r="U11" i="29"/>
  <c r="V11" i="29"/>
  <c r="W11" i="29"/>
  <c r="X11" i="29"/>
  <c r="Y11" i="29"/>
  <c r="Z11" i="29"/>
  <c r="AA11" i="29"/>
  <c r="AB11" i="29"/>
  <c r="AC11" i="29"/>
  <c r="AD11" i="29"/>
  <c r="AE11" i="29"/>
  <c r="AF11" i="29"/>
  <c r="AG11" i="29"/>
  <c r="AH11" i="29"/>
  <c r="AI11" i="29"/>
  <c r="AJ11" i="29"/>
  <c r="AK11" i="29"/>
  <c r="AL11" i="29"/>
  <c r="AM11" i="29"/>
  <c r="AN11" i="29"/>
  <c r="AO11" i="29"/>
  <c r="AP11" i="29"/>
  <c r="AQ11" i="29"/>
  <c r="AR11" i="29"/>
  <c r="AS11" i="29"/>
  <c r="AT11" i="29"/>
  <c r="AU11" i="29"/>
  <c r="AV11" i="29"/>
  <c r="K12" i="29"/>
  <c r="L12" i="29"/>
  <c r="M12" i="29"/>
  <c r="N12" i="29"/>
  <c r="O12" i="29"/>
  <c r="P12" i="29"/>
  <c r="Q12" i="29"/>
  <c r="R12" i="29"/>
  <c r="S12" i="29"/>
  <c r="T12" i="29"/>
  <c r="U12" i="29"/>
  <c r="V12" i="29"/>
  <c r="W12" i="29"/>
  <c r="X12" i="29"/>
  <c r="Y12" i="29"/>
  <c r="Z12" i="29"/>
  <c r="AA12" i="29"/>
  <c r="AB12" i="29"/>
  <c r="AC12" i="29"/>
  <c r="AD12" i="29"/>
  <c r="AE12" i="29"/>
  <c r="AF12" i="29"/>
  <c r="AG12" i="29"/>
  <c r="AH12" i="29"/>
  <c r="AI12" i="29"/>
  <c r="AJ12" i="29"/>
  <c r="AK12" i="29"/>
  <c r="AL12" i="29"/>
  <c r="AM12" i="29"/>
  <c r="AN12" i="29"/>
  <c r="AO12" i="29"/>
  <c r="AP12" i="29"/>
  <c r="AQ12" i="29"/>
  <c r="AR12" i="29"/>
  <c r="AS12" i="29"/>
  <c r="AT12" i="29"/>
  <c r="AU12" i="29"/>
  <c r="AV12" i="29"/>
  <c r="K13" i="29"/>
  <c r="L13" i="29"/>
  <c r="M13" i="29"/>
  <c r="N13" i="29"/>
  <c r="O13" i="29"/>
  <c r="P13" i="29"/>
  <c r="Q13" i="29"/>
  <c r="R13" i="29"/>
  <c r="S13" i="29"/>
  <c r="T13" i="29"/>
  <c r="U13" i="29"/>
  <c r="V13" i="29"/>
  <c r="W13" i="29"/>
  <c r="X13" i="29"/>
  <c r="Y13" i="29"/>
  <c r="Z13" i="29"/>
  <c r="AA13" i="29"/>
  <c r="AB13" i="29"/>
  <c r="AC13" i="29"/>
  <c r="AD13" i="29"/>
  <c r="AE13" i="29"/>
  <c r="AF13" i="29"/>
  <c r="AG13" i="29"/>
  <c r="AH13" i="29"/>
  <c r="AI13" i="29"/>
  <c r="AJ13" i="29"/>
  <c r="AK13" i="29"/>
  <c r="AL13" i="29"/>
  <c r="AM13" i="29"/>
  <c r="AN13" i="29"/>
  <c r="AO13" i="29"/>
  <c r="AP13" i="29"/>
  <c r="AQ13" i="29"/>
  <c r="AR13" i="29"/>
  <c r="AS13" i="29"/>
  <c r="AT13" i="29"/>
  <c r="AU13" i="29"/>
  <c r="AV13" i="29"/>
  <c r="K14" i="29"/>
  <c r="L14" i="29"/>
  <c r="M14" i="29"/>
  <c r="N14" i="29"/>
  <c r="O14" i="29"/>
  <c r="P14" i="29"/>
  <c r="Q14" i="29"/>
  <c r="R14" i="29"/>
  <c r="S14" i="29"/>
  <c r="T14" i="29"/>
  <c r="U14" i="29"/>
  <c r="V14" i="29"/>
  <c r="W14" i="29"/>
  <c r="X14" i="29"/>
  <c r="Y14" i="29"/>
  <c r="Z14" i="29"/>
  <c r="AA14" i="29"/>
  <c r="AB14" i="29"/>
  <c r="AC14" i="29"/>
  <c r="AD14" i="29"/>
  <c r="AE14" i="29"/>
  <c r="AF14" i="29"/>
  <c r="AG14" i="29"/>
  <c r="AH14" i="29"/>
  <c r="AI14" i="29"/>
  <c r="AJ14" i="29"/>
  <c r="AK14" i="29"/>
  <c r="AL14" i="29"/>
  <c r="AM14" i="29"/>
  <c r="AN14" i="29"/>
  <c r="AO14" i="29"/>
  <c r="AP14" i="29"/>
  <c r="AQ14" i="29"/>
  <c r="AR14" i="29"/>
  <c r="AS14" i="29"/>
  <c r="AT14" i="29"/>
  <c r="AU14" i="29"/>
  <c r="AV14" i="29"/>
  <c r="K15" i="29"/>
  <c r="L15" i="29"/>
  <c r="M15" i="29"/>
  <c r="N15" i="29"/>
  <c r="O15" i="29"/>
  <c r="P15" i="29"/>
  <c r="Q15" i="29"/>
  <c r="R15" i="29"/>
  <c r="S15" i="29"/>
  <c r="T15" i="29"/>
  <c r="U15" i="29"/>
  <c r="V15" i="29"/>
  <c r="W15" i="29"/>
  <c r="X15" i="29"/>
  <c r="Y15" i="29"/>
  <c r="Z15" i="29"/>
  <c r="AA15" i="29"/>
  <c r="AB15" i="29"/>
  <c r="AC15" i="29"/>
  <c r="AD15" i="29"/>
  <c r="AE15" i="29"/>
  <c r="AF15" i="29"/>
  <c r="AG15" i="29"/>
  <c r="AH15" i="29"/>
  <c r="AI15" i="29"/>
  <c r="AJ15" i="29"/>
  <c r="AK15" i="29"/>
  <c r="AL15" i="29"/>
  <c r="AM15" i="29"/>
  <c r="AN15" i="29"/>
  <c r="AO15" i="29"/>
  <c r="AP15" i="29"/>
  <c r="AQ15" i="29"/>
  <c r="AR15" i="29"/>
  <c r="AS15" i="29"/>
  <c r="AT15" i="29"/>
  <c r="AU15" i="29"/>
  <c r="AV15" i="29"/>
  <c r="K16" i="29"/>
  <c r="L16" i="29"/>
  <c r="M16" i="29"/>
  <c r="N16" i="29"/>
  <c r="O16" i="29"/>
  <c r="P16" i="29"/>
  <c r="Q16" i="29"/>
  <c r="R16" i="29"/>
  <c r="S16" i="29"/>
  <c r="T16" i="29"/>
  <c r="U16" i="29"/>
  <c r="V16" i="29"/>
  <c r="W16" i="29"/>
  <c r="X16" i="29"/>
  <c r="Y16" i="29"/>
  <c r="Z16" i="29"/>
  <c r="AA16" i="29"/>
  <c r="AB16" i="29"/>
  <c r="AC16" i="29"/>
  <c r="AD16" i="29"/>
  <c r="AE16" i="29"/>
  <c r="AF16" i="29"/>
  <c r="AG16" i="29"/>
  <c r="AH16" i="29"/>
  <c r="AI16" i="29"/>
  <c r="AJ16" i="29"/>
  <c r="AK16" i="29"/>
  <c r="AL16" i="29"/>
  <c r="AM16" i="29"/>
  <c r="AN16" i="29"/>
  <c r="AO16" i="29"/>
  <c r="AP16" i="29"/>
  <c r="AQ16" i="29"/>
  <c r="AR16" i="29"/>
  <c r="AS16" i="29"/>
  <c r="AT16" i="29"/>
  <c r="AU16" i="29"/>
  <c r="AV16" i="29"/>
  <c r="K17" i="29"/>
  <c r="L17" i="29"/>
  <c r="M17" i="29"/>
  <c r="N17" i="29"/>
  <c r="O17" i="29"/>
  <c r="P17" i="29"/>
  <c r="Q17" i="29"/>
  <c r="R17" i="29"/>
  <c r="S17" i="29"/>
  <c r="T17" i="29"/>
  <c r="U17" i="29"/>
  <c r="V17" i="29"/>
  <c r="W17" i="29"/>
  <c r="X17" i="29"/>
  <c r="Y17" i="29"/>
  <c r="Z17" i="29"/>
  <c r="AA17" i="29"/>
  <c r="AB17" i="29"/>
  <c r="AC17" i="29"/>
  <c r="AD17" i="29"/>
  <c r="AE17" i="29"/>
  <c r="AF17" i="29"/>
  <c r="AG17" i="29"/>
  <c r="AH17" i="29"/>
  <c r="AI17" i="29"/>
  <c r="AJ17" i="29"/>
  <c r="AK17" i="29"/>
  <c r="AL17" i="29"/>
  <c r="AM17" i="29"/>
  <c r="AN17" i="29"/>
  <c r="AO17" i="29"/>
  <c r="AP17" i="29"/>
  <c r="AQ17" i="29"/>
  <c r="AR17" i="29"/>
  <c r="AS17" i="29"/>
  <c r="AT17" i="29"/>
  <c r="AU17" i="29"/>
  <c r="AV17" i="29"/>
  <c r="K18" i="29"/>
  <c r="L18" i="29"/>
  <c r="M18" i="29"/>
  <c r="N18" i="29"/>
  <c r="O18" i="29"/>
  <c r="P18" i="29"/>
  <c r="Q18" i="29"/>
  <c r="R18" i="29"/>
  <c r="S18" i="29"/>
  <c r="T18" i="29"/>
  <c r="U18" i="29"/>
  <c r="V18" i="29"/>
  <c r="W18" i="29"/>
  <c r="X18" i="29"/>
  <c r="Y18" i="29"/>
  <c r="Z18" i="29"/>
  <c r="AA18" i="29"/>
  <c r="AB18" i="29"/>
  <c r="AC18" i="29"/>
  <c r="AD18" i="29"/>
  <c r="AE18" i="29"/>
  <c r="AF18" i="29"/>
  <c r="AG18" i="29"/>
  <c r="AH18" i="29"/>
  <c r="AI18" i="29"/>
  <c r="AJ18" i="29"/>
  <c r="AK18" i="29"/>
  <c r="AL18" i="29"/>
  <c r="AM18" i="29"/>
  <c r="AN18" i="29"/>
  <c r="AO18" i="29"/>
  <c r="AP18" i="29"/>
  <c r="AQ18" i="29"/>
  <c r="AR18" i="29"/>
  <c r="AS18" i="29"/>
  <c r="AT18" i="29"/>
  <c r="AU18" i="29"/>
  <c r="AV18" i="29"/>
  <c r="K19" i="29"/>
  <c r="L19" i="29"/>
  <c r="M19" i="29"/>
  <c r="N19" i="29"/>
  <c r="O19" i="29"/>
  <c r="P19" i="29"/>
  <c r="Q19" i="29"/>
  <c r="R19" i="29"/>
  <c r="S19" i="29"/>
  <c r="T19" i="29"/>
  <c r="U19" i="29"/>
  <c r="V19" i="29"/>
  <c r="W19" i="29"/>
  <c r="X19" i="29"/>
  <c r="Y19" i="29"/>
  <c r="Z19" i="29"/>
  <c r="AA19" i="29"/>
  <c r="AB19" i="29"/>
  <c r="AC19" i="29"/>
  <c r="AD19" i="29"/>
  <c r="AE19" i="29"/>
  <c r="AF19" i="29"/>
  <c r="AG19" i="29"/>
  <c r="AH19" i="29"/>
  <c r="AI19" i="29"/>
  <c r="AJ19" i="29"/>
  <c r="AK19" i="29"/>
  <c r="AL19" i="29"/>
  <c r="AM19" i="29"/>
  <c r="AN19" i="29"/>
  <c r="AO19" i="29"/>
  <c r="AP19" i="29"/>
  <c r="AQ19" i="29"/>
  <c r="AR19" i="29"/>
  <c r="AS19" i="29"/>
  <c r="AT19" i="29"/>
  <c r="AU19" i="29"/>
  <c r="AV19" i="29"/>
  <c r="K20" i="29"/>
  <c r="L20" i="29"/>
  <c r="M20" i="29"/>
  <c r="N20" i="29"/>
  <c r="O20" i="29"/>
  <c r="P20" i="29"/>
  <c r="Q20" i="29"/>
  <c r="R20" i="29"/>
  <c r="S20" i="29"/>
  <c r="T20" i="29"/>
  <c r="U20" i="29"/>
  <c r="V20" i="29"/>
  <c r="W20" i="29"/>
  <c r="X20" i="29"/>
  <c r="Y20" i="29"/>
  <c r="Z20" i="29"/>
  <c r="AA20" i="29"/>
  <c r="AB20" i="29"/>
  <c r="AC20" i="29"/>
  <c r="AD20" i="29"/>
  <c r="AE20" i="29"/>
  <c r="AF20" i="29"/>
  <c r="AG20" i="29"/>
  <c r="AH20" i="29"/>
  <c r="AI20" i="29"/>
  <c r="AJ20" i="29"/>
  <c r="AK20" i="29"/>
  <c r="AL20" i="29"/>
  <c r="AM20" i="29"/>
  <c r="AN20" i="29"/>
  <c r="AO20" i="29"/>
  <c r="AP20" i="29"/>
  <c r="AQ20" i="29"/>
  <c r="AR20" i="29"/>
  <c r="AS20" i="29"/>
  <c r="AT20" i="29"/>
  <c r="AU20" i="29"/>
  <c r="AV20" i="29"/>
  <c r="K21" i="29"/>
  <c r="L21" i="29"/>
  <c r="M21" i="29"/>
  <c r="N21" i="29"/>
  <c r="O21" i="29"/>
  <c r="P21" i="29"/>
  <c r="Q21" i="29"/>
  <c r="R21" i="29"/>
  <c r="S21" i="29"/>
  <c r="T21" i="29"/>
  <c r="U21" i="29"/>
  <c r="V21" i="29"/>
  <c r="W21" i="29"/>
  <c r="X21" i="29"/>
  <c r="Y21" i="29"/>
  <c r="Z21" i="29"/>
  <c r="AA21" i="29"/>
  <c r="AB21" i="29"/>
  <c r="AC21" i="29"/>
  <c r="AD21" i="29"/>
  <c r="AE21" i="29"/>
  <c r="AF21" i="29"/>
  <c r="AG21" i="29"/>
  <c r="AH21" i="29"/>
  <c r="AI21" i="29"/>
  <c r="AJ21" i="29"/>
  <c r="AK21" i="29"/>
  <c r="AL21" i="29"/>
  <c r="AM21" i="29"/>
  <c r="AN21" i="29"/>
  <c r="AO21" i="29"/>
  <c r="AP21" i="29"/>
  <c r="AQ21" i="29"/>
  <c r="AR21" i="29"/>
  <c r="AS21" i="29"/>
  <c r="AT21" i="29"/>
  <c r="AU21" i="29"/>
  <c r="AV21" i="29"/>
  <c r="K22" i="29"/>
  <c r="L22" i="29"/>
  <c r="M22" i="29"/>
  <c r="N22" i="29"/>
  <c r="O22" i="29"/>
  <c r="P22" i="29"/>
  <c r="Q22" i="29"/>
  <c r="R22" i="29"/>
  <c r="S22" i="29"/>
  <c r="T22" i="29"/>
  <c r="U22" i="29"/>
  <c r="V22" i="29"/>
  <c r="W22" i="29"/>
  <c r="X22" i="29"/>
  <c r="Y22" i="29"/>
  <c r="Z22" i="29"/>
  <c r="AA22" i="29"/>
  <c r="AB22" i="29"/>
  <c r="AC22" i="29"/>
  <c r="AD22" i="29"/>
  <c r="AE22" i="29"/>
  <c r="AF22" i="29"/>
  <c r="AG22" i="29"/>
  <c r="AH22" i="29"/>
  <c r="AI22" i="29"/>
  <c r="AJ22" i="29"/>
  <c r="AK22" i="29"/>
  <c r="AL22" i="29"/>
  <c r="AM22" i="29"/>
  <c r="AN22" i="29"/>
  <c r="AO22" i="29"/>
  <c r="AP22" i="29"/>
  <c r="AQ22" i="29"/>
  <c r="AR22" i="29"/>
  <c r="AS22" i="29"/>
  <c r="AT22" i="29"/>
  <c r="AU22" i="29"/>
  <c r="AV22" i="29"/>
  <c r="K23" i="29"/>
  <c r="L23" i="29"/>
  <c r="M23" i="29"/>
  <c r="N23" i="29"/>
  <c r="O23" i="29"/>
  <c r="P23" i="29"/>
  <c r="Q23" i="29"/>
  <c r="R23" i="29"/>
  <c r="S23" i="29"/>
  <c r="T23" i="29"/>
  <c r="U23" i="29"/>
  <c r="V23" i="29"/>
  <c r="W23" i="29"/>
  <c r="X23" i="29"/>
  <c r="Y23" i="29"/>
  <c r="Z23" i="29"/>
  <c r="AA23" i="29"/>
  <c r="AB23" i="29"/>
  <c r="AC23" i="29"/>
  <c r="AD23" i="29"/>
  <c r="AE23" i="29"/>
  <c r="AF23" i="29"/>
  <c r="AG23" i="29"/>
  <c r="AH23" i="29"/>
  <c r="AI23" i="29"/>
  <c r="AJ23" i="29"/>
  <c r="AK23" i="29"/>
  <c r="AL23" i="29"/>
  <c r="AM23" i="29"/>
  <c r="AN23" i="29"/>
  <c r="AO23" i="29"/>
  <c r="AP23" i="29"/>
  <c r="AQ23" i="29"/>
  <c r="AR23" i="29"/>
  <c r="AS23" i="29"/>
  <c r="AT23" i="29"/>
  <c r="AU23" i="29"/>
  <c r="AV23" i="29"/>
  <c r="K24" i="29"/>
  <c r="L24" i="29"/>
  <c r="M24" i="29"/>
  <c r="N24" i="29"/>
  <c r="O24" i="29"/>
  <c r="P24" i="29"/>
  <c r="Q24" i="29"/>
  <c r="R24" i="29"/>
  <c r="S24" i="29"/>
  <c r="T24" i="29"/>
  <c r="U24" i="29"/>
  <c r="V24" i="29"/>
  <c r="W24" i="29"/>
  <c r="X24" i="29"/>
  <c r="Y24" i="29"/>
  <c r="Z24" i="29"/>
  <c r="AA24" i="29"/>
  <c r="AB24" i="29"/>
  <c r="AC24" i="29"/>
  <c r="AD24" i="29"/>
  <c r="AE24" i="29"/>
  <c r="AF24" i="29"/>
  <c r="AG24" i="29"/>
  <c r="AH24" i="29"/>
  <c r="AI24" i="29"/>
  <c r="AJ24" i="29"/>
  <c r="AK24" i="29"/>
  <c r="AL24" i="29"/>
  <c r="AM24" i="29"/>
  <c r="AN24" i="29"/>
  <c r="AO24" i="29"/>
  <c r="AP24" i="29"/>
  <c r="AQ24" i="29"/>
  <c r="AR24" i="29"/>
  <c r="AS24" i="29"/>
  <c r="AT24" i="29"/>
  <c r="AU24" i="29"/>
  <c r="AV24" i="29"/>
  <c r="K25" i="29"/>
  <c r="L25" i="29"/>
  <c r="M25" i="29"/>
  <c r="N25" i="29"/>
  <c r="O25" i="29"/>
  <c r="P25" i="29"/>
  <c r="Q25" i="29"/>
  <c r="R25" i="29"/>
  <c r="S25" i="29"/>
  <c r="T25" i="29"/>
  <c r="U25" i="29"/>
  <c r="V25" i="29"/>
  <c r="W25" i="29"/>
  <c r="X25" i="29"/>
  <c r="Y25" i="29"/>
  <c r="Z25" i="29"/>
  <c r="AA25" i="29"/>
  <c r="AB25" i="29"/>
  <c r="AC25" i="29"/>
  <c r="AD25" i="29"/>
  <c r="AE25" i="29"/>
  <c r="AF25" i="29"/>
  <c r="AG25" i="29"/>
  <c r="AH25" i="29"/>
  <c r="AI25" i="29"/>
  <c r="AJ25" i="29"/>
  <c r="AK25" i="29"/>
  <c r="AL25" i="29"/>
  <c r="AM25" i="29"/>
  <c r="AN25" i="29"/>
  <c r="AO25" i="29"/>
  <c r="AP25" i="29"/>
  <c r="AQ25" i="29"/>
  <c r="AR25" i="29"/>
  <c r="AS25" i="29"/>
  <c r="AT25" i="29"/>
  <c r="AU25" i="29"/>
  <c r="AV25" i="29"/>
  <c r="K26" i="29"/>
  <c r="L26" i="29"/>
  <c r="M26" i="29"/>
  <c r="N26" i="29"/>
  <c r="O26" i="29"/>
  <c r="P26" i="29"/>
  <c r="Q26" i="29"/>
  <c r="R26" i="29"/>
  <c r="S26" i="29"/>
  <c r="T26" i="29"/>
  <c r="U26" i="29"/>
  <c r="V26" i="29"/>
  <c r="W26" i="29"/>
  <c r="X26" i="29"/>
  <c r="Y26" i="29"/>
  <c r="Z26" i="29"/>
  <c r="AA26" i="29"/>
  <c r="AB26" i="29"/>
  <c r="AC26" i="29"/>
  <c r="AD26" i="29"/>
  <c r="AE26" i="29"/>
  <c r="AF26" i="29"/>
  <c r="AG26" i="29"/>
  <c r="AH26" i="29"/>
  <c r="AI26" i="29"/>
  <c r="AJ26" i="29"/>
  <c r="AK26" i="29"/>
  <c r="AL26" i="29"/>
  <c r="AM26" i="29"/>
  <c r="AN26" i="29"/>
  <c r="AO26" i="29"/>
  <c r="AP26" i="29"/>
  <c r="AQ26" i="29"/>
  <c r="AR26" i="29"/>
  <c r="AS26" i="29"/>
  <c r="AT26" i="29"/>
  <c r="AU26" i="29"/>
  <c r="AV26" i="29"/>
  <c r="K27" i="29"/>
  <c r="L27" i="29"/>
  <c r="M27" i="29"/>
  <c r="N27" i="29"/>
  <c r="O27" i="29"/>
  <c r="P27" i="29"/>
  <c r="Q27" i="29"/>
  <c r="R27" i="29"/>
  <c r="S27" i="29"/>
  <c r="T27" i="29"/>
  <c r="U27" i="29"/>
  <c r="V27" i="29"/>
  <c r="W27" i="29"/>
  <c r="X27" i="29"/>
  <c r="Y27" i="29"/>
  <c r="Z27" i="29"/>
  <c r="AA27" i="29"/>
  <c r="AB27" i="29"/>
  <c r="AC27" i="29"/>
  <c r="AD27" i="29"/>
  <c r="AE27" i="29"/>
  <c r="AF27" i="29"/>
  <c r="AG27" i="29"/>
  <c r="AH27" i="29"/>
  <c r="AI27" i="29"/>
  <c r="AJ27" i="29"/>
  <c r="AK27" i="29"/>
  <c r="AL27" i="29"/>
  <c r="AM27" i="29"/>
  <c r="AN27" i="29"/>
  <c r="AO27" i="29"/>
  <c r="AP27" i="29"/>
  <c r="AQ27" i="29"/>
  <c r="AR27" i="29"/>
  <c r="AS27" i="29"/>
  <c r="AT27" i="29"/>
  <c r="AU27" i="29"/>
  <c r="AV27" i="29"/>
  <c r="K28" i="29"/>
  <c r="L28" i="29"/>
  <c r="M28" i="29"/>
  <c r="N28" i="29"/>
  <c r="O28" i="29"/>
  <c r="P28" i="29"/>
  <c r="Q28" i="29"/>
  <c r="R28" i="29"/>
  <c r="S28" i="29"/>
  <c r="T28" i="29"/>
  <c r="U28" i="29"/>
  <c r="V28" i="29"/>
  <c r="W28" i="29"/>
  <c r="X28" i="29"/>
  <c r="Y28" i="29"/>
  <c r="Z28" i="29"/>
  <c r="AA28" i="29"/>
  <c r="AB28" i="29"/>
  <c r="AC28" i="29"/>
  <c r="AD28" i="29"/>
  <c r="AE28" i="29"/>
  <c r="AF28" i="29"/>
  <c r="AG28" i="29"/>
  <c r="AH28" i="29"/>
  <c r="AI28" i="29"/>
  <c r="AJ28" i="29"/>
  <c r="AK28" i="29"/>
  <c r="AL28" i="29"/>
  <c r="AM28" i="29"/>
  <c r="AN28" i="29"/>
  <c r="AO28" i="29"/>
  <c r="AP28" i="29"/>
  <c r="AQ28" i="29"/>
  <c r="AR28" i="29"/>
  <c r="AS28" i="29"/>
  <c r="AT28" i="29"/>
  <c r="AU28" i="29"/>
  <c r="AV28" i="29"/>
  <c r="K29" i="29"/>
  <c r="L29" i="29"/>
  <c r="M29" i="29"/>
  <c r="N29" i="29"/>
  <c r="O29" i="29"/>
  <c r="P29" i="29"/>
  <c r="Q29" i="29"/>
  <c r="R29" i="29"/>
  <c r="S29" i="29"/>
  <c r="T29" i="29"/>
  <c r="U29" i="29"/>
  <c r="V29" i="29"/>
  <c r="W29" i="29"/>
  <c r="X29" i="29"/>
  <c r="Y29" i="29"/>
  <c r="Z29" i="29"/>
  <c r="AA29" i="29"/>
  <c r="AB29" i="29"/>
  <c r="AC29" i="29"/>
  <c r="AD29" i="29"/>
  <c r="AE29" i="29"/>
  <c r="AF29" i="29"/>
  <c r="AG29" i="29"/>
  <c r="AH29" i="29"/>
  <c r="AI29" i="29"/>
  <c r="AJ29" i="29"/>
  <c r="AK29" i="29"/>
  <c r="AL29" i="29"/>
  <c r="AM29" i="29"/>
  <c r="AN29" i="29"/>
  <c r="AO29" i="29"/>
  <c r="AP29" i="29"/>
  <c r="AQ29" i="29"/>
  <c r="AR29" i="29"/>
  <c r="AS29" i="29"/>
  <c r="AT29" i="29"/>
  <c r="AU29" i="29"/>
  <c r="AV29" i="29"/>
  <c r="K30" i="29"/>
  <c r="L30" i="29"/>
  <c r="M30" i="29"/>
  <c r="N30" i="29"/>
  <c r="O30" i="29"/>
  <c r="P30" i="29"/>
  <c r="Q30" i="29"/>
  <c r="R30" i="29"/>
  <c r="S30" i="29"/>
  <c r="T30" i="29"/>
  <c r="U30" i="29"/>
  <c r="V30" i="29"/>
  <c r="W30" i="29"/>
  <c r="X30" i="29"/>
  <c r="Y30" i="29"/>
  <c r="Z30" i="29"/>
  <c r="AA30" i="29"/>
  <c r="AB30" i="29"/>
  <c r="AC30" i="29"/>
  <c r="AD30" i="29"/>
  <c r="AE30" i="29"/>
  <c r="AF30" i="29"/>
  <c r="AG30" i="29"/>
  <c r="AH30" i="29"/>
  <c r="AI30" i="29"/>
  <c r="AJ30" i="29"/>
  <c r="AK30" i="29"/>
  <c r="AL30" i="29"/>
  <c r="AM30" i="29"/>
  <c r="AN30" i="29"/>
  <c r="AO30" i="29"/>
  <c r="AP30" i="29"/>
  <c r="AQ30" i="29"/>
  <c r="AR30" i="29"/>
  <c r="AS30" i="29"/>
  <c r="AT30" i="29"/>
  <c r="AU30" i="29"/>
  <c r="AV30" i="29"/>
  <c r="K31" i="29"/>
  <c r="L31" i="29"/>
  <c r="M31" i="29"/>
  <c r="N31" i="29"/>
  <c r="O31" i="29"/>
  <c r="P31" i="29"/>
  <c r="Q31" i="29"/>
  <c r="R31" i="29"/>
  <c r="S31" i="29"/>
  <c r="T31" i="29"/>
  <c r="U31" i="29"/>
  <c r="V31" i="29"/>
  <c r="W31" i="29"/>
  <c r="X31" i="29"/>
  <c r="Y31" i="29"/>
  <c r="Z31" i="29"/>
  <c r="AA31" i="29"/>
  <c r="AB31" i="29"/>
  <c r="AC31" i="29"/>
  <c r="AD31" i="29"/>
  <c r="AE31" i="29"/>
  <c r="AF31" i="29"/>
  <c r="AG31" i="29"/>
  <c r="AH31" i="29"/>
  <c r="AI31" i="29"/>
  <c r="AJ31" i="29"/>
  <c r="AK31" i="29"/>
  <c r="AL31" i="29"/>
  <c r="AM31" i="29"/>
  <c r="AN31" i="29"/>
  <c r="AO31" i="29"/>
  <c r="AP31" i="29"/>
  <c r="AQ31" i="29"/>
  <c r="AR31" i="29"/>
  <c r="AS31" i="29"/>
  <c r="AT31" i="29"/>
  <c r="AU31" i="29"/>
  <c r="AV31" i="29"/>
  <c r="K32" i="29"/>
  <c r="L32" i="29"/>
  <c r="M32" i="29"/>
  <c r="N32" i="29"/>
  <c r="O32" i="29"/>
  <c r="P32" i="29"/>
  <c r="Q32" i="29"/>
  <c r="R32" i="29"/>
  <c r="S32" i="29"/>
  <c r="T32" i="29"/>
  <c r="U32" i="29"/>
  <c r="V32" i="29"/>
  <c r="W32" i="29"/>
  <c r="X32" i="29"/>
  <c r="Y32" i="29"/>
  <c r="Z32" i="29"/>
  <c r="AA32" i="29"/>
  <c r="AB32" i="29"/>
  <c r="AC32" i="29"/>
  <c r="AD32" i="29"/>
  <c r="AE32" i="29"/>
  <c r="AF32" i="29"/>
  <c r="AG32" i="29"/>
  <c r="AH32" i="29"/>
  <c r="AI32" i="29"/>
  <c r="AJ32" i="29"/>
  <c r="AK32" i="29"/>
  <c r="AL32" i="29"/>
  <c r="AM32" i="29"/>
  <c r="AN32" i="29"/>
  <c r="AO32" i="29"/>
  <c r="AP32" i="29"/>
  <c r="AQ32" i="29"/>
  <c r="AR32" i="29"/>
  <c r="AS32" i="29"/>
  <c r="AT32" i="29"/>
  <c r="AU32" i="29"/>
  <c r="AV32" i="29"/>
  <c r="K33" i="29"/>
  <c r="L33" i="29"/>
  <c r="M33" i="29"/>
  <c r="N33" i="29"/>
  <c r="O33" i="29"/>
  <c r="P33" i="29"/>
  <c r="Q33" i="29"/>
  <c r="R33" i="29"/>
  <c r="S33" i="29"/>
  <c r="T33" i="29"/>
  <c r="U33" i="29"/>
  <c r="V33" i="29"/>
  <c r="W33" i="29"/>
  <c r="X33" i="29"/>
  <c r="Y33" i="29"/>
  <c r="Z33" i="29"/>
  <c r="AA33" i="29"/>
  <c r="AB33" i="29"/>
  <c r="AC33" i="29"/>
  <c r="AD33" i="29"/>
  <c r="AE33" i="29"/>
  <c r="AF33" i="29"/>
  <c r="AG33" i="29"/>
  <c r="AH33" i="29"/>
  <c r="AI33" i="29"/>
  <c r="AJ33" i="29"/>
  <c r="AK33" i="29"/>
  <c r="AL33" i="29"/>
  <c r="AM33" i="29"/>
  <c r="AN33" i="29"/>
  <c r="AO33" i="29"/>
  <c r="AP33" i="29"/>
  <c r="AQ33" i="29"/>
  <c r="AR33" i="29"/>
  <c r="AS33" i="29"/>
  <c r="AT33" i="29"/>
  <c r="AU33" i="29"/>
  <c r="AV33" i="29"/>
  <c r="K34" i="29"/>
  <c r="L34" i="29"/>
  <c r="M34" i="29"/>
  <c r="N34" i="29"/>
  <c r="O34" i="29"/>
  <c r="P34" i="29"/>
  <c r="Q34" i="29"/>
  <c r="R34" i="29"/>
  <c r="S34" i="29"/>
  <c r="T34" i="29"/>
  <c r="U34" i="29"/>
  <c r="V34" i="29"/>
  <c r="W34" i="29"/>
  <c r="X34" i="29"/>
  <c r="Y34" i="29"/>
  <c r="Z34" i="29"/>
  <c r="AA34" i="29"/>
  <c r="AB34" i="29"/>
  <c r="AC34" i="29"/>
  <c r="AD34" i="29"/>
  <c r="AE34" i="29"/>
  <c r="AF34" i="29"/>
  <c r="AG34" i="29"/>
  <c r="AH34" i="29"/>
  <c r="AI34" i="29"/>
  <c r="AJ34" i="29"/>
  <c r="AK34" i="29"/>
  <c r="AL34" i="29"/>
  <c r="AM34" i="29"/>
  <c r="AN34" i="29"/>
  <c r="AO34" i="29"/>
  <c r="AP34" i="29"/>
  <c r="AQ34" i="29"/>
  <c r="AR34" i="29"/>
  <c r="AS34" i="29"/>
  <c r="AT34" i="29"/>
  <c r="AU34" i="29"/>
  <c r="AV34" i="29"/>
  <c r="K35" i="29"/>
  <c r="L35" i="29"/>
  <c r="M35" i="29"/>
  <c r="N35" i="29"/>
  <c r="O35" i="29"/>
  <c r="P35" i="29"/>
  <c r="Q35" i="29"/>
  <c r="R35" i="29"/>
  <c r="S35" i="29"/>
  <c r="T35" i="29"/>
  <c r="U35" i="29"/>
  <c r="V35" i="29"/>
  <c r="W35" i="29"/>
  <c r="X35" i="29"/>
  <c r="Y35" i="29"/>
  <c r="Z35" i="29"/>
  <c r="AA35" i="29"/>
  <c r="AB35" i="29"/>
  <c r="AC35" i="29"/>
  <c r="AD35" i="29"/>
  <c r="AE35" i="29"/>
  <c r="AF35" i="29"/>
  <c r="AG35" i="29"/>
  <c r="AH35" i="29"/>
  <c r="AI35" i="29"/>
  <c r="AJ35" i="29"/>
  <c r="AK35" i="29"/>
  <c r="AL35" i="29"/>
  <c r="AM35" i="29"/>
  <c r="AN35" i="29"/>
  <c r="AO35" i="29"/>
  <c r="AP35" i="29"/>
  <c r="AQ35" i="29"/>
  <c r="AR35" i="29"/>
  <c r="AS35" i="29"/>
  <c r="AT35" i="29"/>
  <c r="AU35" i="29"/>
  <c r="AV35" i="29"/>
  <c r="K36" i="29"/>
  <c r="L36" i="29"/>
  <c r="M36" i="29"/>
  <c r="N36" i="29"/>
  <c r="O36" i="29"/>
  <c r="P36" i="29"/>
  <c r="Q36" i="29"/>
  <c r="R36" i="29"/>
  <c r="S36" i="29"/>
  <c r="T36" i="29"/>
  <c r="U36" i="29"/>
  <c r="V36" i="29"/>
  <c r="W36" i="29"/>
  <c r="X36" i="29"/>
  <c r="Y36" i="29"/>
  <c r="Z36" i="29"/>
  <c r="AA36" i="29"/>
  <c r="AB36" i="29"/>
  <c r="AC36" i="29"/>
  <c r="AD36" i="29"/>
  <c r="AE36" i="29"/>
  <c r="AF36" i="29"/>
  <c r="AG36" i="29"/>
  <c r="AH36" i="29"/>
  <c r="AI36" i="29"/>
  <c r="AJ36" i="29"/>
  <c r="AK36" i="29"/>
  <c r="AL36" i="29"/>
  <c r="AM36" i="29"/>
  <c r="AN36" i="29"/>
  <c r="AO36" i="29"/>
  <c r="AP36" i="29"/>
  <c r="AQ36" i="29"/>
  <c r="AR36" i="29"/>
  <c r="AS36" i="29"/>
  <c r="AT36" i="29"/>
  <c r="AU36" i="29"/>
  <c r="AV36" i="29"/>
  <c r="K37" i="29"/>
  <c r="L37" i="29"/>
  <c r="M37" i="29"/>
  <c r="N37" i="29"/>
  <c r="O37" i="29"/>
  <c r="P37" i="29"/>
  <c r="Q37" i="29"/>
  <c r="R37" i="29"/>
  <c r="S37" i="29"/>
  <c r="T37" i="29"/>
  <c r="U37" i="29"/>
  <c r="V37" i="29"/>
  <c r="W37" i="29"/>
  <c r="X37" i="29"/>
  <c r="Y37" i="29"/>
  <c r="Z37" i="29"/>
  <c r="AA37" i="29"/>
  <c r="AB37" i="29"/>
  <c r="AC37" i="29"/>
  <c r="AD37" i="29"/>
  <c r="AE37" i="29"/>
  <c r="AF37" i="29"/>
  <c r="AG37" i="29"/>
  <c r="AH37" i="29"/>
  <c r="AI37" i="29"/>
  <c r="AJ37" i="29"/>
  <c r="AK37" i="29"/>
  <c r="AL37" i="29"/>
  <c r="AM37" i="29"/>
  <c r="AN37" i="29"/>
  <c r="AO37" i="29"/>
  <c r="AP37" i="29"/>
  <c r="AQ37" i="29"/>
  <c r="AR37" i="29"/>
  <c r="AS37" i="29"/>
  <c r="AT37" i="29"/>
  <c r="AU37" i="29"/>
  <c r="AV37" i="29"/>
  <c r="K38" i="29"/>
  <c r="L38" i="29"/>
  <c r="M38" i="29"/>
  <c r="N38" i="29"/>
  <c r="O38" i="29"/>
  <c r="P38" i="29"/>
  <c r="Q38" i="29"/>
  <c r="R38" i="29"/>
  <c r="S38" i="29"/>
  <c r="T38" i="29"/>
  <c r="U38" i="29"/>
  <c r="V38" i="29"/>
  <c r="W38" i="29"/>
  <c r="X38" i="29"/>
  <c r="Y38" i="29"/>
  <c r="Z38" i="29"/>
  <c r="AA38" i="29"/>
  <c r="AB38" i="29"/>
  <c r="AC38" i="29"/>
  <c r="AD38" i="29"/>
  <c r="AE38" i="29"/>
  <c r="AF38" i="29"/>
  <c r="AG38" i="29"/>
  <c r="AH38" i="29"/>
  <c r="AI38" i="29"/>
  <c r="AJ38" i="29"/>
  <c r="AK38" i="29"/>
  <c r="AL38" i="29"/>
  <c r="AM38" i="29"/>
  <c r="AN38" i="29"/>
  <c r="AO38" i="29"/>
  <c r="AP38" i="29"/>
  <c r="AQ38" i="29"/>
  <c r="AR38" i="29"/>
  <c r="AS38" i="29"/>
  <c r="AT38" i="29"/>
  <c r="AU38" i="29"/>
  <c r="AV38" i="29"/>
  <c r="K39" i="29"/>
  <c r="L39" i="29"/>
  <c r="M39" i="29"/>
  <c r="N39" i="29"/>
  <c r="O39" i="29"/>
  <c r="P39" i="29"/>
  <c r="Q39" i="29"/>
  <c r="R39" i="29"/>
  <c r="S39" i="29"/>
  <c r="T39" i="29"/>
  <c r="U39" i="29"/>
  <c r="V39" i="29"/>
  <c r="W39" i="29"/>
  <c r="X39" i="29"/>
  <c r="Y39" i="29"/>
  <c r="Z39" i="29"/>
  <c r="AA39" i="29"/>
  <c r="AB39" i="29"/>
  <c r="AC39" i="29"/>
  <c r="AD39" i="29"/>
  <c r="AE39" i="29"/>
  <c r="AF39" i="29"/>
  <c r="AG39" i="29"/>
  <c r="AH39" i="29"/>
  <c r="AI39" i="29"/>
  <c r="AJ39" i="29"/>
  <c r="AK39" i="29"/>
  <c r="AL39" i="29"/>
  <c r="AM39" i="29"/>
  <c r="AN39" i="29"/>
  <c r="AO39" i="29"/>
  <c r="AP39" i="29"/>
  <c r="AQ39" i="29"/>
  <c r="AR39" i="29"/>
  <c r="AS39" i="29"/>
  <c r="AT39" i="29"/>
  <c r="AU39" i="29"/>
  <c r="AV39" i="29"/>
  <c r="K40" i="29"/>
  <c r="L40" i="29"/>
  <c r="M40" i="29"/>
  <c r="N40" i="29"/>
  <c r="O40" i="29"/>
  <c r="P40" i="29"/>
  <c r="Q40" i="29"/>
  <c r="R40" i="29"/>
  <c r="S40" i="29"/>
  <c r="T40" i="29"/>
  <c r="U40" i="29"/>
  <c r="V40" i="29"/>
  <c r="W40" i="29"/>
  <c r="X40" i="29"/>
  <c r="Y40" i="29"/>
  <c r="Z40" i="29"/>
  <c r="AA40" i="29"/>
  <c r="AB40" i="29"/>
  <c r="AC40" i="29"/>
  <c r="AD40" i="29"/>
  <c r="AE40" i="29"/>
  <c r="AF40" i="29"/>
  <c r="AG40" i="29"/>
  <c r="AH40" i="29"/>
  <c r="AI40" i="29"/>
  <c r="AJ40" i="29"/>
  <c r="AK40" i="29"/>
  <c r="AL40" i="29"/>
  <c r="AM40" i="29"/>
  <c r="AN40" i="29"/>
  <c r="AO40" i="29"/>
  <c r="AP40" i="29"/>
  <c r="AQ40" i="29"/>
  <c r="AR40" i="29"/>
  <c r="AS40" i="29"/>
  <c r="AT40" i="29"/>
  <c r="AU40" i="29"/>
  <c r="AV40" i="29"/>
  <c r="K41" i="29"/>
  <c r="L41" i="29"/>
  <c r="M41" i="29"/>
  <c r="N41" i="29"/>
  <c r="O41" i="29"/>
  <c r="P41" i="29"/>
  <c r="Q41" i="29"/>
  <c r="R41" i="29"/>
  <c r="S41" i="29"/>
  <c r="T41" i="29"/>
  <c r="U41" i="29"/>
  <c r="V41" i="29"/>
  <c r="W41" i="29"/>
  <c r="X41" i="29"/>
  <c r="Y41" i="29"/>
  <c r="Z41" i="29"/>
  <c r="AA41" i="29"/>
  <c r="AB41" i="29"/>
  <c r="AC41" i="29"/>
  <c r="AD41" i="29"/>
  <c r="AE41" i="29"/>
  <c r="AF41" i="29"/>
  <c r="AG41" i="29"/>
  <c r="AH41" i="29"/>
  <c r="AI41" i="29"/>
  <c r="AJ41" i="29"/>
  <c r="AK41" i="29"/>
  <c r="AL41" i="29"/>
  <c r="AM41" i="29"/>
  <c r="AN41" i="29"/>
  <c r="AO41" i="29"/>
  <c r="AP41" i="29"/>
  <c r="AQ41" i="29"/>
  <c r="AR41" i="29"/>
  <c r="AS41" i="29"/>
  <c r="AT41" i="29"/>
  <c r="AU41" i="29"/>
  <c r="AV41" i="29"/>
  <c r="K42" i="29"/>
  <c r="L42" i="29"/>
  <c r="M42" i="29"/>
  <c r="N42" i="29"/>
  <c r="O42" i="29"/>
  <c r="P42" i="29"/>
  <c r="Q42" i="29"/>
  <c r="R42" i="29"/>
  <c r="S42" i="29"/>
  <c r="T42" i="29"/>
  <c r="U42" i="29"/>
  <c r="V42" i="29"/>
  <c r="W42" i="29"/>
  <c r="X42" i="29"/>
  <c r="Y42" i="29"/>
  <c r="Z42" i="29"/>
  <c r="AA42" i="29"/>
  <c r="AB42" i="29"/>
  <c r="AC42" i="29"/>
  <c r="AD42" i="29"/>
  <c r="AE42" i="29"/>
  <c r="AF42" i="29"/>
  <c r="AG42" i="29"/>
  <c r="AH42" i="29"/>
  <c r="AI42" i="29"/>
  <c r="AJ42" i="29"/>
  <c r="AK42" i="29"/>
  <c r="AL42" i="29"/>
  <c r="AM42" i="29"/>
  <c r="AN42" i="29"/>
  <c r="AO42" i="29"/>
  <c r="AP42" i="29"/>
  <c r="AQ42" i="29"/>
  <c r="AR42" i="29"/>
  <c r="AS42" i="29"/>
  <c r="AT42" i="29"/>
  <c r="AU42" i="29"/>
  <c r="AV42" i="29"/>
  <c r="K43" i="29"/>
  <c r="L43" i="29"/>
  <c r="M43" i="29"/>
  <c r="N43" i="29"/>
  <c r="O43" i="29"/>
  <c r="P43" i="29"/>
  <c r="Q43" i="29"/>
  <c r="R43" i="29"/>
  <c r="S43" i="29"/>
  <c r="T43" i="29"/>
  <c r="U43" i="29"/>
  <c r="V43" i="29"/>
  <c r="W43" i="29"/>
  <c r="X43" i="29"/>
  <c r="Y43" i="29"/>
  <c r="Z43" i="29"/>
  <c r="AA43" i="29"/>
  <c r="AB43" i="29"/>
  <c r="AC43" i="29"/>
  <c r="AD43" i="29"/>
  <c r="AE43" i="29"/>
  <c r="AF43" i="29"/>
  <c r="AG43" i="29"/>
  <c r="AH43" i="29"/>
  <c r="AI43" i="29"/>
  <c r="AJ43" i="29"/>
  <c r="AK43" i="29"/>
  <c r="AL43" i="29"/>
  <c r="AM43" i="29"/>
  <c r="AN43" i="29"/>
  <c r="AO43" i="29"/>
  <c r="AP43" i="29"/>
  <c r="AQ43" i="29"/>
  <c r="AR43" i="29"/>
  <c r="AS43" i="29"/>
  <c r="AT43" i="29"/>
  <c r="AU43" i="29"/>
  <c r="AV43" i="29"/>
  <c r="K44" i="29"/>
  <c r="AK130" i="29" s="1"/>
  <c r="L44" i="29"/>
  <c r="AL130" i="29" s="1"/>
  <c r="M44" i="29"/>
  <c r="AM130" i="29" s="1"/>
  <c r="N44" i="29"/>
  <c r="AN130" i="29" s="1"/>
  <c r="O44" i="29"/>
  <c r="AO130" i="29" s="1"/>
  <c r="P44" i="29"/>
  <c r="AP130" i="29" s="1"/>
  <c r="Q44" i="29"/>
  <c r="AQ130" i="29" s="1"/>
  <c r="R44" i="29"/>
  <c r="AR130" i="29" s="1"/>
  <c r="S44" i="29"/>
  <c r="AS130" i="29" s="1"/>
  <c r="T44" i="29"/>
  <c r="AT130" i="29" s="1"/>
  <c r="U44" i="29"/>
  <c r="AU130" i="29" s="1"/>
  <c r="V44" i="29"/>
  <c r="AV130" i="29" s="1"/>
  <c r="W44" i="29"/>
  <c r="X44" i="29"/>
  <c r="Y44" i="29"/>
  <c r="Z44" i="29"/>
  <c r="AA44" i="29"/>
  <c r="AB44" i="29"/>
  <c r="AC44" i="29"/>
  <c r="AD44" i="29"/>
  <c r="AE44" i="29"/>
  <c r="AF44" i="29"/>
  <c r="AG44" i="29"/>
  <c r="AH44" i="29"/>
  <c r="AI44" i="29"/>
  <c r="AJ44" i="29"/>
  <c r="AK44" i="29"/>
  <c r="AL44" i="29"/>
  <c r="AM44" i="29"/>
  <c r="AN44" i="29"/>
  <c r="AO44" i="29"/>
  <c r="AP44" i="29"/>
  <c r="AQ44" i="29"/>
  <c r="AR44" i="29"/>
  <c r="AS44" i="29"/>
  <c r="AT44" i="29"/>
  <c r="AU44" i="29"/>
  <c r="AV44" i="29"/>
  <c r="K45" i="29"/>
  <c r="AK131" i="29" s="1"/>
  <c r="L45" i="29"/>
  <c r="AL131" i="29" s="1"/>
  <c r="M45" i="29"/>
  <c r="AM131" i="29" s="1"/>
  <c r="N45" i="29"/>
  <c r="AN131" i="29" s="1"/>
  <c r="O45" i="29"/>
  <c r="AO131" i="29" s="1"/>
  <c r="P45" i="29"/>
  <c r="AP131" i="29" s="1"/>
  <c r="Q45" i="29"/>
  <c r="AQ131" i="29" s="1"/>
  <c r="R45" i="29"/>
  <c r="AR131" i="29" s="1"/>
  <c r="S45" i="29"/>
  <c r="AS131" i="29" s="1"/>
  <c r="T45" i="29"/>
  <c r="AT131" i="29" s="1"/>
  <c r="U45" i="29"/>
  <c r="AU131" i="29" s="1"/>
  <c r="V45" i="29"/>
  <c r="AV131" i="29" s="1"/>
  <c r="W45" i="29"/>
  <c r="X45" i="29"/>
  <c r="Y45" i="29"/>
  <c r="Z45" i="29"/>
  <c r="AA45" i="29"/>
  <c r="AB45" i="29"/>
  <c r="AC45" i="29"/>
  <c r="AD45" i="29"/>
  <c r="AE45" i="29"/>
  <c r="AF45" i="29"/>
  <c r="AG45" i="29"/>
  <c r="AH45" i="29"/>
  <c r="AI45" i="29"/>
  <c r="AJ45" i="29"/>
  <c r="AK45" i="29"/>
  <c r="AL45" i="29"/>
  <c r="AM45" i="29"/>
  <c r="AN45" i="29"/>
  <c r="AO45" i="29"/>
  <c r="AP45" i="29"/>
  <c r="AQ45" i="29"/>
  <c r="AR45" i="29"/>
  <c r="AS45" i="29"/>
  <c r="AT45" i="29"/>
  <c r="AU45" i="29"/>
  <c r="AV45" i="29"/>
  <c r="K46" i="29"/>
  <c r="AK132" i="29" s="1"/>
  <c r="L46" i="29"/>
  <c r="AL132" i="29" s="1"/>
  <c r="M46" i="29"/>
  <c r="AM132" i="29" s="1"/>
  <c r="N46" i="29"/>
  <c r="AN132" i="29" s="1"/>
  <c r="O46" i="29"/>
  <c r="AO132" i="29" s="1"/>
  <c r="P46" i="29"/>
  <c r="AP132" i="29" s="1"/>
  <c r="Q46" i="29"/>
  <c r="AQ132" i="29" s="1"/>
  <c r="R46" i="29"/>
  <c r="AR132" i="29" s="1"/>
  <c r="S46" i="29"/>
  <c r="AS132" i="29" s="1"/>
  <c r="T46" i="29"/>
  <c r="AT132" i="29" s="1"/>
  <c r="U46" i="29"/>
  <c r="AU132" i="29" s="1"/>
  <c r="V46" i="29"/>
  <c r="AV132" i="29" s="1"/>
  <c r="W46" i="29"/>
  <c r="X46" i="29"/>
  <c r="Y46" i="29"/>
  <c r="Z46" i="29"/>
  <c r="AA46" i="29"/>
  <c r="AB46" i="29"/>
  <c r="AC46" i="29"/>
  <c r="AD46" i="29"/>
  <c r="AE46" i="29"/>
  <c r="AF46" i="29"/>
  <c r="AG46" i="29"/>
  <c r="AH46" i="29"/>
  <c r="AI46" i="29"/>
  <c r="AJ46" i="29"/>
  <c r="AK46" i="29"/>
  <c r="AL46" i="29"/>
  <c r="AM46" i="29"/>
  <c r="AN46" i="29"/>
  <c r="AO46" i="29"/>
  <c r="AP46" i="29"/>
  <c r="AQ46" i="29"/>
  <c r="AR46" i="29"/>
  <c r="AS46" i="29"/>
  <c r="AT46" i="29"/>
  <c r="AU46" i="29"/>
  <c r="AV46" i="29"/>
  <c r="K47" i="29"/>
  <c r="AK133" i="29" s="1"/>
  <c r="L47" i="29"/>
  <c r="AL133" i="29" s="1"/>
  <c r="M47" i="29"/>
  <c r="AM133" i="29" s="1"/>
  <c r="N47" i="29"/>
  <c r="AN133" i="29" s="1"/>
  <c r="O47" i="29"/>
  <c r="AO133" i="29" s="1"/>
  <c r="P47" i="29"/>
  <c r="AP133" i="29" s="1"/>
  <c r="Q47" i="29"/>
  <c r="AQ133" i="29" s="1"/>
  <c r="R47" i="29"/>
  <c r="AR133" i="29" s="1"/>
  <c r="S47" i="29"/>
  <c r="AS133" i="29" s="1"/>
  <c r="T47" i="29"/>
  <c r="AT133" i="29" s="1"/>
  <c r="U47" i="29"/>
  <c r="AU133" i="29" s="1"/>
  <c r="V47" i="29"/>
  <c r="AV133" i="29" s="1"/>
  <c r="W47" i="29"/>
  <c r="X47" i="29"/>
  <c r="Y47" i="29"/>
  <c r="Z47" i="29"/>
  <c r="AA47" i="29"/>
  <c r="AB47" i="29"/>
  <c r="AC47" i="29"/>
  <c r="AD47" i="29"/>
  <c r="AE47" i="29"/>
  <c r="AF47" i="29"/>
  <c r="AG47" i="29"/>
  <c r="AH47" i="29"/>
  <c r="AI47" i="29"/>
  <c r="AJ47" i="29"/>
  <c r="AK47" i="29"/>
  <c r="AL47" i="29"/>
  <c r="AM47" i="29"/>
  <c r="AN47" i="29"/>
  <c r="AO47" i="29"/>
  <c r="AP47" i="29"/>
  <c r="AQ47" i="29"/>
  <c r="AR47" i="29"/>
  <c r="AS47" i="29"/>
  <c r="AT47" i="29"/>
  <c r="AU47" i="29"/>
  <c r="AV47" i="29"/>
  <c r="K48" i="29"/>
  <c r="AK134" i="29" s="1"/>
  <c r="L48" i="29"/>
  <c r="AL134" i="29" s="1"/>
  <c r="M48" i="29"/>
  <c r="AM134" i="29" s="1"/>
  <c r="N48" i="29"/>
  <c r="AN134" i="29" s="1"/>
  <c r="O48" i="29"/>
  <c r="AO134" i="29" s="1"/>
  <c r="P48" i="29"/>
  <c r="AP134" i="29" s="1"/>
  <c r="Q48" i="29"/>
  <c r="AQ134" i="29" s="1"/>
  <c r="R48" i="29"/>
  <c r="AR134" i="29" s="1"/>
  <c r="S48" i="29"/>
  <c r="AS134" i="29" s="1"/>
  <c r="T48" i="29"/>
  <c r="AT134" i="29" s="1"/>
  <c r="U48" i="29"/>
  <c r="AU134" i="29" s="1"/>
  <c r="V48" i="29"/>
  <c r="AV134" i="29" s="1"/>
  <c r="W48" i="29"/>
  <c r="X48" i="29"/>
  <c r="Y48" i="29"/>
  <c r="Z48" i="29"/>
  <c r="AA48" i="29"/>
  <c r="AB48" i="29"/>
  <c r="AC48" i="29"/>
  <c r="AD48" i="29"/>
  <c r="AE48" i="29"/>
  <c r="AF48" i="29"/>
  <c r="AG48" i="29"/>
  <c r="AH48" i="29"/>
  <c r="AI48" i="29"/>
  <c r="AJ48" i="29"/>
  <c r="AK48" i="29"/>
  <c r="AL48" i="29"/>
  <c r="AM48" i="29"/>
  <c r="AN48" i="29"/>
  <c r="AO48" i="29"/>
  <c r="AP48" i="29"/>
  <c r="AQ48" i="29"/>
  <c r="AR48" i="29"/>
  <c r="AS48" i="29"/>
  <c r="AT48" i="29"/>
  <c r="AU48" i="29"/>
  <c r="AV48" i="29"/>
  <c r="K49" i="29"/>
  <c r="AK135" i="29" s="1"/>
  <c r="L49" i="29"/>
  <c r="AL135" i="29" s="1"/>
  <c r="M49" i="29"/>
  <c r="AM135" i="29" s="1"/>
  <c r="N49" i="29"/>
  <c r="AN135" i="29" s="1"/>
  <c r="O49" i="29"/>
  <c r="AO135" i="29" s="1"/>
  <c r="P49" i="29"/>
  <c r="AP135" i="29" s="1"/>
  <c r="Q49" i="29"/>
  <c r="AQ135" i="29" s="1"/>
  <c r="R49" i="29"/>
  <c r="AR135" i="29" s="1"/>
  <c r="S49" i="29"/>
  <c r="AS135" i="29" s="1"/>
  <c r="T49" i="29"/>
  <c r="AT135" i="29" s="1"/>
  <c r="U49" i="29"/>
  <c r="AU135" i="29" s="1"/>
  <c r="V49" i="29"/>
  <c r="AV135" i="29" s="1"/>
  <c r="W49" i="29"/>
  <c r="X49" i="29"/>
  <c r="Y49" i="29"/>
  <c r="Z49" i="29"/>
  <c r="AA49" i="29"/>
  <c r="AB49" i="29"/>
  <c r="AC49" i="29"/>
  <c r="AD49" i="29"/>
  <c r="AE49" i="29"/>
  <c r="AF49" i="29"/>
  <c r="AG49" i="29"/>
  <c r="AH49" i="29"/>
  <c r="AI49" i="29"/>
  <c r="AJ49" i="29"/>
  <c r="AK49" i="29"/>
  <c r="AL49" i="29"/>
  <c r="AM49" i="29"/>
  <c r="AN49" i="29"/>
  <c r="AO49" i="29"/>
  <c r="AP49" i="29"/>
  <c r="AQ49" i="29"/>
  <c r="AR49" i="29"/>
  <c r="AS49" i="29"/>
  <c r="AT49" i="29"/>
  <c r="AU49" i="29"/>
  <c r="AV49" i="29"/>
  <c r="K50" i="29"/>
  <c r="AK136" i="29" s="1"/>
  <c r="L50" i="29"/>
  <c r="AL136" i="29" s="1"/>
  <c r="M50" i="29"/>
  <c r="AM136" i="29" s="1"/>
  <c r="N50" i="29"/>
  <c r="AN136" i="29" s="1"/>
  <c r="O50" i="29"/>
  <c r="AO136" i="29" s="1"/>
  <c r="P50" i="29"/>
  <c r="AP136" i="29" s="1"/>
  <c r="Q50" i="29"/>
  <c r="AQ136" i="29" s="1"/>
  <c r="R50" i="29"/>
  <c r="AR136" i="29" s="1"/>
  <c r="S50" i="29"/>
  <c r="AS136" i="29" s="1"/>
  <c r="T50" i="29"/>
  <c r="AT136" i="29" s="1"/>
  <c r="U50" i="29"/>
  <c r="AU136" i="29" s="1"/>
  <c r="V50" i="29"/>
  <c r="AV136" i="29" s="1"/>
  <c r="W50" i="29"/>
  <c r="X50" i="29"/>
  <c r="Y50" i="29"/>
  <c r="Z50" i="29"/>
  <c r="AA50" i="29"/>
  <c r="AB50" i="29"/>
  <c r="AC50" i="29"/>
  <c r="AD50" i="29"/>
  <c r="AE50" i="29"/>
  <c r="AF50" i="29"/>
  <c r="AG50" i="29"/>
  <c r="AH50" i="29"/>
  <c r="AI50" i="29"/>
  <c r="AJ50" i="29"/>
  <c r="AK50" i="29"/>
  <c r="AL50" i="29"/>
  <c r="AM50" i="29"/>
  <c r="AN50" i="29"/>
  <c r="AO50" i="29"/>
  <c r="AP50" i="29"/>
  <c r="AQ50" i="29"/>
  <c r="AR50" i="29"/>
  <c r="AS50" i="29"/>
  <c r="AT50" i="29"/>
  <c r="AU50" i="29"/>
  <c r="AV50" i="29"/>
  <c r="K51" i="29"/>
  <c r="AH137" i="29" s="1"/>
  <c r="L51" i="29"/>
  <c r="AI137" i="29" s="1"/>
  <c r="M51" i="29"/>
  <c r="AJ137" i="29" s="1"/>
  <c r="N51" i="29"/>
  <c r="AK137" i="29" s="1"/>
  <c r="O51" i="29"/>
  <c r="AL137" i="29" s="1"/>
  <c r="P51" i="29"/>
  <c r="AM137" i="29" s="1"/>
  <c r="Q51" i="29"/>
  <c r="AN137" i="29" s="1"/>
  <c r="R51" i="29"/>
  <c r="AO137" i="29" s="1"/>
  <c r="S51" i="29"/>
  <c r="AP137" i="29" s="1"/>
  <c r="T51" i="29"/>
  <c r="AQ137" i="29" s="1"/>
  <c r="U51" i="29"/>
  <c r="AR137" i="29" s="1"/>
  <c r="V51" i="29"/>
  <c r="AS137" i="29" s="1"/>
  <c r="W51" i="29"/>
  <c r="AT137" i="29" s="1"/>
  <c r="X51" i="29"/>
  <c r="AU137" i="29" s="1"/>
  <c r="Y51" i="29"/>
  <c r="AV137" i="29" s="1"/>
  <c r="Z51" i="29"/>
  <c r="AA51" i="29"/>
  <c r="AB51" i="29"/>
  <c r="AC51" i="29"/>
  <c r="AD51" i="29"/>
  <c r="AE51" i="29"/>
  <c r="AF51" i="29"/>
  <c r="AG51" i="29"/>
  <c r="AH51" i="29"/>
  <c r="AI51" i="29"/>
  <c r="AJ51" i="29"/>
  <c r="AK51" i="29"/>
  <c r="AL51" i="29"/>
  <c r="AM51" i="29"/>
  <c r="AN51" i="29"/>
  <c r="AO51" i="29"/>
  <c r="AP51" i="29"/>
  <c r="AQ51" i="29"/>
  <c r="AR51" i="29"/>
  <c r="AS51" i="29"/>
  <c r="AT51" i="29"/>
  <c r="AU51" i="29"/>
  <c r="AV51" i="29"/>
  <c r="K52" i="29"/>
  <c r="AH138" i="29" s="1"/>
  <c r="L52" i="29"/>
  <c r="AI138" i="29" s="1"/>
  <c r="M52" i="29"/>
  <c r="AJ138" i="29" s="1"/>
  <c r="N52" i="29"/>
  <c r="AK138" i="29" s="1"/>
  <c r="O52" i="29"/>
  <c r="AL138" i="29" s="1"/>
  <c r="P52" i="29"/>
  <c r="AM138" i="29" s="1"/>
  <c r="Q52" i="29"/>
  <c r="AN138" i="29" s="1"/>
  <c r="R52" i="29"/>
  <c r="AO138" i="29" s="1"/>
  <c r="S52" i="29"/>
  <c r="AP138" i="29" s="1"/>
  <c r="T52" i="29"/>
  <c r="AQ138" i="29" s="1"/>
  <c r="U52" i="29"/>
  <c r="AR138" i="29" s="1"/>
  <c r="V52" i="29"/>
  <c r="AS138" i="29" s="1"/>
  <c r="W52" i="29"/>
  <c r="AT138" i="29" s="1"/>
  <c r="X52" i="29"/>
  <c r="AU138" i="29" s="1"/>
  <c r="Y52" i="29"/>
  <c r="AV138" i="29" s="1"/>
  <c r="Z52" i="29"/>
  <c r="AA52" i="29"/>
  <c r="AB52" i="29"/>
  <c r="AC52" i="29"/>
  <c r="AD52" i="29"/>
  <c r="AE52" i="29"/>
  <c r="AF52" i="29"/>
  <c r="AG52" i="29"/>
  <c r="AH52" i="29"/>
  <c r="AI52" i="29"/>
  <c r="AJ52" i="29"/>
  <c r="AK52" i="29"/>
  <c r="AL52" i="29"/>
  <c r="AM52" i="29"/>
  <c r="AN52" i="29"/>
  <c r="AO52" i="29"/>
  <c r="AP52" i="29"/>
  <c r="AQ52" i="29"/>
  <c r="AR52" i="29"/>
  <c r="AS52" i="29"/>
  <c r="AT52" i="29"/>
  <c r="AU52" i="29"/>
  <c r="AV52" i="29"/>
  <c r="K53" i="29"/>
  <c r="AH139" i="29" s="1"/>
  <c r="L53" i="29"/>
  <c r="AI139" i="29" s="1"/>
  <c r="M53" i="29"/>
  <c r="AJ139" i="29" s="1"/>
  <c r="N53" i="29"/>
  <c r="AK139" i="29" s="1"/>
  <c r="O53" i="29"/>
  <c r="AL139" i="29" s="1"/>
  <c r="P53" i="29"/>
  <c r="AM139" i="29" s="1"/>
  <c r="Q53" i="29"/>
  <c r="AN139" i="29" s="1"/>
  <c r="R53" i="29"/>
  <c r="AO139" i="29" s="1"/>
  <c r="S53" i="29"/>
  <c r="AP139" i="29" s="1"/>
  <c r="T53" i="29"/>
  <c r="AQ139" i="29" s="1"/>
  <c r="U53" i="29"/>
  <c r="AR139" i="29" s="1"/>
  <c r="V53" i="29"/>
  <c r="AS139" i="29" s="1"/>
  <c r="W53" i="29"/>
  <c r="AT139" i="29" s="1"/>
  <c r="X53" i="29"/>
  <c r="AU139" i="29" s="1"/>
  <c r="Y53" i="29"/>
  <c r="AV139" i="29" s="1"/>
  <c r="Z53" i="29"/>
  <c r="AA53" i="29"/>
  <c r="AB53" i="29"/>
  <c r="AC53" i="29"/>
  <c r="AD53" i="29"/>
  <c r="AE53" i="29"/>
  <c r="AF53" i="29"/>
  <c r="AG53" i="29"/>
  <c r="AH53" i="29"/>
  <c r="AI53" i="29"/>
  <c r="AJ53" i="29"/>
  <c r="AK53" i="29"/>
  <c r="AL53" i="29"/>
  <c r="AM53" i="29"/>
  <c r="AN53" i="29"/>
  <c r="AO53" i="29"/>
  <c r="AP53" i="29"/>
  <c r="AQ53" i="29"/>
  <c r="AR53" i="29"/>
  <c r="AS53" i="29"/>
  <c r="AT53" i="29"/>
  <c r="AU53" i="29"/>
  <c r="AV53" i="29"/>
  <c r="K54" i="29"/>
  <c r="AH140" i="29" s="1"/>
  <c r="L54" i="29"/>
  <c r="AI140" i="29" s="1"/>
  <c r="M54" i="29"/>
  <c r="AJ140" i="29" s="1"/>
  <c r="N54" i="29"/>
  <c r="AK140" i="29" s="1"/>
  <c r="O54" i="29"/>
  <c r="AL140" i="29" s="1"/>
  <c r="P54" i="29"/>
  <c r="AM140" i="29" s="1"/>
  <c r="Q54" i="29"/>
  <c r="AN140" i="29" s="1"/>
  <c r="R54" i="29"/>
  <c r="AO140" i="29" s="1"/>
  <c r="S54" i="29"/>
  <c r="AP140" i="29" s="1"/>
  <c r="T54" i="29"/>
  <c r="AQ140" i="29" s="1"/>
  <c r="U54" i="29"/>
  <c r="AR140" i="29" s="1"/>
  <c r="V54" i="29"/>
  <c r="AS140" i="29" s="1"/>
  <c r="W54" i="29"/>
  <c r="AT140" i="29" s="1"/>
  <c r="X54" i="29"/>
  <c r="AU140" i="29" s="1"/>
  <c r="Y54" i="29"/>
  <c r="AV140" i="29" s="1"/>
  <c r="Z54" i="29"/>
  <c r="AA54" i="29"/>
  <c r="AB54" i="29"/>
  <c r="AC54" i="29"/>
  <c r="AD54" i="29"/>
  <c r="AE54" i="29"/>
  <c r="AF54" i="29"/>
  <c r="AG54" i="29"/>
  <c r="AH54" i="29"/>
  <c r="AI54" i="29"/>
  <c r="AJ54" i="29"/>
  <c r="AK54" i="29"/>
  <c r="AL54" i="29"/>
  <c r="AM54" i="29"/>
  <c r="AN54" i="29"/>
  <c r="AO54" i="29"/>
  <c r="AP54" i="29"/>
  <c r="AQ54" i="29"/>
  <c r="AR54" i="29"/>
  <c r="AS54" i="29"/>
  <c r="AT54" i="29"/>
  <c r="AU54" i="29"/>
  <c r="AV54" i="29"/>
  <c r="K55" i="29"/>
  <c r="AH141" i="29" s="1"/>
  <c r="L55" i="29"/>
  <c r="AI141" i="29" s="1"/>
  <c r="M55" i="29"/>
  <c r="AJ141" i="29" s="1"/>
  <c r="N55" i="29"/>
  <c r="AK141" i="29" s="1"/>
  <c r="O55" i="29"/>
  <c r="AL141" i="29" s="1"/>
  <c r="P55" i="29"/>
  <c r="AM141" i="29" s="1"/>
  <c r="Q55" i="29"/>
  <c r="AN141" i="29" s="1"/>
  <c r="R55" i="29"/>
  <c r="AO141" i="29" s="1"/>
  <c r="S55" i="29"/>
  <c r="AP141" i="29" s="1"/>
  <c r="T55" i="29"/>
  <c r="AQ141" i="29" s="1"/>
  <c r="U55" i="29"/>
  <c r="AR141" i="29" s="1"/>
  <c r="V55" i="29"/>
  <c r="AS141" i="29" s="1"/>
  <c r="W55" i="29"/>
  <c r="AT141" i="29" s="1"/>
  <c r="X55" i="29"/>
  <c r="AU141" i="29" s="1"/>
  <c r="Y55" i="29"/>
  <c r="AV141" i="29" s="1"/>
  <c r="Z55" i="29"/>
  <c r="AA55" i="29"/>
  <c r="AB55" i="29"/>
  <c r="AC55" i="29"/>
  <c r="AD55" i="29"/>
  <c r="AE55" i="29"/>
  <c r="AF55" i="29"/>
  <c r="AG55" i="29"/>
  <c r="AH55" i="29"/>
  <c r="AI55" i="29"/>
  <c r="AJ55" i="29"/>
  <c r="AK55" i="29"/>
  <c r="AL55" i="29"/>
  <c r="AM55" i="29"/>
  <c r="AN55" i="29"/>
  <c r="AO55" i="29"/>
  <c r="AP55" i="29"/>
  <c r="AQ55" i="29"/>
  <c r="AR55" i="29"/>
  <c r="AS55" i="29"/>
  <c r="AT55" i="29"/>
  <c r="AU55" i="29"/>
  <c r="AV55" i="29"/>
  <c r="K56" i="29"/>
  <c r="AH142" i="29" s="1"/>
  <c r="L56" i="29"/>
  <c r="AI142" i="29" s="1"/>
  <c r="M56" i="29"/>
  <c r="AJ142" i="29" s="1"/>
  <c r="N56" i="29"/>
  <c r="AK142" i="29" s="1"/>
  <c r="O56" i="29"/>
  <c r="AL142" i="29" s="1"/>
  <c r="P56" i="29"/>
  <c r="AM142" i="29" s="1"/>
  <c r="Q56" i="29"/>
  <c r="AN142" i="29" s="1"/>
  <c r="R56" i="29"/>
  <c r="AO142" i="29" s="1"/>
  <c r="S56" i="29"/>
  <c r="AP142" i="29" s="1"/>
  <c r="T56" i="29"/>
  <c r="AQ142" i="29" s="1"/>
  <c r="U56" i="29"/>
  <c r="AR142" i="29" s="1"/>
  <c r="V56" i="29"/>
  <c r="AS142" i="29" s="1"/>
  <c r="W56" i="29"/>
  <c r="AT142" i="29" s="1"/>
  <c r="X56" i="29"/>
  <c r="AU142" i="29" s="1"/>
  <c r="Y56" i="29"/>
  <c r="AV142" i="29" s="1"/>
  <c r="Z56" i="29"/>
  <c r="AA56" i="29"/>
  <c r="AB56" i="29"/>
  <c r="AC56" i="29"/>
  <c r="AD56" i="29"/>
  <c r="AE56" i="29"/>
  <c r="AF56" i="29"/>
  <c r="AG56" i="29"/>
  <c r="AH56" i="29"/>
  <c r="AI56" i="29"/>
  <c r="AJ56" i="29"/>
  <c r="AK56" i="29"/>
  <c r="AL56" i="29"/>
  <c r="AM56" i="29"/>
  <c r="AN56" i="29"/>
  <c r="AO56" i="29"/>
  <c r="AP56" i="29"/>
  <c r="AQ56" i="29"/>
  <c r="AR56" i="29"/>
  <c r="AS56" i="29"/>
  <c r="AT56" i="29"/>
  <c r="AU56" i="29"/>
  <c r="AV56" i="29"/>
  <c r="K57" i="29"/>
  <c r="AH143" i="29" s="1"/>
  <c r="L57" i="29"/>
  <c r="AI143" i="29" s="1"/>
  <c r="M57" i="29"/>
  <c r="AJ143" i="29" s="1"/>
  <c r="N57" i="29"/>
  <c r="AK143" i="29" s="1"/>
  <c r="O57" i="29"/>
  <c r="AL143" i="29" s="1"/>
  <c r="P57" i="29"/>
  <c r="AM143" i="29" s="1"/>
  <c r="Q57" i="29"/>
  <c r="AN143" i="29" s="1"/>
  <c r="R57" i="29"/>
  <c r="AO143" i="29" s="1"/>
  <c r="S57" i="29"/>
  <c r="AP143" i="29" s="1"/>
  <c r="T57" i="29"/>
  <c r="AQ143" i="29" s="1"/>
  <c r="U57" i="29"/>
  <c r="AR143" i="29" s="1"/>
  <c r="V57" i="29"/>
  <c r="AS143" i="29" s="1"/>
  <c r="W57" i="29"/>
  <c r="AT143" i="29" s="1"/>
  <c r="X57" i="29"/>
  <c r="AU143" i="29" s="1"/>
  <c r="Y57" i="29"/>
  <c r="AV143" i="29" s="1"/>
  <c r="Z57" i="29"/>
  <c r="AA57" i="29"/>
  <c r="AB57" i="29"/>
  <c r="AC57" i="29"/>
  <c r="AD57" i="29"/>
  <c r="AE57" i="29"/>
  <c r="AF57" i="29"/>
  <c r="AG57" i="29"/>
  <c r="AH57" i="29"/>
  <c r="AI57" i="29"/>
  <c r="AJ57" i="29"/>
  <c r="AK57" i="29"/>
  <c r="AL57" i="29"/>
  <c r="AM57" i="29"/>
  <c r="AN57" i="29"/>
  <c r="AO57" i="29"/>
  <c r="AP57" i="29"/>
  <c r="AQ57" i="29"/>
  <c r="AR57" i="29"/>
  <c r="AS57" i="29"/>
  <c r="AT57" i="29"/>
  <c r="AU57" i="29"/>
  <c r="AV57" i="29"/>
  <c r="K58" i="29"/>
  <c r="AN144" i="29" s="1"/>
  <c r="L58" i="29"/>
  <c r="AO144" i="29" s="1"/>
  <c r="M58" i="29"/>
  <c r="AP144" i="29" s="1"/>
  <c r="N58" i="29"/>
  <c r="AQ144" i="29" s="1"/>
  <c r="O58" i="29"/>
  <c r="AR144" i="29" s="1"/>
  <c r="P58" i="29"/>
  <c r="AS144" i="29" s="1"/>
  <c r="Q58" i="29"/>
  <c r="AT144" i="29" s="1"/>
  <c r="R58" i="29"/>
  <c r="AU144" i="29" s="1"/>
  <c r="S58" i="29"/>
  <c r="AV144" i="29" s="1"/>
  <c r="T58" i="29"/>
  <c r="U58" i="29"/>
  <c r="V58" i="29"/>
  <c r="W58" i="29"/>
  <c r="X58" i="29"/>
  <c r="Y58" i="29"/>
  <c r="Z58" i="29"/>
  <c r="AA58" i="29"/>
  <c r="AB58" i="29"/>
  <c r="AC58" i="29"/>
  <c r="AD58" i="29"/>
  <c r="AE58" i="29"/>
  <c r="AF58" i="29"/>
  <c r="AG58" i="29"/>
  <c r="AH58" i="29"/>
  <c r="AI58" i="29"/>
  <c r="AJ58" i="29"/>
  <c r="AK58" i="29"/>
  <c r="AL58" i="29"/>
  <c r="AM58" i="29"/>
  <c r="AN58" i="29"/>
  <c r="AO58" i="29"/>
  <c r="AP58" i="29"/>
  <c r="AQ58" i="29"/>
  <c r="AR58" i="29"/>
  <c r="AS58" i="29"/>
  <c r="AT58" i="29"/>
  <c r="AU58" i="29"/>
  <c r="AV58" i="29"/>
  <c r="K59" i="29"/>
  <c r="AN145" i="29" s="1"/>
  <c r="L59" i="29"/>
  <c r="AO145" i="29" s="1"/>
  <c r="M59" i="29"/>
  <c r="AP145" i="29" s="1"/>
  <c r="N59" i="29"/>
  <c r="AQ145" i="29" s="1"/>
  <c r="O59" i="29"/>
  <c r="AR145" i="29" s="1"/>
  <c r="P59" i="29"/>
  <c r="AS145" i="29" s="1"/>
  <c r="Q59" i="29"/>
  <c r="AT145" i="29" s="1"/>
  <c r="R59" i="29"/>
  <c r="AU145" i="29" s="1"/>
  <c r="S59" i="29"/>
  <c r="AV145" i="29" s="1"/>
  <c r="T59" i="29"/>
  <c r="U59" i="29"/>
  <c r="V59" i="29"/>
  <c r="W59" i="29"/>
  <c r="X59" i="29"/>
  <c r="Y59" i="29"/>
  <c r="Z59" i="29"/>
  <c r="AA59" i="29"/>
  <c r="AB59" i="29"/>
  <c r="AC59" i="29"/>
  <c r="AD59" i="29"/>
  <c r="AE59" i="29"/>
  <c r="AF59" i="29"/>
  <c r="AG59" i="29"/>
  <c r="AH59" i="29"/>
  <c r="AI59" i="29"/>
  <c r="AJ59" i="29"/>
  <c r="AK59" i="29"/>
  <c r="AL59" i="29"/>
  <c r="AM59" i="29"/>
  <c r="AN59" i="29"/>
  <c r="AO59" i="29"/>
  <c r="AP59" i="29"/>
  <c r="AQ59" i="29"/>
  <c r="AR59" i="29"/>
  <c r="AS59" i="29"/>
  <c r="AT59" i="29"/>
  <c r="AU59" i="29"/>
  <c r="AV59" i="29"/>
  <c r="K60" i="29"/>
  <c r="AN146" i="29" s="1"/>
  <c r="L60" i="29"/>
  <c r="AO146" i="29" s="1"/>
  <c r="M60" i="29"/>
  <c r="AP146" i="29" s="1"/>
  <c r="N60" i="29"/>
  <c r="AQ146" i="29" s="1"/>
  <c r="O60" i="29"/>
  <c r="AR146" i="29" s="1"/>
  <c r="P60" i="29"/>
  <c r="AS146" i="29" s="1"/>
  <c r="Q60" i="29"/>
  <c r="AT146" i="29" s="1"/>
  <c r="R60" i="29"/>
  <c r="AU146" i="29" s="1"/>
  <c r="S60" i="29"/>
  <c r="AV146" i="29" s="1"/>
  <c r="T60" i="29"/>
  <c r="U60" i="29"/>
  <c r="V60" i="29"/>
  <c r="W60" i="29"/>
  <c r="X60" i="29"/>
  <c r="Y60" i="29"/>
  <c r="Z60" i="29"/>
  <c r="AA60" i="29"/>
  <c r="AB60" i="29"/>
  <c r="AC60" i="29"/>
  <c r="AD60" i="29"/>
  <c r="AE60" i="29"/>
  <c r="AF60" i="29"/>
  <c r="AG60" i="29"/>
  <c r="AH60" i="29"/>
  <c r="AI60" i="29"/>
  <c r="AJ60" i="29"/>
  <c r="AK60" i="29"/>
  <c r="AL60" i="29"/>
  <c r="AM60" i="29"/>
  <c r="AN60" i="29"/>
  <c r="AO60" i="29"/>
  <c r="AP60" i="29"/>
  <c r="AQ60" i="29"/>
  <c r="AR60" i="29"/>
  <c r="AS60" i="29"/>
  <c r="AT60" i="29"/>
  <c r="AU60" i="29"/>
  <c r="AV60" i="29"/>
  <c r="K61" i="29"/>
  <c r="AN147" i="29" s="1"/>
  <c r="L61" i="29"/>
  <c r="AO147" i="29" s="1"/>
  <c r="M61" i="29"/>
  <c r="AP147" i="29" s="1"/>
  <c r="N61" i="29"/>
  <c r="AQ147" i="29" s="1"/>
  <c r="O61" i="29"/>
  <c r="AR147" i="29" s="1"/>
  <c r="P61" i="29"/>
  <c r="AS147" i="29" s="1"/>
  <c r="Q61" i="29"/>
  <c r="AT147" i="29" s="1"/>
  <c r="R61" i="29"/>
  <c r="AU147" i="29" s="1"/>
  <c r="S61" i="29"/>
  <c r="AV147" i="29" s="1"/>
  <c r="T61" i="29"/>
  <c r="U61" i="29"/>
  <c r="V61" i="29"/>
  <c r="W61" i="29"/>
  <c r="X61" i="29"/>
  <c r="Y61" i="29"/>
  <c r="Z61" i="29"/>
  <c r="AA61" i="29"/>
  <c r="AB61" i="29"/>
  <c r="AC61" i="29"/>
  <c r="AD61" i="29"/>
  <c r="AE61" i="29"/>
  <c r="AF61" i="29"/>
  <c r="AG61" i="29"/>
  <c r="AH61" i="29"/>
  <c r="AI61" i="29"/>
  <c r="AJ61" i="29"/>
  <c r="AK61" i="29"/>
  <c r="AL61" i="29"/>
  <c r="AM61" i="29"/>
  <c r="AN61" i="29"/>
  <c r="AO61" i="29"/>
  <c r="AP61" i="29"/>
  <c r="AQ61" i="29"/>
  <c r="AR61" i="29"/>
  <c r="AS61" i="29"/>
  <c r="AT61" i="29"/>
  <c r="AU61" i="29"/>
  <c r="AV61" i="29"/>
  <c r="K62" i="29"/>
  <c r="AN148" i="29" s="1"/>
  <c r="L62" i="29"/>
  <c r="AO148" i="29" s="1"/>
  <c r="M62" i="29"/>
  <c r="AP148" i="29" s="1"/>
  <c r="N62" i="29"/>
  <c r="AQ148" i="29" s="1"/>
  <c r="O62" i="29"/>
  <c r="AR148" i="29" s="1"/>
  <c r="P62" i="29"/>
  <c r="AS148" i="29" s="1"/>
  <c r="Q62" i="29"/>
  <c r="AT148" i="29" s="1"/>
  <c r="R62" i="29"/>
  <c r="AU148" i="29" s="1"/>
  <c r="S62" i="29"/>
  <c r="AV148" i="29" s="1"/>
  <c r="T62" i="29"/>
  <c r="U62" i="29"/>
  <c r="V62" i="29"/>
  <c r="W62" i="29"/>
  <c r="X62" i="29"/>
  <c r="Y62" i="29"/>
  <c r="Z62" i="29"/>
  <c r="AA62" i="29"/>
  <c r="AB62" i="29"/>
  <c r="AC62" i="29"/>
  <c r="AD62" i="29"/>
  <c r="AE62" i="29"/>
  <c r="AF62" i="29"/>
  <c r="AG62" i="29"/>
  <c r="AH62" i="29"/>
  <c r="AI62" i="29"/>
  <c r="AJ62" i="29"/>
  <c r="AK62" i="29"/>
  <c r="AL62" i="29"/>
  <c r="AM62" i="29"/>
  <c r="AN62" i="29"/>
  <c r="AO62" i="29"/>
  <c r="AP62" i="29"/>
  <c r="AQ62" i="29"/>
  <c r="AR62" i="29"/>
  <c r="AS62" i="29"/>
  <c r="AT62" i="29"/>
  <c r="AU62" i="29"/>
  <c r="AV62" i="29"/>
  <c r="K63" i="29"/>
  <c r="AN149" i="29" s="1"/>
  <c r="L63" i="29"/>
  <c r="AO149" i="29" s="1"/>
  <c r="M63" i="29"/>
  <c r="AP149" i="29" s="1"/>
  <c r="N63" i="29"/>
  <c r="AQ149" i="29" s="1"/>
  <c r="O63" i="29"/>
  <c r="AR149" i="29" s="1"/>
  <c r="P63" i="29"/>
  <c r="AS149" i="29" s="1"/>
  <c r="Q63" i="29"/>
  <c r="AT149" i="29" s="1"/>
  <c r="R63" i="29"/>
  <c r="AU149" i="29" s="1"/>
  <c r="S63" i="29"/>
  <c r="AV149" i="29" s="1"/>
  <c r="T63" i="29"/>
  <c r="U63" i="29"/>
  <c r="V63" i="29"/>
  <c r="W63" i="29"/>
  <c r="X63" i="29"/>
  <c r="Y63" i="29"/>
  <c r="Z63" i="29"/>
  <c r="AA63" i="29"/>
  <c r="AB63" i="29"/>
  <c r="AC63" i="29"/>
  <c r="AD63" i="29"/>
  <c r="AE63" i="29"/>
  <c r="AF63" i="29"/>
  <c r="AG63" i="29"/>
  <c r="AH63" i="29"/>
  <c r="AI63" i="29"/>
  <c r="AJ63" i="29"/>
  <c r="AK63" i="29"/>
  <c r="AL63" i="29"/>
  <c r="AM63" i="29"/>
  <c r="AN63" i="29"/>
  <c r="AO63" i="29"/>
  <c r="AP63" i="29"/>
  <c r="AQ63" i="29"/>
  <c r="AR63" i="29"/>
  <c r="AS63" i="29"/>
  <c r="AT63" i="29"/>
  <c r="AU63" i="29"/>
  <c r="AV63" i="29"/>
  <c r="K64" i="29"/>
  <c r="AN150" i="29" s="1"/>
  <c r="L64" i="29"/>
  <c r="AO150" i="29" s="1"/>
  <c r="M64" i="29"/>
  <c r="AP150" i="29" s="1"/>
  <c r="N64" i="29"/>
  <c r="AQ150" i="29" s="1"/>
  <c r="O64" i="29"/>
  <c r="AR150" i="29" s="1"/>
  <c r="P64" i="29"/>
  <c r="AS150" i="29" s="1"/>
  <c r="Q64" i="29"/>
  <c r="AT150" i="29" s="1"/>
  <c r="R64" i="29"/>
  <c r="AU150" i="29" s="1"/>
  <c r="S64" i="29"/>
  <c r="AV150" i="29" s="1"/>
  <c r="T64" i="29"/>
  <c r="U64" i="29"/>
  <c r="V64" i="29"/>
  <c r="W64" i="29"/>
  <c r="X64" i="29"/>
  <c r="Y64" i="29"/>
  <c r="Z64" i="29"/>
  <c r="AA64" i="29"/>
  <c r="AB64" i="29"/>
  <c r="AC64" i="29"/>
  <c r="AD64" i="29"/>
  <c r="AE64" i="29"/>
  <c r="AF64" i="29"/>
  <c r="AG64" i="29"/>
  <c r="AH64" i="29"/>
  <c r="AI64" i="29"/>
  <c r="AJ64" i="29"/>
  <c r="AK64" i="29"/>
  <c r="AL64" i="29"/>
  <c r="AM64" i="29"/>
  <c r="AN64" i="29"/>
  <c r="AO64" i="29"/>
  <c r="AP64" i="29"/>
  <c r="AQ64" i="29"/>
  <c r="AR64" i="29"/>
  <c r="AS64" i="29"/>
  <c r="AT64" i="29"/>
  <c r="AU64" i="29"/>
  <c r="AV64" i="29"/>
  <c r="K65" i="29"/>
  <c r="L65" i="29"/>
  <c r="M65" i="29"/>
  <c r="N65" i="29"/>
  <c r="O65" i="29"/>
  <c r="P65" i="29"/>
  <c r="Q65" i="29"/>
  <c r="R65" i="29"/>
  <c r="S65" i="29"/>
  <c r="T65" i="29"/>
  <c r="U65" i="29"/>
  <c r="V65" i="29"/>
  <c r="W65" i="29"/>
  <c r="X65" i="29"/>
  <c r="Y65" i="29"/>
  <c r="Z65" i="29"/>
  <c r="AA65" i="29"/>
  <c r="AB65" i="29"/>
  <c r="AC65" i="29"/>
  <c r="AD65" i="29"/>
  <c r="AE65" i="29"/>
  <c r="AF65" i="29"/>
  <c r="AG65" i="29"/>
  <c r="AH65" i="29"/>
  <c r="AI65" i="29"/>
  <c r="AJ65" i="29"/>
  <c r="AK65" i="29"/>
  <c r="AL65" i="29"/>
  <c r="AM65" i="29"/>
  <c r="AN65" i="29"/>
  <c r="AO65" i="29"/>
  <c r="AP65" i="29"/>
  <c r="AQ65" i="29"/>
  <c r="AR65" i="29"/>
  <c r="AS65" i="29"/>
  <c r="AT65" i="29"/>
  <c r="AU65" i="29"/>
  <c r="AV65" i="29"/>
  <c r="K66" i="29"/>
  <c r="L66" i="29"/>
  <c r="M66" i="29"/>
  <c r="N66" i="29"/>
  <c r="O66" i="29"/>
  <c r="P66" i="29"/>
  <c r="Q66" i="29"/>
  <c r="R66" i="29"/>
  <c r="S66" i="29"/>
  <c r="T66" i="29"/>
  <c r="U66" i="29"/>
  <c r="V66" i="29"/>
  <c r="W66" i="29"/>
  <c r="X66" i="29"/>
  <c r="Y66" i="29"/>
  <c r="Z66" i="29"/>
  <c r="AA66" i="29"/>
  <c r="AB66" i="29"/>
  <c r="AC66" i="29"/>
  <c r="AD66" i="29"/>
  <c r="AE66" i="29"/>
  <c r="AF66" i="29"/>
  <c r="AG66" i="29"/>
  <c r="AH66" i="29"/>
  <c r="AI66" i="29"/>
  <c r="AJ66" i="29"/>
  <c r="AK66" i="29"/>
  <c r="AL66" i="29"/>
  <c r="AM66" i="29"/>
  <c r="AN66" i="29"/>
  <c r="AO66" i="29"/>
  <c r="AP66" i="29"/>
  <c r="AQ66" i="29"/>
  <c r="AR66" i="29"/>
  <c r="AS66" i="29"/>
  <c r="AT66" i="29"/>
  <c r="AU66" i="29"/>
  <c r="AV66" i="29"/>
  <c r="K67" i="29"/>
  <c r="L67" i="29"/>
  <c r="M67" i="29"/>
  <c r="N67" i="29"/>
  <c r="O67" i="29"/>
  <c r="P67" i="29"/>
  <c r="Q67" i="29"/>
  <c r="R67" i="29"/>
  <c r="S67" i="29"/>
  <c r="T67" i="29"/>
  <c r="U67" i="29"/>
  <c r="V67" i="29"/>
  <c r="W67" i="29"/>
  <c r="X67" i="29"/>
  <c r="Y67" i="29"/>
  <c r="Z67" i="29"/>
  <c r="AA67" i="29"/>
  <c r="AB67" i="29"/>
  <c r="AC67" i="29"/>
  <c r="AD67" i="29"/>
  <c r="AE67" i="29"/>
  <c r="AF67" i="29"/>
  <c r="AG67" i="29"/>
  <c r="AH67" i="29"/>
  <c r="AI67" i="29"/>
  <c r="AJ67" i="29"/>
  <c r="AK67" i="29"/>
  <c r="AL67" i="29"/>
  <c r="AM67" i="29"/>
  <c r="AN67" i="29"/>
  <c r="AO67" i="29"/>
  <c r="AP67" i="29"/>
  <c r="AQ67" i="29"/>
  <c r="AR67" i="29"/>
  <c r="AS67" i="29"/>
  <c r="AT67" i="29"/>
  <c r="AU67" i="29"/>
  <c r="AV67" i="29"/>
  <c r="K68" i="29"/>
  <c r="L68" i="29"/>
  <c r="M68" i="29"/>
  <c r="N68" i="29"/>
  <c r="O68" i="29"/>
  <c r="P68" i="29"/>
  <c r="Q68" i="29"/>
  <c r="R68" i="29"/>
  <c r="S68" i="29"/>
  <c r="T68" i="29"/>
  <c r="U68" i="29"/>
  <c r="V68" i="29"/>
  <c r="W68" i="29"/>
  <c r="X68" i="29"/>
  <c r="Y68" i="29"/>
  <c r="Z68" i="29"/>
  <c r="AA68" i="29"/>
  <c r="AB68" i="29"/>
  <c r="AC68" i="29"/>
  <c r="AD68" i="29"/>
  <c r="AE68" i="29"/>
  <c r="AF68" i="29"/>
  <c r="AG68" i="29"/>
  <c r="AH68" i="29"/>
  <c r="AI68" i="29"/>
  <c r="AJ68" i="29"/>
  <c r="AK68" i="29"/>
  <c r="AL68" i="29"/>
  <c r="AM68" i="29"/>
  <c r="AN68" i="29"/>
  <c r="AO68" i="29"/>
  <c r="AP68" i="29"/>
  <c r="AQ68" i="29"/>
  <c r="AR68" i="29"/>
  <c r="AS68" i="29"/>
  <c r="AT68" i="29"/>
  <c r="AU68" i="29"/>
  <c r="AV68" i="29"/>
  <c r="K69" i="29"/>
  <c r="L69" i="29"/>
  <c r="M69" i="29"/>
  <c r="N69" i="29"/>
  <c r="O69" i="29"/>
  <c r="P69" i="29"/>
  <c r="Q69" i="29"/>
  <c r="R69" i="29"/>
  <c r="S69" i="29"/>
  <c r="T69" i="29"/>
  <c r="U69" i="29"/>
  <c r="V69" i="29"/>
  <c r="W69" i="29"/>
  <c r="X69" i="29"/>
  <c r="Y69" i="29"/>
  <c r="Z69" i="29"/>
  <c r="AA69" i="29"/>
  <c r="AB69" i="29"/>
  <c r="AC69" i="29"/>
  <c r="AD69" i="29"/>
  <c r="AE69" i="29"/>
  <c r="AF69" i="29"/>
  <c r="AG69" i="29"/>
  <c r="AH69" i="29"/>
  <c r="AI69" i="29"/>
  <c r="AJ69" i="29"/>
  <c r="AK69" i="29"/>
  <c r="AL69" i="29"/>
  <c r="AM69" i="29"/>
  <c r="AN69" i="29"/>
  <c r="AO69" i="29"/>
  <c r="AP69" i="29"/>
  <c r="AQ69" i="29"/>
  <c r="AR69" i="29"/>
  <c r="AS69" i="29"/>
  <c r="AT69" i="29"/>
  <c r="AU69" i="29"/>
  <c r="AV69" i="29"/>
  <c r="K70" i="29"/>
  <c r="L70" i="29"/>
  <c r="M70" i="29"/>
  <c r="N70" i="29"/>
  <c r="O70" i="29"/>
  <c r="P70" i="29"/>
  <c r="Q70" i="29"/>
  <c r="R70" i="29"/>
  <c r="S70" i="29"/>
  <c r="T70" i="29"/>
  <c r="U70" i="29"/>
  <c r="V70" i="29"/>
  <c r="W70" i="29"/>
  <c r="X70" i="29"/>
  <c r="Y70" i="29"/>
  <c r="Z70" i="29"/>
  <c r="AA70" i="29"/>
  <c r="AB70" i="29"/>
  <c r="AC70" i="29"/>
  <c r="AD70" i="29"/>
  <c r="AE70" i="29"/>
  <c r="AF70" i="29"/>
  <c r="AG70" i="29"/>
  <c r="AH70" i="29"/>
  <c r="AI70" i="29"/>
  <c r="AJ70" i="29"/>
  <c r="AK70" i="29"/>
  <c r="AL70" i="29"/>
  <c r="AM70" i="29"/>
  <c r="AN70" i="29"/>
  <c r="AO70" i="29"/>
  <c r="AP70" i="29"/>
  <c r="AQ70" i="29"/>
  <c r="AR70" i="29"/>
  <c r="AS70" i="29"/>
  <c r="AT70" i="29"/>
  <c r="AU70" i="29"/>
  <c r="AV70" i="29"/>
  <c r="K71" i="29"/>
  <c r="L71" i="29"/>
  <c r="M71" i="29"/>
  <c r="N71" i="29"/>
  <c r="O71" i="29"/>
  <c r="P71" i="29"/>
  <c r="Q71" i="29"/>
  <c r="R71" i="29"/>
  <c r="S71" i="29"/>
  <c r="T71" i="29"/>
  <c r="U71" i="29"/>
  <c r="V71" i="29"/>
  <c r="W71" i="29"/>
  <c r="X71" i="29"/>
  <c r="Y71" i="29"/>
  <c r="Z71" i="29"/>
  <c r="AA71" i="29"/>
  <c r="AB71" i="29"/>
  <c r="AC71" i="29"/>
  <c r="AD71" i="29"/>
  <c r="AE71" i="29"/>
  <c r="AF71" i="29"/>
  <c r="AG71" i="29"/>
  <c r="AH71" i="29"/>
  <c r="AI71" i="29"/>
  <c r="AJ71" i="29"/>
  <c r="AK71" i="29"/>
  <c r="AL71" i="29"/>
  <c r="AM71" i="29"/>
  <c r="AN71" i="29"/>
  <c r="AO71" i="29"/>
  <c r="AP71" i="29"/>
  <c r="AQ71" i="29"/>
  <c r="AR71" i="29"/>
  <c r="AS71" i="29"/>
  <c r="AT71" i="29"/>
  <c r="AU71" i="29"/>
  <c r="AV71" i="29"/>
  <c r="K72" i="29"/>
  <c r="X158" i="29" s="1"/>
  <c r="L72" i="29"/>
  <c r="Y158" i="29" s="1"/>
  <c r="M72" i="29"/>
  <c r="Z158" i="29" s="1"/>
  <c r="N72" i="29"/>
  <c r="AA158" i="29" s="1"/>
  <c r="O72" i="29"/>
  <c r="AB158" i="29" s="1"/>
  <c r="P72" i="29"/>
  <c r="AC158" i="29" s="1"/>
  <c r="Q72" i="29"/>
  <c r="AD158" i="29" s="1"/>
  <c r="R72" i="29"/>
  <c r="AE158" i="29" s="1"/>
  <c r="S72" i="29"/>
  <c r="AF158" i="29" s="1"/>
  <c r="T72" i="29"/>
  <c r="AG158" i="29" s="1"/>
  <c r="U72" i="29"/>
  <c r="AH158" i="29" s="1"/>
  <c r="V72" i="29"/>
  <c r="AI158" i="29" s="1"/>
  <c r="W72" i="29"/>
  <c r="AJ158" i="29" s="1"/>
  <c r="X72" i="29"/>
  <c r="AK158" i="29" s="1"/>
  <c r="Y72" i="29"/>
  <c r="AL158" i="29" s="1"/>
  <c r="Z72" i="29"/>
  <c r="AM158" i="29" s="1"/>
  <c r="AA72" i="29"/>
  <c r="AN158" i="29" s="1"/>
  <c r="AB72" i="29"/>
  <c r="AO158" i="29" s="1"/>
  <c r="AC72" i="29"/>
  <c r="AP158" i="29" s="1"/>
  <c r="AD72" i="29"/>
  <c r="AQ158" i="29" s="1"/>
  <c r="AE72" i="29"/>
  <c r="AR158" i="29" s="1"/>
  <c r="AF72" i="29"/>
  <c r="AS158" i="29" s="1"/>
  <c r="AG72" i="29"/>
  <c r="AT158" i="29" s="1"/>
  <c r="AH72" i="29"/>
  <c r="AU158" i="29" s="1"/>
  <c r="AI72" i="29"/>
  <c r="AV158" i="29" s="1"/>
  <c r="AJ72" i="29"/>
  <c r="AK72" i="29"/>
  <c r="AL72" i="29"/>
  <c r="AM72" i="29"/>
  <c r="AN72" i="29"/>
  <c r="AO72" i="29"/>
  <c r="AP72" i="29"/>
  <c r="AQ72" i="29"/>
  <c r="AR72" i="29"/>
  <c r="AS72" i="29"/>
  <c r="AT72" i="29"/>
  <c r="AU72" i="29"/>
  <c r="AV72" i="29"/>
  <c r="K73" i="29"/>
  <c r="X159" i="29" s="1"/>
  <c r="L73" i="29"/>
  <c r="Y159" i="29" s="1"/>
  <c r="M73" i="29"/>
  <c r="Z159" i="29" s="1"/>
  <c r="N73" i="29"/>
  <c r="AA159" i="29" s="1"/>
  <c r="O73" i="29"/>
  <c r="AB159" i="29" s="1"/>
  <c r="P73" i="29"/>
  <c r="AC159" i="29" s="1"/>
  <c r="Q73" i="29"/>
  <c r="AD159" i="29" s="1"/>
  <c r="R73" i="29"/>
  <c r="AE159" i="29" s="1"/>
  <c r="S73" i="29"/>
  <c r="AF159" i="29" s="1"/>
  <c r="T73" i="29"/>
  <c r="AG159" i="29" s="1"/>
  <c r="U73" i="29"/>
  <c r="AH159" i="29" s="1"/>
  <c r="V73" i="29"/>
  <c r="AI159" i="29" s="1"/>
  <c r="W73" i="29"/>
  <c r="AJ159" i="29" s="1"/>
  <c r="X73" i="29"/>
  <c r="AK159" i="29" s="1"/>
  <c r="Y73" i="29"/>
  <c r="AL159" i="29" s="1"/>
  <c r="Z73" i="29"/>
  <c r="AM159" i="29" s="1"/>
  <c r="AA73" i="29"/>
  <c r="AN159" i="29" s="1"/>
  <c r="AB73" i="29"/>
  <c r="AO159" i="29" s="1"/>
  <c r="AC73" i="29"/>
  <c r="AP159" i="29" s="1"/>
  <c r="AD73" i="29"/>
  <c r="AQ159" i="29" s="1"/>
  <c r="AE73" i="29"/>
  <c r="AR159" i="29" s="1"/>
  <c r="AF73" i="29"/>
  <c r="AS159" i="29" s="1"/>
  <c r="AG73" i="29"/>
  <c r="AT159" i="29" s="1"/>
  <c r="AH73" i="29"/>
  <c r="AU159" i="29" s="1"/>
  <c r="AI73" i="29"/>
  <c r="AV159" i="29" s="1"/>
  <c r="AJ73" i="29"/>
  <c r="AK73" i="29"/>
  <c r="AL73" i="29"/>
  <c r="AM73" i="29"/>
  <c r="AN73" i="29"/>
  <c r="AO73" i="29"/>
  <c r="AP73" i="29"/>
  <c r="AQ73" i="29"/>
  <c r="AR73" i="29"/>
  <c r="AS73" i="29"/>
  <c r="AT73" i="29"/>
  <c r="AU73" i="29"/>
  <c r="AV73" i="29"/>
  <c r="K74" i="29"/>
  <c r="X160" i="29" s="1"/>
  <c r="L74" i="29"/>
  <c r="Y160" i="29" s="1"/>
  <c r="M74" i="29"/>
  <c r="Z160" i="29" s="1"/>
  <c r="N74" i="29"/>
  <c r="AA160" i="29" s="1"/>
  <c r="O74" i="29"/>
  <c r="AB160" i="29" s="1"/>
  <c r="P74" i="29"/>
  <c r="AC160" i="29" s="1"/>
  <c r="Q74" i="29"/>
  <c r="AD160" i="29" s="1"/>
  <c r="R74" i="29"/>
  <c r="AE160" i="29" s="1"/>
  <c r="S74" i="29"/>
  <c r="AF160" i="29" s="1"/>
  <c r="T74" i="29"/>
  <c r="AG160" i="29" s="1"/>
  <c r="U74" i="29"/>
  <c r="AH160" i="29" s="1"/>
  <c r="V74" i="29"/>
  <c r="AI160" i="29" s="1"/>
  <c r="W74" i="29"/>
  <c r="AJ160" i="29" s="1"/>
  <c r="X74" i="29"/>
  <c r="AK160" i="29" s="1"/>
  <c r="Y74" i="29"/>
  <c r="AL160" i="29" s="1"/>
  <c r="Z74" i="29"/>
  <c r="AM160" i="29" s="1"/>
  <c r="AA74" i="29"/>
  <c r="AN160" i="29" s="1"/>
  <c r="AB74" i="29"/>
  <c r="AO160" i="29" s="1"/>
  <c r="AC74" i="29"/>
  <c r="AP160" i="29" s="1"/>
  <c r="AD74" i="29"/>
  <c r="AQ160" i="29" s="1"/>
  <c r="AE74" i="29"/>
  <c r="AR160" i="29" s="1"/>
  <c r="AF74" i="29"/>
  <c r="AS160" i="29" s="1"/>
  <c r="AG74" i="29"/>
  <c r="AT160" i="29" s="1"/>
  <c r="AH74" i="29"/>
  <c r="AU160" i="29" s="1"/>
  <c r="AI74" i="29"/>
  <c r="AV160" i="29" s="1"/>
  <c r="AJ74" i="29"/>
  <c r="AK74" i="29"/>
  <c r="AL74" i="29"/>
  <c r="AM74" i="29"/>
  <c r="AN74" i="29"/>
  <c r="AO74" i="29"/>
  <c r="AP74" i="29"/>
  <c r="AQ74" i="29"/>
  <c r="AR74" i="29"/>
  <c r="AS74" i="29"/>
  <c r="AT74" i="29"/>
  <c r="AU74" i="29"/>
  <c r="AV74" i="29"/>
  <c r="K75" i="29"/>
  <c r="X161" i="29" s="1"/>
  <c r="L75" i="29"/>
  <c r="Y161" i="29" s="1"/>
  <c r="M75" i="29"/>
  <c r="Z161" i="29" s="1"/>
  <c r="N75" i="29"/>
  <c r="AA161" i="29" s="1"/>
  <c r="O75" i="29"/>
  <c r="AB161" i="29" s="1"/>
  <c r="P75" i="29"/>
  <c r="AC161" i="29" s="1"/>
  <c r="Q75" i="29"/>
  <c r="AD161" i="29" s="1"/>
  <c r="R75" i="29"/>
  <c r="AE161" i="29" s="1"/>
  <c r="S75" i="29"/>
  <c r="AF161" i="29" s="1"/>
  <c r="T75" i="29"/>
  <c r="AG161" i="29" s="1"/>
  <c r="U75" i="29"/>
  <c r="AH161" i="29" s="1"/>
  <c r="V75" i="29"/>
  <c r="AI161" i="29" s="1"/>
  <c r="W75" i="29"/>
  <c r="AJ161" i="29" s="1"/>
  <c r="X75" i="29"/>
  <c r="AK161" i="29" s="1"/>
  <c r="Y75" i="29"/>
  <c r="AL161" i="29" s="1"/>
  <c r="Z75" i="29"/>
  <c r="AM161" i="29" s="1"/>
  <c r="AA75" i="29"/>
  <c r="AN161" i="29" s="1"/>
  <c r="AB75" i="29"/>
  <c r="AO161" i="29" s="1"/>
  <c r="AC75" i="29"/>
  <c r="AP161" i="29" s="1"/>
  <c r="AD75" i="29"/>
  <c r="AQ161" i="29" s="1"/>
  <c r="AE75" i="29"/>
  <c r="AR161" i="29" s="1"/>
  <c r="AF75" i="29"/>
  <c r="AS161" i="29" s="1"/>
  <c r="AG75" i="29"/>
  <c r="AT161" i="29" s="1"/>
  <c r="AH75" i="29"/>
  <c r="AU161" i="29" s="1"/>
  <c r="AI75" i="29"/>
  <c r="AV161" i="29" s="1"/>
  <c r="AJ75" i="29"/>
  <c r="AK75" i="29"/>
  <c r="AL75" i="29"/>
  <c r="AM75" i="29"/>
  <c r="AN75" i="29"/>
  <c r="AO75" i="29"/>
  <c r="AP75" i="29"/>
  <c r="AQ75" i="29"/>
  <c r="AR75" i="29"/>
  <c r="AS75" i="29"/>
  <c r="AT75" i="29"/>
  <c r="AU75" i="29"/>
  <c r="AV75" i="29"/>
  <c r="K76" i="29"/>
  <c r="X162" i="29" s="1"/>
  <c r="L76" i="29"/>
  <c r="Y162" i="29" s="1"/>
  <c r="M76" i="29"/>
  <c r="Z162" i="29" s="1"/>
  <c r="N76" i="29"/>
  <c r="AA162" i="29" s="1"/>
  <c r="O76" i="29"/>
  <c r="AB162" i="29" s="1"/>
  <c r="P76" i="29"/>
  <c r="AC162" i="29" s="1"/>
  <c r="Q76" i="29"/>
  <c r="AD162" i="29" s="1"/>
  <c r="R76" i="29"/>
  <c r="AE162" i="29" s="1"/>
  <c r="S76" i="29"/>
  <c r="AF162" i="29" s="1"/>
  <c r="T76" i="29"/>
  <c r="AG162" i="29" s="1"/>
  <c r="U76" i="29"/>
  <c r="AH162" i="29" s="1"/>
  <c r="V76" i="29"/>
  <c r="AI162" i="29" s="1"/>
  <c r="W76" i="29"/>
  <c r="AJ162" i="29" s="1"/>
  <c r="X76" i="29"/>
  <c r="AK162" i="29" s="1"/>
  <c r="Y76" i="29"/>
  <c r="AL162" i="29" s="1"/>
  <c r="Z76" i="29"/>
  <c r="AM162" i="29" s="1"/>
  <c r="AA76" i="29"/>
  <c r="AN162" i="29" s="1"/>
  <c r="AB76" i="29"/>
  <c r="AO162" i="29" s="1"/>
  <c r="AC76" i="29"/>
  <c r="AP162" i="29" s="1"/>
  <c r="AD76" i="29"/>
  <c r="AQ162" i="29" s="1"/>
  <c r="AE76" i="29"/>
  <c r="AR162" i="29" s="1"/>
  <c r="AF76" i="29"/>
  <c r="AS162" i="29" s="1"/>
  <c r="AG76" i="29"/>
  <c r="AT162" i="29" s="1"/>
  <c r="AH76" i="29"/>
  <c r="AU162" i="29" s="1"/>
  <c r="AI76" i="29"/>
  <c r="AV162" i="29" s="1"/>
  <c r="AJ76" i="29"/>
  <c r="AK76" i="29"/>
  <c r="AL76" i="29"/>
  <c r="AM76" i="29"/>
  <c r="AN76" i="29"/>
  <c r="AO76" i="29"/>
  <c r="AP76" i="29"/>
  <c r="AQ76" i="29"/>
  <c r="AR76" i="29"/>
  <c r="AS76" i="29"/>
  <c r="AT76" i="29"/>
  <c r="AU76" i="29"/>
  <c r="AV76" i="29"/>
  <c r="K77" i="29"/>
  <c r="X163" i="29" s="1"/>
  <c r="L77" i="29"/>
  <c r="Y163" i="29" s="1"/>
  <c r="M77" i="29"/>
  <c r="Z163" i="29" s="1"/>
  <c r="N77" i="29"/>
  <c r="AA163" i="29" s="1"/>
  <c r="O77" i="29"/>
  <c r="AB163" i="29" s="1"/>
  <c r="P77" i="29"/>
  <c r="AC163" i="29" s="1"/>
  <c r="Q77" i="29"/>
  <c r="AD163" i="29" s="1"/>
  <c r="R77" i="29"/>
  <c r="AE163" i="29" s="1"/>
  <c r="S77" i="29"/>
  <c r="AF163" i="29" s="1"/>
  <c r="T77" i="29"/>
  <c r="AG163" i="29" s="1"/>
  <c r="U77" i="29"/>
  <c r="AH163" i="29" s="1"/>
  <c r="V77" i="29"/>
  <c r="AI163" i="29" s="1"/>
  <c r="W77" i="29"/>
  <c r="AJ163" i="29" s="1"/>
  <c r="X77" i="29"/>
  <c r="AK163" i="29" s="1"/>
  <c r="Y77" i="29"/>
  <c r="AL163" i="29" s="1"/>
  <c r="Z77" i="29"/>
  <c r="AM163" i="29" s="1"/>
  <c r="AA77" i="29"/>
  <c r="AN163" i="29" s="1"/>
  <c r="AB77" i="29"/>
  <c r="AO163" i="29" s="1"/>
  <c r="AC77" i="29"/>
  <c r="AP163" i="29" s="1"/>
  <c r="AD77" i="29"/>
  <c r="AQ163" i="29" s="1"/>
  <c r="AE77" i="29"/>
  <c r="AR163" i="29" s="1"/>
  <c r="AF77" i="29"/>
  <c r="AS163" i="29" s="1"/>
  <c r="AG77" i="29"/>
  <c r="AT163" i="29" s="1"/>
  <c r="AH77" i="29"/>
  <c r="AU163" i="29" s="1"/>
  <c r="AI77" i="29"/>
  <c r="AV163" i="29" s="1"/>
  <c r="AJ77" i="29"/>
  <c r="AK77" i="29"/>
  <c r="AL77" i="29"/>
  <c r="AM77" i="29"/>
  <c r="AN77" i="29"/>
  <c r="AO77" i="29"/>
  <c r="AP77" i="29"/>
  <c r="AQ77" i="29"/>
  <c r="AR77" i="29"/>
  <c r="AS77" i="29"/>
  <c r="AT77" i="29"/>
  <c r="AU77" i="29"/>
  <c r="AV77" i="29"/>
  <c r="K78" i="29"/>
  <c r="X164" i="29" s="1"/>
  <c r="L78" i="29"/>
  <c r="Y164" i="29" s="1"/>
  <c r="M78" i="29"/>
  <c r="Z164" i="29" s="1"/>
  <c r="N78" i="29"/>
  <c r="AA164" i="29" s="1"/>
  <c r="O78" i="29"/>
  <c r="AB164" i="29" s="1"/>
  <c r="P78" i="29"/>
  <c r="AC164" i="29" s="1"/>
  <c r="Q78" i="29"/>
  <c r="AD164" i="29" s="1"/>
  <c r="R78" i="29"/>
  <c r="AE164" i="29" s="1"/>
  <c r="S78" i="29"/>
  <c r="AF164" i="29" s="1"/>
  <c r="T78" i="29"/>
  <c r="AG164" i="29" s="1"/>
  <c r="U78" i="29"/>
  <c r="AH164" i="29" s="1"/>
  <c r="V78" i="29"/>
  <c r="AI164" i="29" s="1"/>
  <c r="W78" i="29"/>
  <c r="AJ164" i="29" s="1"/>
  <c r="X78" i="29"/>
  <c r="AK164" i="29" s="1"/>
  <c r="Y78" i="29"/>
  <c r="AL164" i="29" s="1"/>
  <c r="Z78" i="29"/>
  <c r="AM164" i="29" s="1"/>
  <c r="AA78" i="29"/>
  <c r="AN164" i="29" s="1"/>
  <c r="AB78" i="29"/>
  <c r="AO164" i="29" s="1"/>
  <c r="AC78" i="29"/>
  <c r="AP164" i="29" s="1"/>
  <c r="AD78" i="29"/>
  <c r="AQ164" i="29" s="1"/>
  <c r="AE78" i="29"/>
  <c r="AR164" i="29" s="1"/>
  <c r="AF78" i="29"/>
  <c r="AS164" i="29" s="1"/>
  <c r="AG78" i="29"/>
  <c r="AT164" i="29" s="1"/>
  <c r="AH78" i="29"/>
  <c r="AU164" i="29" s="1"/>
  <c r="AI78" i="29"/>
  <c r="AV164" i="29" s="1"/>
  <c r="AJ78" i="29"/>
  <c r="AK78" i="29"/>
  <c r="AL78" i="29"/>
  <c r="AM78" i="29"/>
  <c r="AN78" i="29"/>
  <c r="AO78" i="29"/>
  <c r="AP78" i="29"/>
  <c r="AQ78" i="29"/>
  <c r="AR78" i="29"/>
  <c r="AS78" i="29"/>
  <c r="AT78" i="29"/>
  <c r="AU78" i="29"/>
  <c r="AV78" i="29"/>
  <c r="K79" i="29"/>
  <c r="X165" i="29" s="1"/>
  <c r="L79" i="29"/>
  <c r="Y165" i="29" s="1"/>
  <c r="M79" i="29"/>
  <c r="Z165" i="29" s="1"/>
  <c r="N79" i="29"/>
  <c r="AA165" i="29" s="1"/>
  <c r="O79" i="29"/>
  <c r="AB165" i="29" s="1"/>
  <c r="P79" i="29"/>
  <c r="AC165" i="29" s="1"/>
  <c r="Q79" i="29"/>
  <c r="AD165" i="29" s="1"/>
  <c r="R79" i="29"/>
  <c r="AE165" i="29" s="1"/>
  <c r="S79" i="29"/>
  <c r="AF165" i="29" s="1"/>
  <c r="T79" i="29"/>
  <c r="AG165" i="29" s="1"/>
  <c r="U79" i="29"/>
  <c r="AH165" i="29" s="1"/>
  <c r="V79" i="29"/>
  <c r="AI165" i="29" s="1"/>
  <c r="W79" i="29"/>
  <c r="AJ165" i="29" s="1"/>
  <c r="X79" i="29"/>
  <c r="AK165" i="29" s="1"/>
  <c r="Y79" i="29"/>
  <c r="AL165" i="29" s="1"/>
  <c r="Z79" i="29"/>
  <c r="AM165" i="29" s="1"/>
  <c r="AA79" i="29"/>
  <c r="AN165" i="29" s="1"/>
  <c r="AB79" i="29"/>
  <c r="AO165" i="29" s="1"/>
  <c r="AC79" i="29"/>
  <c r="AP165" i="29" s="1"/>
  <c r="AD79" i="29"/>
  <c r="AQ165" i="29" s="1"/>
  <c r="AE79" i="29"/>
  <c r="AR165" i="29" s="1"/>
  <c r="AF79" i="29"/>
  <c r="AS165" i="29" s="1"/>
  <c r="AG79" i="29"/>
  <c r="AT165" i="29" s="1"/>
  <c r="AH79" i="29"/>
  <c r="AU165" i="29" s="1"/>
  <c r="AI79" i="29"/>
  <c r="AV165" i="29" s="1"/>
  <c r="AJ79" i="29"/>
  <c r="AK79" i="29"/>
  <c r="AL79" i="29"/>
  <c r="AM79" i="29"/>
  <c r="AN79" i="29"/>
  <c r="AO79" i="29"/>
  <c r="AP79" i="29"/>
  <c r="AQ79" i="29"/>
  <c r="AR79" i="29"/>
  <c r="AS79" i="29"/>
  <c r="AT79" i="29"/>
  <c r="AU79" i="29"/>
  <c r="AV79" i="29"/>
  <c r="K80" i="29"/>
  <c r="X166" i="29" s="1"/>
  <c r="L80" i="29"/>
  <c r="Y166" i="29" s="1"/>
  <c r="M80" i="29"/>
  <c r="Z166" i="29" s="1"/>
  <c r="N80" i="29"/>
  <c r="AA166" i="29" s="1"/>
  <c r="O80" i="29"/>
  <c r="AB166" i="29" s="1"/>
  <c r="P80" i="29"/>
  <c r="AC166" i="29" s="1"/>
  <c r="Q80" i="29"/>
  <c r="AD166" i="29" s="1"/>
  <c r="R80" i="29"/>
  <c r="AE166" i="29" s="1"/>
  <c r="S80" i="29"/>
  <c r="AF166" i="29" s="1"/>
  <c r="T80" i="29"/>
  <c r="AG166" i="29" s="1"/>
  <c r="U80" i="29"/>
  <c r="AH166" i="29" s="1"/>
  <c r="V80" i="29"/>
  <c r="AI166" i="29" s="1"/>
  <c r="W80" i="29"/>
  <c r="AJ166" i="29" s="1"/>
  <c r="X80" i="29"/>
  <c r="AK166" i="29" s="1"/>
  <c r="Y80" i="29"/>
  <c r="AL166" i="29" s="1"/>
  <c r="Z80" i="29"/>
  <c r="AM166" i="29" s="1"/>
  <c r="AA80" i="29"/>
  <c r="AN166" i="29" s="1"/>
  <c r="AB80" i="29"/>
  <c r="AO166" i="29" s="1"/>
  <c r="AC80" i="29"/>
  <c r="AP166" i="29" s="1"/>
  <c r="AD80" i="29"/>
  <c r="AQ166" i="29" s="1"/>
  <c r="AE80" i="29"/>
  <c r="AR166" i="29" s="1"/>
  <c r="AF80" i="29"/>
  <c r="AS166" i="29" s="1"/>
  <c r="AG80" i="29"/>
  <c r="AT166" i="29" s="1"/>
  <c r="AH80" i="29"/>
  <c r="AU166" i="29" s="1"/>
  <c r="AI80" i="29"/>
  <c r="AV166" i="29" s="1"/>
  <c r="AJ80" i="29"/>
  <c r="AK80" i="29"/>
  <c r="AL80" i="29"/>
  <c r="AM80" i="29"/>
  <c r="AN80" i="29"/>
  <c r="AO80" i="29"/>
  <c r="AP80" i="29"/>
  <c r="AQ80" i="29"/>
  <c r="AR80" i="29"/>
  <c r="AS80" i="29"/>
  <c r="AT80" i="29"/>
  <c r="AU80" i="29"/>
  <c r="AV80" i="29"/>
  <c r="K81" i="29"/>
  <c r="X167" i="29" s="1"/>
  <c r="L81" i="29"/>
  <c r="Y167" i="29" s="1"/>
  <c r="M81" i="29"/>
  <c r="Z167" i="29" s="1"/>
  <c r="N81" i="29"/>
  <c r="AA167" i="29" s="1"/>
  <c r="O81" i="29"/>
  <c r="AB167" i="29" s="1"/>
  <c r="P81" i="29"/>
  <c r="AC167" i="29" s="1"/>
  <c r="Q81" i="29"/>
  <c r="AD167" i="29" s="1"/>
  <c r="R81" i="29"/>
  <c r="AE167" i="29" s="1"/>
  <c r="S81" i="29"/>
  <c r="AF167" i="29" s="1"/>
  <c r="T81" i="29"/>
  <c r="AG167" i="29" s="1"/>
  <c r="U81" i="29"/>
  <c r="AH167" i="29" s="1"/>
  <c r="V81" i="29"/>
  <c r="AI167" i="29" s="1"/>
  <c r="W81" i="29"/>
  <c r="AJ167" i="29" s="1"/>
  <c r="X81" i="29"/>
  <c r="AK167" i="29" s="1"/>
  <c r="Y81" i="29"/>
  <c r="AL167" i="29" s="1"/>
  <c r="Z81" i="29"/>
  <c r="AM167" i="29" s="1"/>
  <c r="AA81" i="29"/>
  <c r="AN167" i="29" s="1"/>
  <c r="AB81" i="29"/>
  <c r="AO167" i="29" s="1"/>
  <c r="AC81" i="29"/>
  <c r="AP167" i="29" s="1"/>
  <c r="AD81" i="29"/>
  <c r="AQ167" i="29" s="1"/>
  <c r="AE81" i="29"/>
  <c r="AR167" i="29" s="1"/>
  <c r="AF81" i="29"/>
  <c r="AS167" i="29" s="1"/>
  <c r="AG81" i="29"/>
  <c r="AT167" i="29" s="1"/>
  <c r="AH81" i="29"/>
  <c r="AU167" i="29" s="1"/>
  <c r="AI81" i="29"/>
  <c r="AV167" i="29" s="1"/>
  <c r="AJ81" i="29"/>
  <c r="AK81" i="29"/>
  <c r="AL81" i="29"/>
  <c r="AM81" i="29"/>
  <c r="AN81" i="29"/>
  <c r="AO81" i="29"/>
  <c r="AP81" i="29"/>
  <c r="AQ81" i="29"/>
  <c r="AR81" i="29"/>
  <c r="AS81" i="29"/>
  <c r="AT81" i="29"/>
  <c r="AU81" i="29"/>
  <c r="AV81" i="29"/>
  <c r="K82" i="29"/>
  <c r="X168" i="29" s="1"/>
  <c r="L82" i="29"/>
  <c r="Y168" i="29" s="1"/>
  <c r="M82" i="29"/>
  <c r="Z168" i="29" s="1"/>
  <c r="N82" i="29"/>
  <c r="AA168" i="29" s="1"/>
  <c r="O82" i="29"/>
  <c r="AB168" i="29" s="1"/>
  <c r="P82" i="29"/>
  <c r="AC168" i="29" s="1"/>
  <c r="Q82" i="29"/>
  <c r="AD168" i="29" s="1"/>
  <c r="R82" i="29"/>
  <c r="AE168" i="29" s="1"/>
  <c r="S82" i="29"/>
  <c r="AF168" i="29" s="1"/>
  <c r="T82" i="29"/>
  <c r="AG168" i="29" s="1"/>
  <c r="U82" i="29"/>
  <c r="AH168" i="29" s="1"/>
  <c r="V82" i="29"/>
  <c r="AI168" i="29" s="1"/>
  <c r="W82" i="29"/>
  <c r="AJ168" i="29" s="1"/>
  <c r="X82" i="29"/>
  <c r="AK168" i="29" s="1"/>
  <c r="Y82" i="29"/>
  <c r="AL168" i="29" s="1"/>
  <c r="Z82" i="29"/>
  <c r="AM168" i="29" s="1"/>
  <c r="AA82" i="29"/>
  <c r="AN168" i="29" s="1"/>
  <c r="AB82" i="29"/>
  <c r="AO168" i="29" s="1"/>
  <c r="AC82" i="29"/>
  <c r="AP168" i="29" s="1"/>
  <c r="AD82" i="29"/>
  <c r="AQ168" i="29" s="1"/>
  <c r="AE82" i="29"/>
  <c r="AR168" i="29" s="1"/>
  <c r="AF82" i="29"/>
  <c r="AS168" i="29" s="1"/>
  <c r="AG82" i="29"/>
  <c r="AT168" i="29" s="1"/>
  <c r="AH82" i="29"/>
  <c r="AU168" i="29" s="1"/>
  <c r="AI82" i="29"/>
  <c r="AV168" i="29" s="1"/>
  <c r="AJ82" i="29"/>
  <c r="AK82" i="29"/>
  <c r="AL82" i="29"/>
  <c r="AM82" i="29"/>
  <c r="AN82" i="29"/>
  <c r="AO82" i="29"/>
  <c r="AP82" i="29"/>
  <c r="AQ82" i="29"/>
  <c r="AR82" i="29"/>
  <c r="AS82" i="29"/>
  <c r="AT82" i="29"/>
  <c r="AU82" i="29"/>
  <c r="AV82" i="29"/>
  <c r="K83" i="29"/>
  <c r="X169" i="29" s="1"/>
  <c r="L83" i="29"/>
  <c r="Y169" i="29" s="1"/>
  <c r="M83" i="29"/>
  <c r="Z169" i="29" s="1"/>
  <c r="N83" i="29"/>
  <c r="AA169" i="29" s="1"/>
  <c r="O83" i="29"/>
  <c r="AB169" i="29" s="1"/>
  <c r="P83" i="29"/>
  <c r="AC169" i="29" s="1"/>
  <c r="Q83" i="29"/>
  <c r="AD169" i="29" s="1"/>
  <c r="R83" i="29"/>
  <c r="AE169" i="29" s="1"/>
  <c r="S83" i="29"/>
  <c r="AF169" i="29" s="1"/>
  <c r="T83" i="29"/>
  <c r="AG169" i="29" s="1"/>
  <c r="U83" i="29"/>
  <c r="AH169" i="29" s="1"/>
  <c r="V83" i="29"/>
  <c r="AI169" i="29" s="1"/>
  <c r="W83" i="29"/>
  <c r="AJ169" i="29" s="1"/>
  <c r="X83" i="29"/>
  <c r="AK169" i="29" s="1"/>
  <c r="Y83" i="29"/>
  <c r="AL169" i="29" s="1"/>
  <c r="Z83" i="29"/>
  <c r="AM169" i="29" s="1"/>
  <c r="AA83" i="29"/>
  <c r="AN169" i="29" s="1"/>
  <c r="AB83" i="29"/>
  <c r="AO169" i="29" s="1"/>
  <c r="AC83" i="29"/>
  <c r="AP169" i="29" s="1"/>
  <c r="AD83" i="29"/>
  <c r="AQ169" i="29" s="1"/>
  <c r="AE83" i="29"/>
  <c r="AR169" i="29" s="1"/>
  <c r="AF83" i="29"/>
  <c r="AS169" i="29" s="1"/>
  <c r="AG83" i="29"/>
  <c r="AT169" i="29" s="1"/>
  <c r="AH83" i="29"/>
  <c r="AU169" i="29" s="1"/>
  <c r="AI83" i="29"/>
  <c r="AV169" i="29" s="1"/>
  <c r="AJ83" i="29"/>
  <c r="AK83" i="29"/>
  <c r="AL83" i="29"/>
  <c r="AM83" i="29"/>
  <c r="AN83" i="29"/>
  <c r="AO83" i="29"/>
  <c r="AP83" i="29"/>
  <c r="AQ83" i="29"/>
  <c r="AR83" i="29"/>
  <c r="AS83" i="29"/>
  <c r="AT83" i="29"/>
  <c r="AU83" i="29"/>
  <c r="AV83" i="29"/>
  <c r="K84" i="29"/>
  <c r="X170" i="29" s="1"/>
  <c r="L84" i="29"/>
  <c r="Y170" i="29" s="1"/>
  <c r="M84" i="29"/>
  <c r="Z170" i="29" s="1"/>
  <c r="N84" i="29"/>
  <c r="AA170" i="29" s="1"/>
  <c r="O84" i="29"/>
  <c r="AB170" i="29" s="1"/>
  <c r="P84" i="29"/>
  <c r="AC170" i="29" s="1"/>
  <c r="Q84" i="29"/>
  <c r="AD170" i="29" s="1"/>
  <c r="R84" i="29"/>
  <c r="AE170" i="29" s="1"/>
  <c r="S84" i="29"/>
  <c r="AF170" i="29" s="1"/>
  <c r="T84" i="29"/>
  <c r="AG170" i="29" s="1"/>
  <c r="U84" i="29"/>
  <c r="AH170" i="29" s="1"/>
  <c r="V84" i="29"/>
  <c r="AI170" i="29" s="1"/>
  <c r="W84" i="29"/>
  <c r="AJ170" i="29" s="1"/>
  <c r="X84" i="29"/>
  <c r="AK170" i="29" s="1"/>
  <c r="Y84" i="29"/>
  <c r="AL170" i="29" s="1"/>
  <c r="Z84" i="29"/>
  <c r="AM170" i="29" s="1"/>
  <c r="AA84" i="29"/>
  <c r="AN170" i="29" s="1"/>
  <c r="AB84" i="29"/>
  <c r="AO170" i="29" s="1"/>
  <c r="AC84" i="29"/>
  <c r="AP170" i="29" s="1"/>
  <c r="AD84" i="29"/>
  <c r="AQ170" i="29" s="1"/>
  <c r="AE84" i="29"/>
  <c r="AR170" i="29" s="1"/>
  <c r="AF84" i="29"/>
  <c r="AS170" i="29" s="1"/>
  <c r="AG84" i="29"/>
  <c r="AT170" i="29" s="1"/>
  <c r="AH84" i="29"/>
  <c r="AU170" i="29" s="1"/>
  <c r="AI84" i="29"/>
  <c r="AV170" i="29" s="1"/>
  <c r="AJ84" i="29"/>
  <c r="AK84" i="29"/>
  <c r="AL84" i="29"/>
  <c r="AM84" i="29"/>
  <c r="AN84" i="29"/>
  <c r="AO84" i="29"/>
  <c r="AP84" i="29"/>
  <c r="AQ84" i="29"/>
  <c r="AR84" i="29"/>
  <c r="AS84" i="29"/>
  <c r="AT84" i="29"/>
  <c r="AU84" i="29"/>
  <c r="AV84" i="29"/>
  <c r="K85" i="29"/>
  <c r="X171" i="29" s="1"/>
  <c r="L85" i="29"/>
  <c r="Y171" i="29" s="1"/>
  <c r="M85" i="29"/>
  <c r="Z171" i="29" s="1"/>
  <c r="N85" i="29"/>
  <c r="AA171" i="29" s="1"/>
  <c r="O85" i="29"/>
  <c r="AB171" i="29" s="1"/>
  <c r="P85" i="29"/>
  <c r="AC171" i="29" s="1"/>
  <c r="Q85" i="29"/>
  <c r="AD171" i="29" s="1"/>
  <c r="R85" i="29"/>
  <c r="AE171" i="29" s="1"/>
  <c r="S85" i="29"/>
  <c r="AF171" i="29" s="1"/>
  <c r="T85" i="29"/>
  <c r="AG171" i="29" s="1"/>
  <c r="U85" i="29"/>
  <c r="AH171" i="29" s="1"/>
  <c r="V85" i="29"/>
  <c r="AI171" i="29" s="1"/>
  <c r="W85" i="29"/>
  <c r="AJ171" i="29" s="1"/>
  <c r="X85" i="29"/>
  <c r="AK171" i="29" s="1"/>
  <c r="Y85" i="29"/>
  <c r="AL171" i="29" s="1"/>
  <c r="Z85" i="29"/>
  <c r="AM171" i="29" s="1"/>
  <c r="AA85" i="29"/>
  <c r="AN171" i="29" s="1"/>
  <c r="AB85" i="29"/>
  <c r="AO171" i="29" s="1"/>
  <c r="AC85" i="29"/>
  <c r="AP171" i="29" s="1"/>
  <c r="AD85" i="29"/>
  <c r="AQ171" i="29" s="1"/>
  <c r="AE85" i="29"/>
  <c r="AR171" i="29" s="1"/>
  <c r="AF85" i="29"/>
  <c r="AS171" i="29" s="1"/>
  <c r="AG85" i="29"/>
  <c r="AT171" i="29" s="1"/>
  <c r="AH85" i="29"/>
  <c r="AU171" i="29" s="1"/>
  <c r="AI85" i="29"/>
  <c r="AV171" i="29" s="1"/>
  <c r="AJ85" i="29"/>
  <c r="AK85" i="29"/>
  <c r="AL85" i="29"/>
  <c r="AM85" i="29"/>
  <c r="AN85" i="29"/>
  <c r="AO85" i="29"/>
  <c r="AP85" i="29"/>
  <c r="AQ85" i="29"/>
  <c r="AR85" i="29"/>
  <c r="AS85" i="29"/>
  <c r="AT85" i="29"/>
  <c r="AU85" i="29"/>
  <c r="AV85" i="29"/>
  <c r="S162" i="29" l="1"/>
  <c r="N159" i="29"/>
  <c r="J160" i="29"/>
  <c r="J163" i="29"/>
  <c r="K162" i="29"/>
  <c r="R163" i="29"/>
  <c r="S163" i="29"/>
  <c r="Q162" i="29"/>
  <c r="Q159" i="29"/>
  <c r="O161" i="29"/>
  <c r="K161" i="29"/>
  <c r="I163" i="29"/>
  <c r="G162" i="29"/>
  <c r="Q161" i="29"/>
  <c r="S159" i="29"/>
  <c r="L161" i="29"/>
  <c r="H159" i="29"/>
  <c r="P161" i="29"/>
  <c r="L159" i="29"/>
  <c r="J161" i="29"/>
  <c r="M161" i="29"/>
  <c r="H162" i="29"/>
  <c r="N162" i="29"/>
  <c r="G161" i="29"/>
  <c r="R161" i="29"/>
  <c r="J159" i="29"/>
  <c r="M159" i="29"/>
  <c r="N161" i="29"/>
  <c r="H161" i="29"/>
  <c r="S161" i="29"/>
  <c r="H160" i="29"/>
  <c r="L162" i="29"/>
  <c r="I164" i="29"/>
  <c r="Q164" i="29"/>
  <c r="K160" i="29"/>
  <c r="O164" i="29"/>
  <c r="G163" i="29"/>
  <c r="M163" i="29"/>
  <c r="M160" i="29"/>
  <c r="Q160" i="29"/>
  <c r="I162" i="29"/>
  <c r="R162" i="29"/>
  <c r="K163" i="29"/>
  <c r="P163" i="29"/>
  <c r="O162" i="29"/>
  <c r="M164" i="29"/>
  <c r="P164" i="29"/>
  <c r="R164" i="29"/>
  <c r="L160" i="29"/>
  <c r="O160" i="29"/>
  <c r="G159" i="29"/>
  <c r="O163" i="29"/>
  <c r="M162" i="29"/>
  <c r="P162" i="29"/>
  <c r="G160" i="29"/>
  <c r="O159" i="29"/>
  <c r="P159" i="29"/>
  <c r="R159" i="29"/>
  <c r="Q163" i="29"/>
  <c r="K164" i="29"/>
  <c r="N164" i="29"/>
  <c r="I160" i="29"/>
  <c r="H164" i="29"/>
  <c r="H163" i="29"/>
  <c r="S160" i="29"/>
  <c r="G164" i="29"/>
  <c r="L163" i="29"/>
  <c r="I159" i="29"/>
  <c r="L164" i="29"/>
  <c r="S164" i="29"/>
  <c r="P160" i="29"/>
  <c r="R160" i="29"/>
  <c r="T87" i="29"/>
  <c r="U87" i="29"/>
  <c r="AJ87" i="29"/>
  <c r="AK87" i="29"/>
  <c r="L87" i="29"/>
  <c r="M87" i="29"/>
  <c r="N87" i="29"/>
  <c r="O87" i="29"/>
  <c r="P87" i="29"/>
  <c r="Q87" i="29"/>
  <c r="R87" i="29"/>
  <c r="S87" i="29"/>
  <c r="V87" i="29"/>
  <c r="W87" i="29"/>
  <c r="X87" i="29"/>
  <c r="Y87" i="29"/>
  <c r="Z87" i="29"/>
  <c r="AA87" i="29"/>
  <c r="AB87" i="29"/>
  <c r="AC87" i="29"/>
  <c r="AD87" i="29"/>
  <c r="AE87" i="29"/>
  <c r="AF87" i="29"/>
  <c r="AG87" i="29"/>
  <c r="AH87" i="29"/>
  <c r="AI87" i="29"/>
  <c r="AL87" i="29"/>
  <c r="AM87" i="29"/>
  <c r="AN87" i="29"/>
  <c r="AO87" i="29"/>
  <c r="AP87" i="29"/>
  <c r="AQ87" i="29"/>
  <c r="AR87" i="29"/>
  <c r="AS87" i="29"/>
  <c r="AT87" i="29"/>
  <c r="AU87" i="29"/>
  <c r="AV87" i="29"/>
  <c r="K87" i="29"/>
  <c r="B2" i="14" l="1" a="1"/>
  <c r="B2" i="14" s="1"/>
  <c r="F3" i="29"/>
  <c r="F4" i="29"/>
  <c r="F5" i="29"/>
  <c r="F6" i="29"/>
  <c r="F7" i="29"/>
  <c r="F8" i="29"/>
  <c r="F9" i="29"/>
  <c r="F10" i="29"/>
  <c r="F11" i="29"/>
  <c r="F12" i="29"/>
  <c r="F13" i="29"/>
  <c r="F14" i="29"/>
  <c r="F15" i="29"/>
  <c r="F16" i="29"/>
  <c r="F17" i="29"/>
  <c r="F18" i="29"/>
  <c r="F19" i="29"/>
  <c r="F20" i="29"/>
  <c r="F21" i="29"/>
  <c r="F22" i="29"/>
  <c r="F23" i="29"/>
  <c r="F24" i="29"/>
  <c r="F25" i="29"/>
  <c r="F26" i="29"/>
  <c r="F27" i="29"/>
  <c r="F28" i="29"/>
  <c r="F29" i="29"/>
  <c r="F30" i="29"/>
  <c r="F31" i="29"/>
  <c r="F32" i="29"/>
  <c r="F33" i="29"/>
  <c r="F34" i="29"/>
  <c r="F35" i="29"/>
  <c r="F36" i="29"/>
  <c r="F37" i="29"/>
  <c r="F38" i="29"/>
  <c r="F39" i="29"/>
  <c r="F40" i="29"/>
  <c r="F41" i="29"/>
  <c r="F42" i="29"/>
  <c r="F43" i="29"/>
  <c r="F44" i="29"/>
  <c r="F45" i="29"/>
  <c r="F46" i="29"/>
  <c r="F47" i="29"/>
  <c r="F48" i="29"/>
  <c r="F49" i="29"/>
  <c r="F50" i="29"/>
  <c r="F51" i="29"/>
  <c r="F52" i="29"/>
  <c r="F53" i="29"/>
  <c r="F54" i="29"/>
  <c r="F55" i="29"/>
  <c r="F56" i="29"/>
  <c r="F57" i="29"/>
  <c r="F58" i="29"/>
  <c r="F59" i="29"/>
  <c r="F60" i="29"/>
  <c r="F61" i="29"/>
  <c r="F62" i="29"/>
  <c r="F63" i="29"/>
  <c r="F64" i="29"/>
  <c r="F65" i="29"/>
  <c r="F66" i="29"/>
  <c r="F67" i="29"/>
  <c r="F68" i="29"/>
  <c r="F69" i="29"/>
  <c r="F70" i="29"/>
  <c r="F71" i="29"/>
  <c r="F72" i="29"/>
  <c r="F73" i="29"/>
  <c r="F74" i="29"/>
  <c r="F75" i="29"/>
  <c r="F76" i="29"/>
  <c r="F77" i="29"/>
  <c r="F78" i="29"/>
  <c r="F79" i="29"/>
  <c r="F80" i="29"/>
  <c r="F81" i="29"/>
  <c r="F82" i="29"/>
  <c r="F83" i="29"/>
  <c r="F84" i="29"/>
  <c r="F85" i="29"/>
  <c r="F2" i="29"/>
  <c r="D91" i="27" l="1"/>
  <c r="D92" i="27"/>
  <c r="D93" i="27"/>
  <c r="E55" i="29" s="1"/>
  <c r="D94" i="27"/>
  <c r="D95" i="27"/>
  <c r="E83" i="29" s="1"/>
  <c r="D96" i="27"/>
  <c r="E6" i="29" s="1"/>
  <c r="D97" i="27"/>
  <c r="D98" i="27"/>
  <c r="D99" i="27"/>
  <c r="E48" i="29" s="1"/>
  <c r="D100" i="27"/>
  <c r="E62" i="29" s="1"/>
  <c r="D101" i="27"/>
  <c r="D90" i="27"/>
  <c r="D79" i="27"/>
  <c r="D80" i="27"/>
  <c r="D81" i="27"/>
  <c r="E52" i="29" s="1"/>
  <c r="D82" i="27"/>
  <c r="D83" i="27"/>
  <c r="E80" i="29" s="1"/>
  <c r="D84" i="27"/>
  <c r="E3" i="29" s="1"/>
  <c r="D85" i="27"/>
  <c r="D86" i="27"/>
  <c r="D87" i="27"/>
  <c r="E45" i="29" s="1"/>
  <c r="D88" i="27"/>
  <c r="E59" i="29" s="1"/>
  <c r="D89" i="27"/>
  <c r="D78" i="27"/>
  <c r="D67" i="27"/>
  <c r="D68" i="27"/>
  <c r="D69" i="27"/>
  <c r="E56" i="29" s="1"/>
  <c r="D70" i="27"/>
  <c r="D71" i="27"/>
  <c r="E84" i="29" s="1"/>
  <c r="D72" i="27"/>
  <c r="E7" i="29" s="1"/>
  <c r="D73" i="27"/>
  <c r="D74" i="27"/>
  <c r="D75" i="27"/>
  <c r="E49" i="29" s="1"/>
  <c r="D76" i="27"/>
  <c r="E63" i="29" s="1"/>
  <c r="D77" i="27"/>
  <c r="D66" i="27"/>
  <c r="D55" i="27"/>
  <c r="D56" i="27"/>
  <c r="D57" i="27"/>
  <c r="E57" i="29" s="1"/>
  <c r="D58" i="27"/>
  <c r="D59" i="27"/>
  <c r="E85" i="29" s="1"/>
  <c r="D60" i="27"/>
  <c r="E8" i="29" s="1"/>
  <c r="D61" i="27"/>
  <c r="D62" i="27"/>
  <c r="D63" i="27"/>
  <c r="E50" i="29" s="1"/>
  <c r="D64" i="27"/>
  <c r="E64" i="29" s="1"/>
  <c r="D65" i="27"/>
  <c r="D54" i="27"/>
  <c r="D43" i="27"/>
  <c r="D44" i="27"/>
  <c r="D45" i="27"/>
  <c r="E53" i="29" s="1"/>
  <c r="D46" i="27"/>
  <c r="D47" i="27"/>
  <c r="E81" i="29" s="1"/>
  <c r="D48" i="27"/>
  <c r="E4" i="29" s="1"/>
  <c r="D49" i="27"/>
  <c r="D50" i="27"/>
  <c r="D51" i="27"/>
  <c r="E46" i="29" s="1"/>
  <c r="D52" i="27"/>
  <c r="E60" i="29" s="1"/>
  <c r="D53" i="27"/>
  <c r="D42" i="27"/>
  <c r="D31" i="27"/>
  <c r="D32" i="27"/>
  <c r="D33" i="27"/>
  <c r="E54" i="29" s="1"/>
  <c r="D34" i="27"/>
  <c r="D35" i="27"/>
  <c r="E82" i="29" s="1"/>
  <c r="D36" i="27"/>
  <c r="E5" i="29" s="1"/>
  <c r="D37" i="27"/>
  <c r="D38" i="27"/>
  <c r="D39" i="27"/>
  <c r="E47" i="29" s="1"/>
  <c r="D40" i="27"/>
  <c r="E61" i="29" s="1"/>
  <c r="D41" i="27"/>
  <c r="D30" i="27"/>
  <c r="D19" i="27"/>
  <c r="D20" i="27"/>
  <c r="D21" i="27"/>
  <c r="E51" i="29" s="1"/>
  <c r="D22" i="27"/>
  <c r="D23" i="27"/>
  <c r="E79" i="29" s="1"/>
  <c r="D24" i="27"/>
  <c r="D2" i="29" s="1"/>
  <c r="E2" i="29" s="1"/>
  <c r="D25" i="27"/>
  <c r="D26" i="27"/>
  <c r="D27" i="27"/>
  <c r="E44" i="29" s="1"/>
  <c r="D28" i="27"/>
  <c r="E58" i="29" s="1"/>
  <c r="D29" i="27"/>
  <c r="D18" i="27"/>
  <c r="W102" i="29" l="1"/>
  <c r="AM102" i="29"/>
  <c r="AB102" i="29"/>
  <c r="AR102" i="29"/>
  <c r="AC102" i="29"/>
  <c r="AS102" i="29"/>
  <c r="AD102" i="29"/>
  <c r="AT102" i="29"/>
  <c r="AE102" i="29"/>
  <c r="AU102" i="29"/>
  <c r="AF102" i="29"/>
  <c r="AV102" i="29"/>
  <c r="AG102" i="29"/>
  <c r="R102" i="29"/>
  <c r="AH102" i="29"/>
  <c r="V102" i="29"/>
  <c r="X102" i="29"/>
  <c r="Y102" i="29"/>
  <c r="E16" i="29"/>
  <c r="AK102" i="29"/>
  <c r="AL102" i="29"/>
  <c r="AN102" i="29"/>
  <c r="AO102" i="29"/>
  <c r="AP102" i="29"/>
  <c r="AQ102" i="29"/>
  <c r="S102" i="29"/>
  <c r="T102" i="29"/>
  <c r="U102" i="29"/>
  <c r="Z102" i="29"/>
  <c r="AA102" i="29"/>
  <c r="AI102" i="29"/>
  <c r="AJ102" i="29"/>
  <c r="M140" i="29"/>
  <c r="AC140" i="29"/>
  <c r="N140" i="29"/>
  <c r="O140" i="29"/>
  <c r="T140" i="29"/>
  <c r="U140" i="29"/>
  <c r="H140" i="29"/>
  <c r="X140" i="29"/>
  <c r="P140" i="29"/>
  <c r="G140" i="29"/>
  <c r="Q140" i="29"/>
  <c r="R140" i="29"/>
  <c r="W140" i="29"/>
  <c r="Y140" i="29"/>
  <c r="AA140" i="29"/>
  <c r="AB140" i="29"/>
  <c r="I140" i="29"/>
  <c r="J140" i="29"/>
  <c r="K140" i="29"/>
  <c r="L140" i="29"/>
  <c r="S140" i="29"/>
  <c r="V140" i="29"/>
  <c r="Z140" i="29"/>
  <c r="AB107" i="29"/>
  <c r="AR107" i="29"/>
  <c r="AG107" i="29"/>
  <c r="R107" i="29"/>
  <c r="AH107" i="29"/>
  <c r="S107" i="29"/>
  <c r="AI107" i="29"/>
  <c r="T107" i="29"/>
  <c r="AJ107" i="29"/>
  <c r="U107" i="29"/>
  <c r="AK107" i="29"/>
  <c r="V107" i="29"/>
  <c r="AL107" i="29"/>
  <c r="W107" i="29"/>
  <c r="AM107" i="29"/>
  <c r="AA107" i="29"/>
  <c r="AC107" i="29"/>
  <c r="AD107" i="29"/>
  <c r="AP107" i="29"/>
  <c r="AQ107" i="29"/>
  <c r="AS107" i="29"/>
  <c r="E21" i="29"/>
  <c r="AT107" i="29"/>
  <c r="AU107" i="29"/>
  <c r="AV107" i="29"/>
  <c r="AF107" i="29"/>
  <c r="AO107" i="29"/>
  <c r="AN107" i="29"/>
  <c r="AE107" i="29"/>
  <c r="X107" i="29"/>
  <c r="Y107" i="29"/>
  <c r="Z107" i="29"/>
  <c r="O138" i="29"/>
  <c r="P138" i="29"/>
  <c r="Q138" i="29"/>
  <c r="V138" i="29"/>
  <c r="W138" i="29"/>
  <c r="H138" i="29"/>
  <c r="X138" i="29"/>
  <c r="J138" i="29"/>
  <c r="Z138" i="29"/>
  <c r="R138" i="29"/>
  <c r="S138" i="29"/>
  <c r="T138" i="29"/>
  <c r="AA138" i="29"/>
  <c r="AB138" i="29"/>
  <c r="I138" i="29"/>
  <c r="N138" i="29"/>
  <c r="K138" i="29"/>
  <c r="G138" i="29"/>
  <c r="L138" i="29"/>
  <c r="M138" i="29"/>
  <c r="U138" i="29"/>
  <c r="Y138" i="29"/>
  <c r="AC138" i="29"/>
  <c r="E40" i="29"/>
  <c r="AK126" i="29"/>
  <c r="AT126" i="29"/>
  <c r="AU126" i="29"/>
  <c r="AV126" i="29"/>
  <c r="AJ126" i="29"/>
  <c r="AL126" i="29"/>
  <c r="AM126" i="29"/>
  <c r="AN126" i="29"/>
  <c r="AO126" i="29"/>
  <c r="AP126" i="29"/>
  <c r="AI126" i="29"/>
  <c r="AQ126" i="29"/>
  <c r="AR126" i="29"/>
  <c r="AS126" i="29"/>
  <c r="AT124" i="29"/>
  <c r="AJ124" i="29"/>
  <c r="AL124" i="29"/>
  <c r="AM124" i="29"/>
  <c r="AN124" i="29"/>
  <c r="AI124" i="29"/>
  <c r="AR124" i="29"/>
  <c r="AS124" i="29"/>
  <c r="AU124" i="29"/>
  <c r="AV124" i="29"/>
  <c r="AK124" i="29"/>
  <c r="AO124" i="29"/>
  <c r="AP124" i="29"/>
  <c r="AQ124" i="29"/>
  <c r="E38" i="29"/>
  <c r="E68" i="29"/>
  <c r="AP154" i="29"/>
  <c r="AQ154" i="29"/>
  <c r="AS154" i="29"/>
  <c r="AT154" i="29"/>
  <c r="AU154" i="29"/>
  <c r="AV154" i="29"/>
  <c r="AR154" i="29"/>
  <c r="AN154" i="29"/>
  <c r="AO154" i="29"/>
  <c r="R165" i="29"/>
  <c r="S165" i="29"/>
  <c r="H165" i="29"/>
  <c r="G165" i="29"/>
  <c r="J165" i="29"/>
  <c r="K165" i="29"/>
  <c r="L165" i="29"/>
  <c r="M165" i="29"/>
  <c r="N165" i="29"/>
  <c r="O165" i="29"/>
  <c r="P165" i="29"/>
  <c r="Q165" i="29"/>
  <c r="I165" i="29"/>
  <c r="R112" i="29"/>
  <c r="AH112" i="29"/>
  <c r="W112" i="29"/>
  <c r="AM112" i="29"/>
  <c r="X112" i="29"/>
  <c r="AN112" i="29"/>
  <c r="E26" i="29"/>
  <c r="Y112" i="29"/>
  <c r="AO112" i="29"/>
  <c r="Z112" i="29"/>
  <c r="AP112" i="29"/>
  <c r="AA112" i="29"/>
  <c r="AQ112" i="29"/>
  <c r="AB112" i="29"/>
  <c r="AR112" i="29"/>
  <c r="AC112" i="29"/>
  <c r="AS112" i="29"/>
  <c r="S112" i="29"/>
  <c r="T112" i="29"/>
  <c r="AF112" i="29"/>
  <c r="AG112" i="29"/>
  <c r="AI112" i="29"/>
  <c r="AJ112" i="29"/>
  <c r="AK112" i="29"/>
  <c r="AL112" i="29"/>
  <c r="U112" i="29"/>
  <c r="V112" i="29"/>
  <c r="AD112" i="29"/>
  <c r="AE112" i="29"/>
  <c r="AT112" i="29"/>
  <c r="AU112" i="29"/>
  <c r="AV112" i="29"/>
  <c r="U136" i="29"/>
  <c r="T136" i="29"/>
  <c r="Q136" i="29"/>
  <c r="AC136" i="29"/>
  <c r="M136" i="29"/>
  <c r="W136" i="29"/>
  <c r="AD136" i="29"/>
  <c r="N136" i="29"/>
  <c r="X136" i="29"/>
  <c r="Z136" i="29"/>
  <c r="Y136" i="29"/>
  <c r="H136" i="29"/>
  <c r="J136" i="29"/>
  <c r="I136" i="29"/>
  <c r="AF136" i="29"/>
  <c r="AA136" i="29"/>
  <c r="O136" i="29"/>
  <c r="R136" i="29"/>
  <c r="P136" i="29"/>
  <c r="K136" i="29"/>
  <c r="V136" i="29"/>
  <c r="AE136" i="29"/>
  <c r="S136" i="29"/>
  <c r="AB136" i="29"/>
  <c r="G136" i="29"/>
  <c r="L136" i="29"/>
  <c r="H170" i="29"/>
  <c r="L170" i="29"/>
  <c r="M170" i="29"/>
  <c r="O170" i="29"/>
  <c r="P170" i="29"/>
  <c r="G170" i="29"/>
  <c r="Q170" i="29"/>
  <c r="S170" i="29"/>
  <c r="R170" i="29"/>
  <c r="J170" i="29"/>
  <c r="K170" i="29"/>
  <c r="N170" i="29"/>
  <c r="I170" i="29"/>
  <c r="AG110" i="29"/>
  <c r="E24" i="29"/>
  <c r="V110" i="29"/>
  <c r="AL110" i="29"/>
  <c r="W110" i="29"/>
  <c r="AM110" i="29"/>
  <c r="X110" i="29"/>
  <c r="AN110" i="29"/>
  <c r="Y110" i="29"/>
  <c r="AO110" i="29"/>
  <c r="Z110" i="29"/>
  <c r="AP110" i="29"/>
  <c r="AA110" i="29"/>
  <c r="AQ110" i="29"/>
  <c r="AB110" i="29"/>
  <c r="AR110" i="29"/>
  <c r="AF110" i="29"/>
  <c r="AH110" i="29"/>
  <c r="AI110" i="29"/>
  <c r="AU110" i="29"/>
  <c r="AV110" i="29"/>
  <c r="R110" i="29"/>
  <c r="S110" i="29"/>
  <c r="T110" i="29"/>
  <c r="U110" i="29"/>
  <c r="AC110" i="29"/>
  <c r="AD110" i="29"/>
  <c r="AE110" i="29"/>
  <c r="AJ110" i="29"/>
  <c r="AK110" i="29"/>
  <c r="AS110" i="29"/>
  <c r="AT110" i="29"/>
  <c r="E66" i="29"/>
  <c r="AN152" i="29"/>
  <c r="AO152" i="29"/>
  <c r="AR152" i="29"/>
  <c r="AS152" i="29"/>
  <c r="AU152" i="29"/>
  <c r="AV152" i="29"/>
  <c r="AP152" i="29"/>
  <c r="AQ152" i="29"/>
  <c r="AT152" i="29"/>
  <c r="J93" i="29"/>
  <c r="P93" i="29"/>
  <c r="H93" i="29"/>
  <c r="I93" i="29"/>
  <c r="K93" i="29"/>
  <c r="L93" i="29"/>
  <c r="O93" i="29"/>
  <c r="G93" i="29"/>
  <c r="N93" i="29"/>
  <c r="M93" i="29"/>
  <c r="T93" i="29"/>
  <c r="U93" i="29"/>
  <c r="R93" i="29"/>
  <c r="S93" i="29"/>
  <c r="Q93" i="29"/>
  <c r="AJ97" i="29"/>
  <c r="Y97" i="29"/>
  <c r="AO97" i="29"/>
  <c r="Z97" i="29"/>
  <c r="AP97" i="29"/>
  <c r="AA97" i="29"/>
  <c r="AQ97" i="29"/>
  <c r="E11" i="29"/>
  <c r="AB97" i="29"/>
  <c r="AR97" i="29"/>
  <c r="AC97" i="29"/>
  <c r="AS97" i="29"/>
  <c r="AD97" i="29"/>
  <c r="AT97" i="29"/>
  <c r="AE97" i="29"/>
  <c r="AU97" i="29"/>
  <c r="AI97" i="29"/>
  <c r="AK97" i="29"/>
  <c r="AL97" i="29"/>
  <c r="U97" i="29"/>
  <c r="V97" i="29"/>
  <c r="W97" i="29"/>
  <c r="X97" i="29"/>
  <c r="AF97" i="29"/>
  <c r="AG97" i="29"/>
  <c r="AH97" i="29"/>
  <c r="AM97" i="29"/>
  <c r="AN97" i="29"/>
  <c r="AV97" i="29"/>
  <c r="AV122" i="29"/>
  <c r="AK122" i="29"/>
  <c r="AL122" i="29"/>
  <c r="AN122" i="29"/>
  <c r="AO122" i="29"/>
  <c r="AP122" i="29"/>
  <c r="AQ122" i="29"/>
  <c r="AI122" i="29"/>
  <c r="E36" i="29"/>
  <c r="AJ122" i="29"/>
  <c r="AM122" i="29"/>
  <c r="AS122" i="29"/>
  <c r="AT122" i="29"/>
  <c r="AU122" i="29"/>
  <c r="AR122" i="29"/>
  <c r="AN156" i="29"/>
  <c r="AO156" i="29"/>
  <c r="E70" i="29"/>
  <c r="AQ156" i="29"/>
  <c r="AR156" i="29"/>
  <c r="AS156" i="29"/>
  <c r="AU156" i="29"/>
  <c r="AT156" i="29"/>
  <c r="AV156" i="29"/>
  <c r="AP156" i="29"/>
  <c r="AH99" i="29"/>
  <c r="W99" i="29"/>
  <c r="AM99" i="29"/>
  <c r="X99" i="29"/>
  <c r="AN99" i="29"/>
  <c r="Y99" i="29"/>
  <c r="AO99" i="29"/>
  <c r="Z99" i="29"/>
  <c r="AP99" i="29"/>
  <c r="AA99" i="29"/>
  <c r="AQ99" i="29"/>
  <c r="E13" i="29"/>
  <c r="AB99" i="29"/>
  <c r="AR99" i="29"/>
  <c r="AC99" i="29"/>
  <c r="AS99" i="29"/>
  <c r="AF99" i="29"/>
  <c r="AG99" i="29"/>
  <c r="AI99" i="29"/>
  <c r="AJ99" i="29"/>
  <c r="AK99" i="29"/>
  <c r="AL99" i="29"/>
  <c r="AT99" i="29"/>
  <c r="U99" i="29"/>
  <c r="AD99" i="29"/>
  <c r="AE99" i="29"/>
  <c r="AV99" i="29"/>
  <c r="AU99" i="29"/>
  <c r="V99" i="29"/>
  <c r="S150" i="29"/>
  <c r="AI150" i="29"/>
  <c r="T150" i="29"/>
  <c r="U150" i="29"/>
  <c r="J150" i="29"/>
  <c r="AC150" i="29"/>
  <c r="K150" i="29"/>
  <c r="AD150" i="29"/>
  <c r="L150" i="29"/>
  <c r="AE150" i="29"/>
  <c r="O150" i="29"/>
  <c r="AH150" i="29"/>
  <c r="P150" i="29"/>
  <c r="R150" i="29"/>
  <c r="V150" i="29"/>
  <c r="G150" i="29"/>
  <c r="W150" i="29"/>
  <c r="X150" i="29"/>
  <c r="Y150" i="29"/>
  <c r="Z150" i="29"/>
  <c r="H150" i="29"/>
  <c r="AA150" i="29"/>
  <c r="I150" i="29"/>
  <c r="Q150" i="29"/>
  <c r="AB150" i="29"/>
  <c r="AF150" i="29"/>
  <c r="AG150" i="29"/>
  <c r="M150" i="29"/>
  <c r="N150" i="29"/>
  <c r="AV151" i="29"/>
  <c r="E65" i="29"/>
  <c r="AN151" i="29"/>
  <c r="AO151" i="29"/>
  <c r="AP151" i="29"/>
  <c r="AQ151" i="29"/>
  <c r="AR151" i="29"/>
  <c r="AS151" i="29"/>
  <c r="AT151" i="29"/>
  <c r="AU151" i="29"/>
  <c r="H137" i="29"/>
  <c r="X137" i="29"/>
  <c r="I137" i="29"/>
  <c r="Y137" i="29"/>
  <c r="J137" i="29"/>
  <c r="Z137" i="29"/>
  <c r="O137" i="29"/>
  <c r="P137" i="29"/>
  <c r="Q137" i="29"/>
  <c r="R137" i="29"/>
  <c r="S137" i="29"/>
  <c r="N137" i="29"/>
  <c r="T137" i="29"/>
  <c r="U137" i="29"/>
  <c r="AA137" i="29"/>
  <c r="AB137" i="29"/>
  <c r="K137" i="29"/>
  <c r="G137" i="29"/>
  <c r="L137" i="29"/>
  <c r="M137" i="29"/>
  <c r="V137" i="29"/>
  <c r="W137" i="29"/>
  <c r="AC137" i="29"/>
  <c r="S108" i="29"/>
  <c r="AI108" i="29"/>
  <c r="X108" i="29"/>
  <c r="AN108" i="29"/>
  <c r="Y108" i="29"/>
  <c r="AO108" i="29"/>
  <c r="Z108" i="29"/>
  <c r="AP108" i="29"/>
  <c r="AA108" i="29"/>
  <c r="AQ108" i="29"/>
  <c r="AB108" i="29"/>
  <c r="AR108" i="29"/>
  <c r="AC108" i="29"/>
  <c r="AS108" i="29"/>
  <c r="AD108" i="29"/>
  <c r="AT108" i="29"/>
  <c r="R108" i="29"/>
  <c r="T108" i="29"/>
  <c r="U108" i="29"/>
  <c r="AG108" i="29"/>
  <c r="AH108" i="29"/>
  <c r="AJ108" i="29"/>
  <c r="AK108" i="29"/>
  <c r="E22" i="29"/>
  <c r="AL108" i="29"/>
  <c r="AM108" i="29"/>
  <c r="W108" i="29"/>
  <c r="V108" i="29"/>
  <c r="AE108" i="29"/>
  <c r="AF108" i="29"/>
  <c r="AU108" i="29"/>
  <c r="AV108" i="29"/>
  <c r="K142" i="29"/>
  <c r="AA142" i="29"/>
  <c r="L142" i="29"/>
  <c r="AB142" i="29"/>
  <c r="M142" i="29"/>
  <c r="AC142" i="29"/>
  <c r="R142" i="29"/>
  <c r="S142" i="29"/>
  <c r="J142" i="29"/>
  <c r="N142" i="29"/>
  <c r="O142" i="29"/>
  <c r="T142" i="29"/>
  <c r="U142" i="29"/>
  <c r="W142" i="29"/>
  <c r="X142" i="29"/>
  <c r="Y142" i="29"/>
  <c r="Z142" i="29"/>
  <c r="H142" i="29"/>
  <c r="I142" i="29"/>
  <c r="P142" i="29"/>
  <c r="Q142" i="29"/>
  <c r="V142" i="29"/>
  <c r="G142" i="29"/>
  <c r="AF101" i="29"/>
  <c r="AV101" i="29"/>
  <c r="U101" i="29"/>
  <c r="AK101" i="29"/>
  <c r="V101" i="29"/>
  <c r="AL101" i="29"/>
  <c r="W101" i="29"/>
  <c r="AM101" i="29"/>
  <c r="X101" i="29"/>
  <c r="AN101" i="29"/>
  <c r="Y101" i="29"/>
  <c r="AO101" i="29"/>
  <c r="Z101" i="29"/>
  <c r="AP101" i="29"/>
  <c r="AA101" i="29"/>
  <c r="AQ101" i="29"/>
  <c r="AE101" i="29"/>
  <c r="AG101" i="29"/>
  <c r="AH101" i="29"/>
  <c r="E15" i="29"/>
  <c r="AT101" i="29"/>
  <c r="AU101" i="29"/>
  <c r="AB101" i="29"/>
  <c r="AC101" i="29"/>
  <c r="AI101" i="29"/>
  <c r="AJ101" i="29"/>
  <c r="AR101" i="29"/>
  <c r="AS101" i="29"/>
  <c r="AD101" i="29"/>
  <c r="AM123" i="29"/>
  <c r="AS123" i="29"/>
  <c r="AU123" i="29"/>
  <c r="AV123" i="29"/>
  <c r="E37" i="29"/>
  <c r="AJ123" i="29"/>
  <c r="AK123" i="29"/>
  <c r="AL123" i="29"/>
  <c r="AN123" i="29"/>
  <c r="AO123" i="29"/>
  <c r="AP123" i="29"/>
  <c r="AR123" i="29"/>
  <c r="AT123" i="29"/>
  <c r="AQ123" i="29"/>
  <c r="AI123" i="29"/>
  <c r="W146" i="29"/>
  <c r="H146" i="29"/>
  <c r="X146" i="29"/>
  <c r="I146" i="29"/>
  <c r="Y146" i="29"/>
  <c r="O146" i="29"/>
  <c r="AE146" i="29"/>
  <c r="AA146" i="29"/>
  <c r="AB146" i="29"/>
  <c r="AC146" i="29"/>
  <c r="L146" i="29"/>
  <c r="AG146" i="29"/>
  <c r="G146" i="29"/>
  <c r="M146" i="29"/>
  <c r="AH146" i="29"/>
  <c r="P146" i="29"/>
  <c r="Q146" i="29"/>
  <c r="R146" i="29"/>
  <c r="S146" i="29"/>
  <c r="T146" i="29"/>
  <c r="U146" i="29"/>
  <c r="V146" i="29"/>
  <c r="J146" i="29"/>
  <c r="K146" i="29"/>
  <c r="AF146" i="29"/>
  <c r="AI146" i="29"/>
  <c r="N146" i="29"/>
  <c r="Z146" i="29"/>
  <c r="AD146" i="29"/>
  <c r="L94" i="29"/>
  <c r="Q94" i="29"/>
  <c r="R94" i="29"/>
  <c r="S94" i="29"/>
  <c r="T94" i="29"/>
  <c r="U94" i="29"/>
  <c r="H94" i="29"/>
  <c r="N94" i="29"/>
  <c r="O94" i="29"/>
  <c r="P94" i="29"/>
  <c r="I94" i="29"/>
  <c r="J94" i="29"/>
  <c r="G94" i="29"/>
  <c r="K94" i="29"/>
  <c r="M94" i="29"/>
  <c r="E42" i="29"/>
  <c r="AS128" i="29"/>
  <c r="AT128" i="29"/>
  <c r="AU128" i="29"/>
  <c r="AJ128" i="29"/>
  <c r="AK128" i="29"/>
  <c r="AL128" i="29"/>
  <c r="AM128" i="29"/>
  <c r="AN128" i="29"/>
  <c r="AO128" i="29"/>
  <c r="AV128" i="29"/>
  <c r="AI128" i="29"/>
  <c r="AP128" i="29"/>
  <c r="AQ128" i="29"/>
  <c r="AR128" i="29"/>
  <c r="U148" i="29"/>
  <c r="V148" i="29"/>
  <c r="W148" i="29"/>
  <c r="M148" i="29"/>
  <c r="AC148" i="29"/>
  <c r="R148" i="29"/>
  <c r="T148" i="29"/>
  <c r="S148" i="29"/>
  <c r="Z148" i="29"/>
  <c r="AA148" i="29"/>
  <c r="I148" i="29"/>
  <c r="AD148" i="29"/>
  <c r="J148" i="29"/>
  <c r="AE148" i="29"/>
  <c r="K148" i="29"/>
  <c r="AF148" i="29"/>
  <c r="L148" i="29"/>
  <c r="AG148" i="29"/>
  <c r="N148" i="29"/>
  <c r="AH148" i="29"/>
  <c r="O148" i="29"/>
  <c r="AI148" i="29"/>
  <c r="P148" i="29"/>
  <c r="X148" i="29"/>
  <c r="Y148" i="29"/>
  <c r="AB148" i="29"/>
  <c r="G148" i="29"/>
  <c r="Q148" i="29"/>
  <c r="H148" i="29"/>
  <c r="E35" i="29"/>
  <c r="AO121" i="29"/>
  <c r="AT121" i="29"/>
  <c r="AU121" i="29"/>
  <c r="AI121" i="29"/>
  <c r="AJ121" i="29"/>
  <c r="AV121" i="29"/>
  <c r="AK121" i="29"/>
  <c r="AL121" i="29"/>
  <c r="AM121" i="29"/>
  <c r="AN121" i="29"/>
  <c r="AP121" i="29"/>
  <c r="AQ121" i="29"/>
  <c r="AR121" i="29"/>
  <c r="AS121" i="29"/>
  <c r="Z109" i="29"/>
  <c r="AP109" i="29"/>
  <c r="AE109" i="29"/>
  <c r="AU109" i="29"/>
  <c r="AF109" i="29"/>
  <c r="AV109" i="29"/>
  <c r="AG109" i="29"/>
  <c r="R109" i="29"/>
  <c r="AH109" i="29"/>
  <c r="S109" i="29"/>
  <c r="AI109" i="29"/>
  <c r="T109" i="29"/>
  <c r="AJ109" i="29"/>
  <c r="U109" i="29"/>
  <c r="AK109" i="29"/>
  <c r="AO109" i="29"/>
  <c r="AQ109" i="29"/>
  <c r="AR109" i="29"/>
  <c r="X109" i="29"/>
  <c r="Y109" i="29"/>
  <c r="AA109" i="29"/>
  <c r="AB109" i="29"/>
  <c r="AC109" i="29"/>
  <c r="E23" i="29"/>
  <c r="AD109" i="29"/>
  <c r="W109" i="29"/>
  <c r="AL109" i="29"/>
  <c r="AM109" i="29"/>
  <c r="AT109" i="29"/>
  <c r="V109" i="29"/>
  <c r="AS109" i="29"/>
  <c r="AN109" i="29"/>
  <c r="I132" i="29"/>
  <c r="Y132" i="29"/>
  <c r="J132" i="29"/>
  <c r="Z132" i="29"/>
  <c r="K132" i="29"/>
  <c r="AA132" i="29"/>
  <c r="P132" i="29"/>
  <c r="AF132" i="29"/>
  <c r="Q132" i="29"/>
  <c r="R132" i="29"/>
  <c r="S132" i="29"/>
  <c r="T132" i="29"/>
  <c r="U132" i="29"/>
  <c r="AB132" i="29"/>
  <c r="AC132" i="29"/>
  <c r="AD132" i="29"/>
  <c r="H132" i="29"/>
  <c r="L132" i="29"/>
  <c r="G132" i="29"/>
  <c r="M132" i="29"/>
  <c r="N132" i="29"/>
  <c r="O132" i="29"/>
  <c r="V132" i="29"/>
  <c r="W132" i="29"/>
  <c r="X132" i="29"/>
  <c r="AE132" i="29"/>
  <c r="N171" i="29"/>
  <c r="O171" i="29"/>
  <c r="S171" i="29"/>
  <c r="G171" i="29"/>
  <c r="H171" i="29"/>
  <c r="I171" i="29"/>
  <c r="K171" i="29"/>
  <c r="J171" i="29"/>
  <c r="L171" i="29"/>
  <c r="M171" i="29"/>
  <c r="P171" i="29"/>
  <c r="R171" i="29"/>
  <c r="Q171" i="29"/>
  <c r="W114" i="29"/>
  <c r="AM114" i="29"/>
  <c r="AB114" i="29"/>
  <c r="AR114" i="29"/>
  <c r="AC114" i="29"/>
  <c r="AS114" i="29"/>
  <c r="AE114" i="29"/>
  <c r="AU114" i="29"/>
  <c r="E28" i="29"/>
  <c r="AF114" i="29"/>
  <c r="AV114" i="29"/>
  <c r="AG114" i="29"/>
  <c r="R114" i="29"/>
  <c r="AH114" i="29"/>
  <c r="AD114" i="29"/>
  <c r="AI114" i="29"/>
  <c r="AJ114" i="29"/>
  <c r="AP114" i="29"/>
  <c r="S114" i="29"/>
  <c r="AQ114" i="29"/>
  <c r="T114" i="29"/>
  <c r="AT114" i="29"/>
  <c r="U114" i="29"/>
  <c r="V114" i="29"/>
  <c r="X114" i="29"/>
  <c r="AN114" i="29"/>
  <c r="AO114" i="29"/>
  <c r="AL114" i="29"/>
  <c r="Y114" i="29"/>
  <c r="Z114" i="29"/>
  <c r="AA114" i="29"/>
  <c r="AK114" i="29"/>
  <c r="W134" i="29"/>
  <c r="H134" i="29"/>
  <c r="X134" i="29"/>
  <c r="I134" i="29"/>
  <c r="Y134" i="29"/>
  <c r="N134" i="29"/>
  <c r="AD134" i="29"/>
  <c r="O134" i="29"/>
  <c r="AE134" i="29"/>
  <c r="P134" i="29"/>
  <c r="AF134" i="29"/>
  <c r="Q134" i="29"/>
  <c r="R134" i="29"/>
  <c r="S134" i="29"/>
  <c r="L134" i="29"/>
  <c r="M134" i="29"/>
  <c r="T134" i="29"/>
  <c r="Z134" i="29"/>
  <c r="AA134" i="29"/>
  <c r="AC134" i="29"/>
  <c r="K134" i="29"/>
  <c r="G134" i="29"/>
  <c r="J134" i="29"/>
  <c r="V134" i="29"/>
  <c r="AB134" i="29"/>
  <c r="U134" i="29"/>
  <c r="AK116" i="29"/>
  <c r="AP116" i="29"/>
  <c r="AQ116" i="29"/>
  <c r="AS116" i="29"/>
  <c r="AT116" i="29"/>
  <c r="AU116" i="29"/>
  <c r="E30" i="29"/>
  <c r="AV116" i="29"/>
  <c r="AI116" i="29"/>
  <c r="AJ116" i="29"/>
  <c r="AL116" i="29"/>
  <c r="AO116" i="29"/>
  <c r="AR116" i="29"/>
  <c r="AM116" i="29"/>
  <c r="AN116" i="29"/>
  <c r="AA98" i="29"/>
  <c r="AQ98" i="29"/>
  <c r="AF98" i="29"/>
  <c r="AV98" i="29"/>
  <c r="AG98" i="29"/>
  <c r="AH98" i="29"/>
  <c r="AI98" i="29"/>
  <c r="E12" i="29"/>
  <c r="AJ98" i="29"/>
  <c r="U98" i="29"/>
  <c r="AK98" i="29"/>
  <c r="V98" i="29"/>
  <c r="AL98" i="29"/>
  <c r="Z98" i="29"/>
  <c r="AB98" i="29"/>
  <c r="AC98" i="29"/>
  <c r="AO98" i="29"/>
  <c r="AP98" i="29"/>
  <c r="AR98" i="29"/>
  <c r="AS98" i="29"/>
  <c r="AT98" i="29"/>
  <c r="AU98" i="29"/>
  <c r="W98" i="29"/>
  <c r="X98" i="29"/>
  <c r="Y98" i="29"/>
  <c r="AD98" i="29"/>
  <c r="AE98" i="29"/>
  <c r="AN98" i="29"/>
  <c r="AM98" i="29"/>
  <c r="AP157" i="29"/>
  <c r="AQ157" i="29"/>
  <c r="AU157" i="29"/>
  <c r="AV157" i="29"/>
  <c r="E71" i="29"/>
  <c r="AN157" i="29"/>
  <c r="AO157" i="29"/>
  <c r="AR157" i="29"/>
  <c r="AS157" i="29"/>
  <c r="AT157" i="29"/>
  <c r="AJ96" i="29"/>
  <c r="Y96" i="29"/>
  <c r="AO96" i="29"/>
  <c r="Z96" i="29"/>
  <c r="AP96" i="29"/>
  <c r="E10" i="29"/>
  <c r="AA96" i="29"/>
  <c r="AQ96" i="29"/>
  <c r="AB96" i="29"/>
  <c r="AR96" i="29"/>
  <c r="AC96" i="29"/>
  <c r="AS96" i="29"/>
  <c r="AD96" i="29"/>
  <c r="AT96" i="29"/>
  <c r="AE96" i="29"/>
  <c r="AU96" i="29"/>
  <c r="AI96" i="29"/>
  <c r="AK96" i="29"/>
  <c r="AL96" i="29"/>
  <c r="U96" i="29"/>
  <c r="V96" i="29"/>
  <c r="W96" i="29"/>
  <c r="X96" i="29"/>
  <c r="AF96" i="29"/>
  <c r="AM96" i="29"/>
  <c r="AN96" i="29"/>
  <c r="AV96" i="29"/>
  <c r="AH96" i="29"/>
  <c r="AG96" i="29"/>
  <c r="AM120" i="29"/>
  <c r="AN120" i="29"/>
  <c r="AP120" i="29"/>
  <c r="AQ120" i="29"/>
  <c r="AR120" i="29"/>
  <c r="AS120" i="29"/>
  <c r="E34" i="29"/>
  <c r="AI120" i="29"/>
  <c r="AJ120" i="29"/>
  <c r="AU120" i="29"/>
  <c r="AV120" i="29"/>
  <c r="AL120" i="29"/>
  <c r="AO120" i="29"/>
  <c r="AT120" i="29"/>
  <c r="AK120" i="29"/>
  <c r="H88" i="29"/>
  <c r="U88" i="29"/>
  <c r="J88" i="29"/>
  <c r="K88" i="29"/>
  <c r="L88" i="29"/>
  <c r="M88" i="29"/>
  <c r="N88" i="29"/>
  <c r="O88" i="29"/>
  <c r="P88" i="29"/>
  <c r="S88" i="29"/>
  <c r="T88" i="29"/>
  <c r="Q88" i="29"/>
  <c r="R88" i="29"/>
  <c r="G88" i="29"/>
  <c r="I88" i="29"/>
  <c r="AI118" i="29"/>
  <c r="AN118" i="29"/>
  <c r="AO118" i="29"/>
  <c r="AQ118" i="29"/>
  <c r="AR118" i="29"/>
  <c r="AS118" i="29"/>
  <c r="AT118" i="29"/>
  <c r="AK118" i="29"/>
  <c r="AL118" i="29"/>
  <c r="AM118" i="29"/>
  <c r="E32" i="29"/>
  <c r="AJ118" i="29"/>
  <c r="AP118" i="29"/>
  <c r="AU118" i="29"/>
  <c r="AV118" i="29"/>
  <c r="W104" i="29"/>
  <c r="AM104" i="29"/>
  <c r="AB104" i="29"/>
  <c r="AR104" i="29"/>
  <c r="AC104" i="29"/>
  <c r="AS104" i="29"/>
  <c r="AD104" i="29"/>
  <c r="AT104" i="29"/>
  <c r="AE104" i="29"/>
  <c r="AU104" i="29"/>
  <c r="AF104" i="29"/>
  <c r="AV104" i="29"/>
  <c r="AG104" i="29"/>
  <c r="R104" i="29"/>
  <c r="AH104" i="29"/>
  <c r="V104" i="29"/>
  <c r="X104" i="29"/>
  <c r="Y104" i="29"/>
  <c r="AK104" i="29"/>
  <c r="E18" i="29"/>
  <c r="AL104" i="29"/>
  <c r="AN104" i="29"/>
  <c r="AO104" i="29"/>
  <c r="AP104" i="29"/>
  <c r="AQ104" i="29"/>
  <c r="S104" i="29"/>
  <c r="T104" i="29"/>
  <c r="U104" i="29"/>
  <c r="AA104" i="29"/>
  <c r="Z104" i="29"/>
  <c r="AI104" i="29"/>
  <c r="AJ104" i="29"/>
  <c r="R143" i="29"/>
  <c r="S143" i="29"/>
  <c r="T143" i="29"/>
  <c r="I143" i="29"/>
  <c r="Y143" i="29"/>
  <c r="J143" i="29"/>
  <c r="Z143" i="29"/>
  <c r="K143" i="29"/>
  <c r="L143" i="29"/>
  <c r="M143" i="29"/>
  <c r="P143" i="29"/>
  <c r="Q143" i="29"/>
  <c r="V143" i="29"/>
  <c r="W143" i="29"/>
  <c r="X143" i="29"/>
  <c r="H143" i="29"/>
  <c r="AA143" i="29"/>
  <c r="AB143" i="29"/>
  <c r="AC143" i="29"/>
  <c r="G143" i="29"/>
  <c r="O143" i="29"/>
  <c r="U143" i="29"/>
  <c r="N143" i="29"/>
  <c r="U106" i="29"/>
  <c r="AK106" i="29"/>
  <c r="Z106" i="29"/>
  <c r="AP106" i="29"/>
  <c r="AA106" i="29"/>
  <c r="AQ106" i="29"/>
  <c r="AB106" i="29"/>
  <c r="AR106" i="29"/>
  <c r="AC106" i="29"/>
  <c r="AS106" i="29"/>
  <c r="AD106" i="29"/>
  <c r="AT106" i="29"/>
  <c r="AE106" i="29"/>
  <c r="AU106" i="29"/>
  <c r="AF106" i="29"/>
  <c r="AV106" i="29"/>
  <c r="AJ106" i="29"/>
  <c r="AL106" i="29"/>
  <c r="AM106" i="29"/>
  <c r="S106" i="29"/>
  <c r="T106" i="29"/>
  <c r="E20" i="29"/>
  <c r="V106" i="29"/>
  <c r="W106" i="29"/>
  <c r="X106" i="29"/>
  <c r="Y106" i="29"/>
  <c r="AG106" i="29"/>
  <c r="R106" i="29"/>
  <c r="AH106" i="29"/>
  <c r="AI106" i="29"/>
  <c r="AN106" i="29"/>
  <c r="AO106" i="29"/>
  <c r="N147" i="29"/>
  <c r="AD147" i="29"/>
  <c r="O147" i="29"/>
  <c r="AE147" i="29"/>
  <c r="P147" i="29"/>
  <c r="AF147" i="29"/>
  <c r="V147" i="29"/>
  <c r="W147" i="29"/>
  <c r="X147" i="29"/>
  <c r="Y147" i="29"/>
  <c r="H147" i="29"/>
  <c r="AB147" i="29"/>
  <c r="I147" i="29"/>
  <c r="AC147" i="29"/>
  <c r="G147" i="29"/>
  <c r="K147" i="29"/>
  <c r="AH147" i="29"/>
  <c r="L147" i="29"/>
  <c r="AI147" i="29"/>
  <c r="M147" i="29"/>
  <c r="Q147" i="29"/>
  <c r="R147" i="29"/>
  <c r="S147" i="29"/>
  <c r="T147" i="29"/>
  <c r="AG147" i="29"/>
  <c r="U147" i="29"/>
  <c r="Z147" i="29"/>
  <c r="AA147" i="29"/>
  <c r="J147" i="29"/>
  <c r="H90" i="29"/>
  <c r="K90" i="29"/>
  <c r="T90" i="29"/>
  <c r="U90" i="29"/>
  <c r="Q90" i="29"/>
  <c r="R90" i="29"/>
  <c r="S90" i="29"/>
  <c r="J90" i="29"/>
  <c r="N90" i="29"/>
  <c r="G90" i="29"/>
  <c r="I90" i="29"/>
  <c r="P90" i="29"/>
  <c r="O90" i="29"/>
  <c r="L90" i="29"/>
  <c r="M90" i="29"/>
  <c r="E43" i="29"/>
  <c r="AJ129" i="29"/>
  <c r="AK129" i="29"/>
  <c r="AL129" i="29"/>
  <c r="AQ129" i="29"/>
  <c r="AR129" i="29"/>
  <c r="AS129" i="29"/>
  <c r="AT129" i="29"/>
  <c r="AU129" i="29"/>
  <c r="AV129" i="29"/>
  <c r="AP129" i="29"/>
  <c r="AO129" i="29"/>
  <c r="AI129" i="29"/>
  <c r="AM129" i="29"/>
  <c r="AN129" i="29"/>
  <c r="P145" i="29"/>
  <c r="AF145" i="29"/>
  <c r="Q145" i="29"/>
  <c r="AG145" i="29"/>
  <c r="R145" i="29"/>
  <c r="AH145" i="29"/>
  <c r="H145" i="29"/>
  <c r="X145" i="29"/>
  <c r="AA145" i="29"/>
  <c r="AC145" i="29"/>
  <c r="AB145" i="29"/>
  <c r="I145" i="29"/>
  <c r="L145" i="29"/>
  <c r="AI145" i="29"/>
  <c r="M145" i="29"/>
  <c r="O145" i="29"/>
  <c r="S145" i="29"/>
  <c r="T145" i="29"/>
  <c r="U145" i="29"/>
  <c r="V145" i="29"/>
  <c r="W145" i="29"/>
  <c r="Y145" i="29"/>
  <c r="G145" i="29"/>
  <c r="J145" i="29"/>
  <c r="K145" i="29"/>
  <c r="N145" i="29"/>
  <c r="Z145" i="29"/>
  <c r="AD145" i="29"/>
  <c r="AE145" i="29"/>
  <c r="S92" i="29"/>
  <c r="H92" i="29"/>
  <c r="I92" i="29"/>
  <c r="O92" i="29"/>
  <c r="P92" i="29"/>
  <c r="U92" i="29"/>
  <c r="G92" i="29"/>
  <c r="Q92" i="29"/>
  <c r="R92" i="29"/>
  <c r="T92" i="29"/>
  <c r="N92" i="29"/>
  <c r="M92" i="29"/>
  <c r="K92" i="29"/>
  <c r="L92" i="29"/>
  <c r="J92" i="29"/>
  <c r="P133" i="29"/>
  <c r="AF133" i="29"/>
  <c r="Q133" i="29"/>
  <c r="R133" i="29"/>
  <c r="W133" i="29"/>
  <c r="H133" i="29"/>
  <c r="X133" i="29"/>
  <c r="I133" i="29"/>
  <c r="Y133" i="29"/>
  <c r="J133" i="29"/>
  <c r="Z133" i="29"/>
  <c r="K133" i="29"/>
  <c r="AA133" i="29"/>
  <c r="L133" i="29"/>
  <c r="AB133" i="29"/>
  <c r="N133" i="29"/>
  <c r="O133" i="29"/>
  <c r="T133" i="29"/>
  <c r="U133" i="29"/>
  <c r="V133" i="29"/>
  <c r="G133" i="29"/>
  <c r="AC133" i="29"/>
  <c r="AD133" i="29"/>
  <c r="AE133" i="29"/>
  <c r="S133" i="29"/>
  <c r="M133" i="29"/>
  <c r="P167" i="29"/>
  <c r="L167" i="29"/>
  <c r="M167" i="29"/>
  <c r="N167" i="29"/>
  <c r="Q167" i="29"/>
  <c r="O167" i="29"/>
  <c r="R167" i="29"/>
  <c r="S167" i="29"/>
  <c r="I167" i="29"/>
  <c r="K167" i="29"/>
  <c r="H167" i="29"/>
  <c r="G167" i="29"/>
  <c r="J167" i="29"/>
  <c r="AD115" i="29"/>
  <c r="AT115" i="29"/>
  <c r="S115" i="29"/>
  <c r="AI115" i="29"/>
  <c r="T115" i="29"/>
  <c r="AJ115" i="29"/>
  <c r="V115" i="29"/>
  <c r="AL115" i="29"/>
  <c r="W115" i="29"/>
  <c r="AM115" i="29"/>
  <c r="E29" i="29"/>
  <c r="X115" i="29"/>
  <c r="AN115" i="29"/>
  <c r="Y115" i="29"/>
  <c r="AO115" i="29"/>
  <c r="AU115" i="29"/>
  <c r="R115" i="29"/>
  <c r="AV115" i="29"/>
  <c r="U115" i="29"/>
  <c r="AE115" i="29"/>
  <c r="AF115" i="29"/>
  <c r="AG115" i="29"/>
  <c r="AH115" i="29"/>
  <c r="AK115" i="29"/>
  <c r="AP115" i="29"/>
  <c r="Z115" i="29"/>
  <c r="AB115" i="29"/>
  <c r="AA115" i="29"/>
  <c r="AC115" i="29"/>
  <c r="AQ115" i="29"/>
  <c r="AR115" i="29"/>
  <c r="AS115" i="29"/>
  <c r="R131" i="29"/>
  <c r="S131" i="29"/>
  <c r="T131" i="29"/>
  <c r="I131" i="29"/>
  <c r="Y131" i="29"/>
  <c r="J131" i="29"/>
  <c r="Z131" i="29"/>
  <c r="K131" i="29"/>
  <c r="AA131" i="29"/>
  <c r="L131" i="29"/>
  <c r="AB131" i="29"/>
  <c r="M131" i="29"/>
  <c r="AC131" i="29"/>
  <c r="N131" i="29"/>
  <c r="AD131" i="29"/>
  <c r="P131" i="29"/>
  <c r="U131" i="29"/>
  <c r="Q131" i="29"/>
  <c r="X131" i="29"/>
  <c r="AE131" i="29"/>
  <c r="G131" i="29"/>
  <c r="O131" i="29"/>
  <c r="H131" i="29"/>
  <c r="AF131" i="29"/>
  <c r="W131" i="29"/>
  <c r="V131" i="29"/>
  <c r="P169" i="29"/>
  <c r="Q169" i="29"/>
  <c r="H169" i="29"/>
  <c r="G169" i="29"/>
  <c r="I169" i="29"/>
  <c r="J169" i="29"/>
  <c r="L169" i="29"/>
  <c r="K169" i="29"/>
  <c r="M169" i="29"/>
  <c r="N169" i="29"/>
  <c r="R169" i="29"/>
  <c r="S169" i="29"/>
  <c r="O169" i="29"/>
  <c r="AI95" i="29"/>
  <c r="X95" i="29"/>
  <c r="AN95" i="29"/>
  <c r="E9" i="29"/>
  <c r="Y95" i="29"/>
  <c r="AO95" i="29"/>
  <c r="Z95" i="29"/>
  <c r="AP95" i="29"/>
  <c r="AA95" i="29"/>
  <c r="AQ95" i="29"/>
  <c r="AB95" i="29"/>
  <c r="AR95" i="29"/>
  <c r="AC95" i="29"/>
  <c r="AS95" i="29"/>
  <c r="AD95" i="29"/>
  <c r="AT95" i="29"/>
  <c r="AH95" i="29"/>
  <c r="AJ95" i="29"/>
  <c r="AK95" i="29"/>
  <c r="U95" i="29"/>
  <c r="V95" i="29"/>
  <c r="W95" i="29"/>
  <c r="AE95" i="29"/>
  <c r="AF95" i="29"/>
  <c r="AG95" i="29"/>
  <c r="AL95" i="29"/>
  <c r="AM95" i="29"/>
  <c r="AU95" i="29"/>
  <c r="AV95" i="29"/>
  <c r="AL119" i="29"/>
  <c r="AM119" i="29"/>
  <c r="AO119" i="29"/>
  <c r="AP119" i="29"/>
  <c r="AQ119" i="29"/>
  <c r="AR119" i="29"/>
  <c r="AV119" i="29"/>
  <c r="AI119" i="29"/>
  <c r="AJ119" i="29"/>
  <c r="AK119" i="29"/>
  <c r="AN119" i="29"/>
  <c r="E33" i="29"/>
  <c r="AS119" i="29"/>
  <c r="AT119" i="29"/>
  <c r="AU119" i="29"/>
  <c r="E67" i="29"/>
  <c r="AT153" i="29"/>
  <c r="AU153" i="29"/>
  <c r="AV153" i="29"/>
  <c r="AN153" i="29"/>
  <c r="AO153" i="29"/>
  <c r="AP153" i="29"/>
  <c r="AQ153" i="29"/>
  <c r="AR153" i="29"/>
  <c r="AS153" i="29"/>
  <c r="Y100" i="29"/>
  <c r="AO100" i="29"/>
  <c r="AD100" i="29"/>
  <c r="AT100" i="29"/>
  <c r="AE100" i="29"/>
  <c r="AU100" i="29"/>
  <c r="AF100" i="29"/>
  <c r="AV100" i="29"/>
  <c r="AG100" i="29"/>
  <c r="AH100" i="29"/>
  <c r="AI100" i="29"/>
  <c r="E14" i="29"/>
  <c r="AJ100" i="29"/>
  <c r="AN100" i="29"/>
  <c r="AP100" i="29"/>
  <c r="AQ100" i="29"/>
  <c r="W100" i="29"/>
  <c r="X100" i="29"/>
  <c r="Z100" i="29"/>
  <c r="AA100" i="29"/>
  <c r="AB100" i="29"/>
  <c r="AC100" i="29"/>
  <c r="AK100" i="29"/>
  <c r="U100" i="29"/>
  <c r="V100" i="29"/>
  <c r="AS100" i="29"/>
  <c r="AL100" i="29"/>
  <c r="AM100" i="29"/>
  <c r="AR100" i="29"/>
  <c r="AR117" i="29"/>
  <c r="AJ117" i="29"/>
  <c r="AK117" i="29"/>
  <c r="AL117" i="29"/>
  <c r="AM117" i="29"/>
  <c r="AV117" i="29"/>
  <c r="AI117" i="29"/>
  <c r="AN117" i="29"/>
  <c r="AO117" i="29"/>
  <c r="AP117" i="29"/>
  <c r="AQ117" i="29"/>
  <c r="E31" i="29"/>
  <c r="AU117" i="29"/>
  <c r="AT117" i="29"/>
  <c r="AS117" i="29"/>
  <c r="E69" i="29"/>
  <c r="AR155" i="29"/>
  <c r="AT155" i="29"/>
  <c r="AS155" i="29"/>
  <c r="AN155" i="29"/>
  <c r="AO155" i="29"/>
  <c r="AP155" i="29"/>
  <c r="AQ155" i="29"/>
  <c r="AU155" i="29"/>
  <c r="AV155" i="29"/>
  <c r="E19" i="29"/>
  <c r="AD105" i="29"/>
  <c r="AT105" i="29"/>
  <c r="S105" i="29"/>
  <c r="AI105" i="29"/>
  <c r="T105" i="29"/>
  <c r="AJ105" i="29"/>
  <c r="U105" i="29"/>
  <c r="AK105" i="29"/>
  <c r="V105" i="29"/>
  <c r="AL105" i="29"/>
  <c r="W105" i="29"/>
  <c r="AM105" i="29"/>
  <c r="X105" i="29"/>
  <c r="AN105" i="29"/>
  <c r="Y105" i="29"/>
  <c r="AO105" i="29"/>
  <c r="AS105" i="29"/>
  <c r="AU105" i="29"/>
  <c r="AV105" i="29"/>
  <c r="AB105" i="29"/>
  <c r="AC105" i="29"/>
  <c r="AE105" i="29"/>
  <c r="AF105" i="29"/>
  <c r="AG105" i="29"/>
  <c r="AH105" i="29"/>
  <c r="AP105" i="29"/>
  <c r="AQ105" i="29"/>
  <c r="AR105" i="29"/>
  <c r="AA105" i="29"/>
  <c r="R105" i="29"/>
  <c r="Z105" i="29"/>
  <c r="V139" i="29"/>
  <c r="W139" i="29"/>
  <c r="H139" i="29"/>
  <c r="X139" i="29"/>
  <c r="M139" i="29"/>
  <c r="AC139" i="29"/>
  <c r="N139" i="29"/>
  <c r="Q139" i="29"/>
  <c r="P139" i="29"/>
  <c r="S139" i="29"/>
  <c r="R139" i="29"/>
  <c r="Y139" i="29"/>
  <c r="Z139" i="29"/>
  <c r="AB139" i="29"/>
  <c r="O139" i="29"/>
  <c r="I139" i="29"/>
  <c r="J139" i="29"/>
  <c r="K139" i="29"/>
  <c r="L139" i="29"/>
  <c r="AA139" i="29"/>
  <c r="U139" i="29"/>
  <c r="T139" i="29"/>
  <c r="G139" i="29"/>
  <c r="V103" i="29"/>
  <c r="AL103" i="29"/>
  <c r="AA103" i="29"/>
  <c r="AQ103" i="29"/>
  <c r="AB103" i="29"/>
  <c r="AR103" i="29"/>
  <c r="AC103" i="29"/>
  <c r="AS103" i="29"/>
  <c r="AD103" i="29"/>
  <c r="AT103" i="29"/>
  <c r="AE103" i="29"/>
  <c r="AU103" i="29"/>
  <c r="AF103" i="29"/>
  <c r="AV103" i="29"/>
  <c r="AG103" i="29"/>
  <c r="U103" i="29"/>
  <c r="W103" i="29"/>
  <c r="X103" i="29"/>
  <c r="E17" i="29"/>
  <c r="AJ103" i="29"/>
  <c r="AK103" i="29"/>
  <c r="AM103" i="29"/>
  <c r="AN103" i="29"/>
  <c r="AO103" i="29"/>
  <c r="AP103" i="29"/>
  <c r="R103" i="29"/>
  <c r="Y103" i="29"/>
  <c r="Z103" i="29"/>
  <c r="AH103" i="29"/>
  <c r="S103" i="29"/>
  <c r="T103" i="29"/>
  <c r="AI103" i="29"/>
  <c r="T141" i="29"/>
  <c r="U141" i="29"/>
  <c r="V141" i="29"/>
  <c r="K141" i="29"/>
  <c r="AA141" i="29"/>
  <c r="L141" i="29"/>
  <c r="AB141" i="29"/>
  <c r="O141" i="29"/>
  <c r="M141" i="29"/>
  <c r="G141" i="29"/>
  <c r="N141" i="29"/>
  <c r="P141" i="29"/>
  <c r="S141" i="29"/>
  <c r="W141" i="29"/>
  <c r="Y141" i="29"/>
  <c r="Z141" i="29"/>
  <c r="J141" i="29"/>
  <c r="AC141" i="29"/>
  <c r="H141" i="29"/>
  <c r="I141" i="29"/>
  <c r="R141" i="29"/>
  <c r="X141" i="29"/>
  <c r="Q141" i="29"/>
  <c r="G144" i="29"/>
  <c r="I144" i="29"/>
  <c r="Y144" i="29"/>
  <c r="J144" i="29"/>
  <c r="Z144" i="29"/>
  <c r="K144" i="29"/>
  <c r="AA144" i="29"/>
  <c r="Q144" i="29"/>
  <c r="AG144" i="29"/>
  <c r="AD144" i="29"/>
  <c r="AF144" i="29"/>
  <c r="H144" i="29"/>
  <c r="AE144" i="29"/>
  <c r="L144" i="29"/>
  <c r="O144" i="29"/>
  <c r="P144" i="29"/>
  <c r="S144" i="29"/>
  <c r="T144" i="29"/>
  <c r="U144" i="29"/>
  <c r="V144" i="29"/>
  <c r="W144" i="29"/>
  <c r="X144" i="29"/>
  <c r="AB144" i="29"/>
  <c r="R144" i="29"/>
  <c r="M144" i="29"/>
  <c r="AC144" i="29"/>
  <c r="AH144" i="29"/>
  <c r="AI144" i="29"/>
  <c r="N144" i="29"/>
  <c r="O91" i="29"/>
  <c r="K91" i="29"/>
  <c r="L91" i="29"/>
  <c r="M91" i="29"/>
  <c r="N91" i="29"/>
  <c r="Q91" i="29"/>
  <c r="R91" i="29"/>
  <c r="T91" i="29"/>
  <c r="J91" i="29"/>
  <c r="U91" i="29"/>
  <c r="G91" i="29"/>
  <c r="H91" i="29"/>
  <c r="I91" i="29"/>
  <c r="P91" i="29"/>
  <c r="S91" i="29"/>
  <c r="AQ125" i="29"/>
  <c r="AT125" i="29"/>
  <c r="AI125" i="29"/>
  <c r="AN125" i="29"/>
  <c r="AO125" i="29"/>
  <c r="AP125" i="29"/>
  <c r="AR125" i="29"/>
  <c r="AS125" i="29"/>
  <c r="AU125" i="29"/>
  <c r="E39" i="29"/>
  <c r="AJ125" i="29"/>
  <c r="AK125" i="29"/>
  <c r="AL125" i="29"/>
  <c r="AM125" i="29"/>
  <c r="AV125" i="29"/>
  <c r="L149" i="29"/>
  <c r="AB149" i="29"/>
  <c r="M149" i="29"/>
  <c r="AC149" i="29"/>
  <c r="N149" i="29"/>
  <c r="AD149" i="29"/>
  <c r="P149" i="29"/>
  <c r="AI149" i="29"/>
  <c r="Q149" i="29"/>
  <c r="R149" i="29"/>
  <c r="U149" i="29"/>
  <c r="V149" i="29"/>
  <c r="X149" i="29"/>
  <c r="G149" i="29"/>
  <c r="Y149" i="29"/>
  <c r="Z149" i="29"/>
  <c r="H149" i="29"/>
  <c r="AA149" i="29"/>
  <c r="I149" i="29"/>
  <c r="AE149" i="29"/>
  <c r="J149" i="29"/>
  <c r="AF149" i="29"/>
  <c r="K149" i="29"/>
  <c r="AG149" i="29"/>
  <c r="O149" i="29"/>
  <c r="S149" i="29"/>
  <c r="T149" i="29"/>
  <c r="W149" i="29"/>
  <c r="AH149" i="29"/>
  <c r="N89" i="29"/>
  <c r="O89" i="29"/>
  <c r="P89" i="29"/>
  <c r="S89" i="29"/>
  <c r="T89" i="29"/>
  <c r="K89" i="29"/>
  <c r="J89" i="29"/>
  <c r="M89" i="29"/>
  <c r="G89" i="29"/>
  <c r="L89" i="29"/>
  <c r="H89" i="29"/>
  <c r="R89" i="29"/>
  <c r="I89" i="29"/>
  <c r="U89" i="29"/>
  <c r="Q89" i="29"/>
  <c r="E41" i="29"/>
  <c r="AL127" i="29"/>
  <c r="AM127" i="29"/>
  <c r="AN127" i="29"/>
  <c r="AS127" i="29"/>
  <c r="AT127" i="29"/>
  <c r="AU127" i="29"/>
  <c r="AV127" i="29"/>
  <c r="AI127" i="29"/>
  <c r="AJ127" i="29"/>
  <c r="AK127" i="29"/>
  <c r="AO127" i="29"/>
  <c r="AP127" i="29"/>
  <c r="AQ127" i="29"/>
  <c r="AR127" i="29"/>
  <c r="K130" i="29"/>
  <c r="AA130" i="29"/>
  <c r="L130" i="29"/>
  <c r="AB130" i="29"/>
  <c r="M130" i="29"/>
  <c r="AC130" i="29"/>
  <c r="R130" i="29"/>
  <c r="S130" i="29"/>
  <c r="T130" i="29"/>
  <c r="U130" i="29"/>
  <c r="V130" i="29"/>
  <c r="W130" i="29"/>
  <c r="H130" i="29"/>
  <c r="I130" i="29"/>
  <c r="O130" i="29"/>
  <c r="P130" i="29"/>
  <c r="X130" i="29"/>
  <c r="G130" i="29"/>
  <c r="Y130" i="29"/>
  <c r="Z130" i="29"/>
  <c r="AD130" i="29"/>
  <c r="AE130" i="29"/>
  <c r="AF130" i="29"/>
  <c r="Q130" i="29"/>
  <c r="J130" i="29"/>
  <c r="N130" i="29"/>
  <c r="H168" i="29"/>
  <c r="I168" i="29"/>
  <c r="S168" i="29"/>
  <c r="P168" i="29"/>
  <c r="R168" i="29"/>
  <c r="K168" i="29"/>
  <c r="O168" i="29"/>
  <c r="L168" i="29"/>
  <c r="G168" i="29"/>
  <c r="M168" i="29"/>
  <c r="J168" i="29"/>
  <c r="Q168" i="29"/>
  <c r="N168" i="29"/>
  <c r="X111" i="29"/>
  <c r="AN111" i="29"/>
  <c r="AC111" i="29"/>
  <c r="AS111" i="29"/>
  <c r="E25" i="29"/>
  <c r="AD111" i="29"/>
  <c r="AT111" i="29"/>
  <c r="AE111" i="29"/>
  <c r="AU111" i="29"/>
  <c r="AF111" i="29"/>
  <c r="AV111" i="29"/>
  <c r="AG111" i="29"/>
  <c r="R111" i="29"/>
  <c r="AH111" i="29"/>
  <c r="S111" i="29"/>
  <c r="AI111" i="29"/>
  <c r="W111" i="29"/>
  <c r="Y111" i="29"/>
  <c r="Z111" i="29"/>
  <c r="AL111" i="29"/>
  <c r="AM111" i="29"/>
  <c r="AO111" i="29"/>
  <c r="AP111" i="29"/>
  <c r="AQ111" i="29"/>
  <c r="AR111" i="29"/>
  <c r="U111" i="29"/>
  <c r="AA111" i="29"/>
  <c r="V111" i="29"/>
  <c r="AK111" i="29"/>
  <c r="T111" i="29"/>
  <c r="AB111" i="29"/>
  <c r="AJ111" i="29"/>
  <c r="N135" i="29"/>
  <c r="L135" i="29"/>
  <c r="M135" i="29"/>
  <c r="U135" i="29"/>
  <c r="AB135" i="29"/>
  <c r="AC135" i="29"/>
  <c r="X135" i="29"/>
  <c r="Z135" i="29"/>
  <c r="H135" i="29"/>
  <c r="J135" i="29"/>
  <c r="P135" i="29"/>
  <c r="V135" i="29"/>
  <c r="AF135" i="29"/>
  <c r="Q135" i="29"/>
  <c r="S135" i="29"/>
  <c r="R135" i="29"/>
  <c r="AD135" i="29"/>
  <c r="O135" i="29"/>
  <c r="AE135" i="29"/>
  <c r="AA135" i="29"/>
  <c r="Y135" i="29"/>
  <c r="T135" i="29"/>
  <c r="K135" i="29"/>
  <c r="I135" i="29"/>
  <c r="G135" i="29"/>
  <c r="W135" i="29"/>
  <c r="I166" i="29"/>
  <c r="J166" i="29"/>
  <c r="N166" i="29"/>
  <c r="O166" i="29"/>
  <c r="Q166" i="29"/>
  <c r="R166" i="29"/>
  <c r="S166" i="29"/>
  <c r="H166" i="29"/>
  <c r="K166" i="29"/>
  <c r="L166" i="29"/>
  <c r="M166" i="29"/>
  <c r="P166" i="29"/>
  <c r="G166" i="29"/>
  <c r="AF113" i="29"/>
  <c r="AV113" i="29"/>
  <c r="U113" i="29"/>
  <c r="AK113" i="29"/>
  <c r="V113" i="29"/>
  <c r="AL113" i="29"/>
  <c r="E27" i="29"/>
  <c r="X113" i="29"/>
  <c r="AN113" i="29"/>
  <c r="Y113" i="29"/>
  <c r="AO113" i="29"/>
  <c r="Z113" i="29"/>
  <c r="AP113" i="29"/>
  <c r="AA113" i="29"/>
  <c r="AQ113" i="29"/>
  <c r="AS113" i="29"/>
  <c r="AT113" i="29"/>
  <c r="R113" i="29"/>
  <c r="AU113" i="29"/>
  <c r="AC113" i="29"/>
  <c r="AD113" i="29"/>
  <c r="AE113" i="29"/>
  <c r="AG113" i="29"/>
  <c r="AH113" i="29"/>
  <c r="AI113" i="29"/>
  <c r="S113" i="29"/>
  <c r="T113" i="29"/>
  <c r="W113" i="29"/>
  <c r="AM113" i="29"/>
  <c r="AR113" i="29"/>
  <c r="AJ113" i="29"/>
  <c r="AB113" i="29"/>
  <c r="D16" i="26"/>
  <c r="B16" i="26" s="1"/>
  <c r="C16" i="26"/>
  <c r="B2" i="11" l="1" a="1"/>
  <c r="B2" i="11" s="1"/>
  <c r="B2" i="10" a="1"/>
  <c r="B2" i="10" s="1"/>
  <c r="B2" i="12" a="1"/>
  <c r="B2" i="12" s="1"/>
  <c r="R126" i="29"/>
  <c r="AH126" i="29"/>
  <c r="U126" i="29"/>
  <c r="J126" i="29"/>
  <c r="AB126" i="29"/>
  <c r="K126" i="29"/>
  <c r="AC126" i="29"/>
  <c r="L126" i="29"/>
  <c r="AD126" i="29"/>
  <c r="Q126" i="29"/>
  <c r="S126" i="29"/>
  <c r="T126" i="29"/>
  <c r="V126" i="29"/>
  <c r="W126" i="29"/>
  <c r="X126" i="29"/>
  <c r="O126" i="29"/>
  <c r="Y126" i="29"/>
  <c r="P126" i="29"/>
  <c r="AE126" i="29"/>
  <c r="AF126" i="29"/>
  <c r="AG126" i="29"/>
  <c r="N126" i="29"/>
  <c r="H126" i="29"/>
  <c r="I126" i="29"/>
  <c r="M126" i="29"/>
  <c r="Z126" i="29"/>
  <c r="AA126" i="29"/>
  <c r="G126" i="29"/>
  <c r="L155" i="29"/>
  <c r="AB155" i="29"/>
  <c r="N155" i="29"/>
  <c r="AD155" i="29"/>
  <c r="M155" i="29"/>
  <c r="AC155" i="29"/>
  <c r="Q155" i="29"/>
  <c r="AG155" i="29"/>
  <c r="R155" i="29"/>
  <c r="AH155" i="29"/>
  <c r="T155" i="29"/>
  <c r="AJ155" i="29"/>
  <c r="U155" i="29"/>
  <c r="AK155" i="29"/>
  <c r="G155" i="29"/>
  <c r="V155" i="29"/>
  <c r="AL155" i="29"/>
  <c r="W155" i="29"/>
  <c r="AM155" i="29"/>
  <c r="H155" i="29"/>
  <c r="X155" i="29"/>
  <c r="I155" i="29"/>
  <c r="Y155" i="29"/>
  <c r="J155" i="29"/>
  <c r="Z155" i="29"/>
  <c r="K155" i="29"/>
  <c r="O155" i="29"/>
  <c r="P155" i="29"/>
  <c r="AA155" i="29"/>
  <c r="AE155" i="29"/>
  <c r="AF155" i="29"/>
  <c r="AI155" i="29"/>
  <c r="S155" i="29"/>
  <c r="L114" i="29"/>
  <c r="M114" i="29"/>
  <c r="O114" i="29"/>
  <c r="P114" i="29"/>
  <c r="Q114" i="29"/>
  <c r="N114" i="29"/>
  <c r="H114" i="29"/>
  <c r="I114" i="29"/>
  <c r="J114" i="29"/>
  <c r="K114" i="29"/>
  <c r="G114" i="29"/>
  <c r="J157" i="29"/>
  <c r="Z157" i="29"/>
  <c r="K157" i="29"/>
  <c r="AA157" i="29"/>
  <c r="O157" i="29"/>
  <c r="AE157" i="29"/>
  <c r="P157" i="29"/>
  <c r="AF157" i="29"/>
  <c r="R157" i="29"/>
  <c r="AH157" i="29"/>
  <c r="S157" i="29"/>
  <c r="AI157" i="29"/>
  <c r="AL157" i="29"/>
  <c r="T157" i="29"/>
  <c r="AJ157" i="29"/>
  <c r="U157" i="29"/>
  <c r="AK157" i="29"/>
  <c r="V157" i="29"/>
  <c r="W157" i="29"/>
  <c r="AM157" i="29"/>
  <c r="H157" i="29"/>
  <c r="X157" i="29"/>
  <c r="G157" i="29"/>
  <c r="AG157" i="29"/>
  <c r="I157" i="29"/>
  <c r="AB157" i="29"/>
  <c r="AC157" i="29"/>
  <c r="AD157" i="29"/>
  <c r="L157" i="29"/>
  <c r="M157" i="29"/>
  <c r="N157" i="29"/>
  <c r="Q157" i="29"/>
  <c r="Y157" i="29"/>
  <c r="I127" i="29"/>
  <c r="V127" i="29"/>
  <c r="W127" i="29"/>
  <c r="X127" i="29"/>
  <c r="M127" i="29"/>
  <c r="AC127" i="29"/>
  <c r="N127" i="29"/>
  <c r="AD127" i="29"/>
  <c r="O127" i="29"/>
  <c r="AE127" i="29"/>
  <c r="P127" i="29"/>
  <c r="AF127" i="29"/>
  <c r="Q127" i="29"/>
  <c r="AG127" i="29"/>
  <c r="R127" i="29"/>
  <c r="AH127" i="29"/>
  <c r="S127" i="29"/>
  <c r="T127" i="29"/>
  <c r="U127" i="29"/>
  <c r="AA127" i="29"/>
  <c r="G127" i="29"/>
  <c r="AB127" i="29"/>
  <c r="H127" i="29"/>
  <c r="J127" i="29"/>
  <c r="K127" i="29"/>
  <c r="L127" i="29"/>
  <c r="Y127" i="29"/>
  <c r="Z127" i="29"/>
  <c r="I100" i="29"/>
  <c r="N100" i="29"/>
  <c r="O100" i="29"/>
  <c r="P100" i="29"/>
  <c r="Q100" i="29"/>
  <c r="R100" i="29"/>
  <c r="S100" i="29"/>
  <c r="T100" i="29"/>
  <c r="H100" i="29"/>
  <c r="J100" i="29"/>
  <c r="K100" i="29"/>
  <c r="L100" i="29"/>
  <c r="M100" i="29"/>
  <c r="G100" i="29"/>
  <c r="W123" i="29"/>
  <c r="L123" i="29"/>
  <c r="M123" i="29"/>
  <c r="AC123" i="29"/>
  <c r="O123" i="29"/>
  <c r="AE123" i="29"/>
  <c r="P123" i="29"/>
  <c r="AF123" i="29"/>
  <c r="Q123" i="29"/>
  <c r="AG123" i="29"/>
  <c r="R123" i="29"/>
  <c r="AH123" i="29"/>
  <c r="X123" i="29"/>
  <c r="Y123" i="29"/>
  <c r="Z123" i="29"/>
  <c r="H123" i="29"/>
  <c r="I123" i="29"/>
  <c r="J123" i="29"/>
  <c r="K123" i="29"/>
  <c r="N123" i="29"/>
  <c r="S123" i="29"/>
  <c r="G123" i="29"/>
  <c r="T123" i="29"/>
  <c r="U123" i="29"/>
  <c r="V123" i="29"/>
  <c r="AA123" i="29"/>
  <c r="AB123" i="29"/>
  <c r="AD123" i="29"/>
  <c r="U154" i="29"/>
  <c r="AK154" i="29"/>
  <c r="W154" i="29"/>
  <c r="AM154" i="29"/>
  <c r="V154" i="29"/>
  <c r="AL154" i="29"/>
  <c r="J154" i="29"/>
  <c r="Z154" i="29"/>
  <c r="K154" i="29"/>
  <c r="AA154" i="29"/>
  <c r="M154" i="29"/>
  <c r="AC154" i="29"/>
  <c r="N154" i="29"/>
  <c r="AD154" i="29"/>
  <c r="G154" i="29"/>
  <c r="O154" i="29"/>
  <c r="AE154" i="29"/>
  <c r="P154" i="29"/>
  <c r="AF154" i="29"/>
  <c r="Q154" i="29"/>
  <c r="AG154" i="29"/>
  <c r="R154" i="29"/>
  <c r="AH154" i="29"/>
  <c r="S154" i="29"/>
  <c r="AI154" i="29"/>
  <c r="H154" i="29"/>
  <c r="I154" i="29"/>
  <c r="L154" i="29"/>
  <c r="AJ154" i="29"/>
  <c r="T154" i="29"/>
  <c r="X154" i="29"/>
  <c r="Y154" i="29"/>
  <c r="AB154" i="29"/>
  <c r="L107" i="29"/>
  <c r="Q107" i="29"/>
  <c r="J107" i="29"/>
  <c r="K107" i="29"/>
  <c r="M107" i="29"/>
  <c r="N107" i="29"/>
  <c r="O107" i="29"/>
  <c r="P107" i="29"/>
  <c r="H107" i="29"/>
  <c r="I107" i="29"/>
  <c r="G107" i="29"/>
  <c r="J106" i="29"/>
  <c r="K106" i="29"/>
  <c r="L106" i="29"/>
  <c r="M106" i="29"/>
  <c r="N106" i="29"/>
  <c r="O106" i="29"/>
  <c r="P106" i="29"/>
  <c r="H106" i="29"/>
  <c r="G106" i="29"/>
  <c r="I106" i="29"/>
  <c r="Q106" i="29"/>
  <c r="H108" i="29"/>
  <c r="I108" i="29"/>
  <c r="J108" i="29"/>
  <c r="K108" i="29"/>
  <c r="L108" i="29"/>
  <c r="M108" i="29"/>
  <c r="N108" i="29"/>
  <c r="Q108" i="29"/>
  <c r="G108" i="29"/>
  <c r="P108" i="29"/>
  <c r="O108" i="29"/>
  <c r="Q110" i="29"/>
  <c r="H110" i="29"/>
  <c r="I110" i="29"/>
  <c r="J110" i="29"/>
  <c r="K110" i="29"/>
  <c r="L110" i="29"/>
  <c r="O110" i="29"/>
  <c r="P110" i="29"/>
  <c r="M110" i="29"/>
  <c r="G110" i="29"/>
  <c r="N110" i="29"/>
  <c r="N124" i="29"/>
  <c r="AD124" i="29"/>
  <c r="T124" i="29"/>
  <c r="V124" i="29"/>
  <c r="W124" i="29"/>
  <c r="H124" i="29"/>
  <c r="X124" i="29"/>
  <c r="I124" i="29"/>
  <c r="Y124" i="29"/>
  <c r="J124" i="29"/>
  <c r="AG124" i="29"/>
  <c r="K124" i="29"/>
  <c r="AH124" i="29"/>
  <c r="L124" i="29"/>
  <c r="R124" i="29"/>
  <c r="S124" i="29"/>
  <c r="U124" i="29"/>
  <c r="Z124" i="29"/>
  <c r="AA124" i="29"/>
  <c r="AB124" i="29"/>
  <c r="M124" i="29"/>
  <c r="Q124" i="29"/>
  <c r="AE124" i="29"/>
  <c r="AC124" i="29"/>
  <c r="AF124" i="29"/>
  <c r="P124" i="29"/>
  <c r="O124" i="29"/>
  <c r="G124" i="29"/>
  <c r="K125" i="29"/>
  <c r="AA125" i="29"/>
  <c r="N125" i="29"/>
  <c r="AD125" i="29"/>
  <c r="O125" i="29"/>
  <c r="AG125" i="29"/>
  <c r="P125" i="29"/>
  <c r="AH125" i="29"/>
  <c r="Q125" i="29"/>
  <c r="V125" i="29"/>
  <c r="W125" i="29"/>
  <c r="X125" i="29"/>
  <c r="Y125" i="29"/>
  <c r="H125" i="29"/>
  <c r="Z125" i="29"/>
  <c r="I125" i="29"/>
  <c r="AB125" i="29"/>
  <c r="R125" i="29"/>
  <c r="T125" i="29"/>
  <c r="S125" i="29"/>
  <c r="AE125" i="29"/>
  <c r="AF125" i="29"/>
  <c r="J125" i="29"/>
  <c r="M125" i="29"/>
  <c r="L125" i="29"/>
  <c r="U125" i="29"/>
  <c r="AC125" i="29"/>
  <c r="G125" i="29"/>
  <c r="S118" i="29"/>
  <c r="H118" i="29"/>
  <c r="X118" i="29"/>
  <c r="I118" i="29"/>
  <c r="Y118" i="29"/>
  <c r="K118" i="29"/>
  <c r="AA118" i="29"/>
  <c r="L118" i="29"/>
  <c r="AB118" i="29"/>
  <c r="M118" i="29"/>
  <c r="AC118" i="29"/>
  <c r="N118" i="29"/>
  <c r="AD118" i="29"/>
  <c r="J118" i="29"/>
  <c r="O118" i="29"/>
  <c r="U118" i="29"/>
  <c r="V118" i="29"/>
  <c r="W118" i="29"/>
  <c r="Z118" i="29"/>
  <c r="AE118" i="29"/>
  <c r="AF118" i="29"/>
  <c r="Q118" i="29"/>
  <c r="P118" i="29"/>
  <c r="AG118" i="29"/>
  <c r="AH118" i="29"/>
  <c r="G118" i="29"/>
  <c r="R118" i="29"/>
  <c r="T118" i="29"/>
  <c r="M96" i="29"/>
  <c r="T96" i="29"/>
  <c r="K96" i="29"/>
  <c r="L96" i="29"/>
  <c r="G96" i="29"/>
  <c r="S96" i="29"/>
  <c r="H96" i="29"/>
  <c r="N96" i="29"/>
  <c r="J96" i="29"/>
  <c r="O96" i="29"/>
  <c r="R96" i="29"/>
  <c r="Q96" i="29"/>
  <c r="I96" i="29"/>
  <c r="P96" i="29"/>
  <c r="T97" i="29"/>
  <c r="S97" i="29"/>
  <c r="L97" i="29"/>
  <c r="R97" i="29"/>
  <c r="G97" i="29"/>
  <c r="K97" i="29"/>
  <c r="O97" i="29"/>
  <c r="Q97" i="29"/>
  <c r="H97" i="29"/>
  <c r="J97" i="29"/>
  <c r="N97" i="29"/>
  <c r="M97" i="29"/>
  <c r="P97" i="29"/>
  <c r="I97" i="29"/>
  <c r="U152" i="29"/>
  <c r="AJ152" i="29"/>
  <c r="T152" i="29"/>
  <c r="X152" i="29"/>
  <c r="Z152" i="29"/>
  <c r="Y152" i="29"/>
  <c r="H152" i="29"/>
  <c r="J152" i="29"/>
  <c r="I152" i="29"/>
  <c r="AF152" i="29"/>
  <c r="AA152" i="29"/>
  <c r="AH152" i="29"/>
  <c r="R152" i="29"/>
  <c r="M152" i="29"/>
  <c r="AK152" i="29"/>
  <c r="AI152" i="29"/>
  <c r="AB152" i="29"/>
  <c r="K152" i="29"/>
  <c r="AC152" i="29"/>
  <c r="L152" i="29"/>
  <c r="S152" i="29"/>
  <c r="P152" i="29"/>
  <c r="AL152" i="29"/>
  <c r="N152" i="29"/>
  <c r="AE152" i="29"/>
  <c r="V152" i="29"/>
  <c r="Q152" i="29"/>
  <c r="AD152" i="29"/>
  <c r="G152" i="29"/>
  <c r="O152" i="29"/>
  <c r="AM152" i="29"/>
  <c r="W152" i="29"/>
  <c r="AG152" i="29"/>
  <c r="P101" i="29"/>
  <c r="H101" i="29"/>
  <c r="I101" i="29"/>
  <c r="J101" i="29"/>
  <c r="K101" i="29"/>
  <c r="N101" i="29"/>
  <c r="O101" i="29"/>
  <c r="Q101" i="29"/>
  <c r="R101" i="29"/>
  <c r="S101" i="29"/>
  <c r="T101" i="29"/>
  <c r="L101" i="29"/>
  <c r="M101" i="29"/>
  <c r="G101" i="29"/>
  <c r="L117" i="29"/>
  <c r="AB117" i="29"/>
  <c r="Q117" i="29"/>
  <c r="AG117" i="29"/>
  <c r="R117" i="29"/>
  <c r="AH117" i="29"/>
  <c r="T117" i="29"/>
  <c r="U117" i="29"/>
  <c r="V117" i="29"/>
  <c r="W117" i="29"/>
  <c r="X117" i="29"/>
  <c r="Y117" i="29"/>
  <c r="Z117" i="29"/>
  <c r="H117" i="29"/>
  <c r="AF117" i="29"/>
  <c r="I117" i="29"/>
  <c r="J117" i="29"/>
  <c r="K117" i="29"/>
  <c r="M117" i="29"/>
  <c r="N117" i="29"/>
  <c r="O117" i="29"/>
  <c r="P117" i="29"/>
  <c r="S117" i="29"/>
  <c r="AA117" i="29"/>
  <c r="AC117" i="29"/>
  <c r="AD117" i="29"/>
  <c r="G117" i="29"/>
  <c r="AE117" i="29"/>
  <c r="H112" i="29"/>
  <c r="K112" i="29"/>
  <c r="L112" i="29"/>
  <c r="M112" i="29"/>
  <c r="Q112" i="29"/>
  <c r="O112" i="29"/>
  <c r="N112" i="29"/>
  <c r="P112" i="29"/>
  <c r="G112" i="29"/>
  <c r="J112" i="29"/>
  <c r="I112" i="29"/>
  <c r="S95" i="29"/>
  <c r="H95" i="29"/>
  <c r="I95" i="29"/>
  <c r="J95" i="29"/>
  <c r="K95" i="29"/>
  <c r="L95" i="29"/>
  <c r="M95" i="29"/>
  <c r="N95" i="29"/>
  <c r="Q95" i="29"/>
  <c r="R95" i="29"/>
  <c r="T95" i="29"/>
  <c r="P95" i="29"/>
  <c r="O95" i="29"/>
  <c r="G95" i="29"/>
  <c r="N115" i="29"/>
  <c r="H115" i="29"/>
  <c r="I115" i="29"/>
  <c r="Q115" i="29"/>
  <c r="J115" i="29"/>
  <c r="K115" i="29"/>
  <c r="L115" i="29"/>
  <c r="M115" i="29"/>
  <c r="G115" i="29"/>
  <c r="O115" i="29"/>
  <c r="P115" i="29"/>
  <c r="U120" i="29"/>
  <c r="T120" i="29"/>
  <c r="G120" i="29"/>
  <c r="V120" i="29"/>
  <c r="AE120" i="29"/>
  <c r="AG120" i="29"/>
  <c r="O120" i="29"/>
  <c r="AC120" i="29"/>
  <c r="W120" i="29"/>
  <c r="AD120" i="29"/>
  <c r="M120" i="29"/>
  <c r="N120" i="29"/>
  <c r="S120" i="29"/>
  <c r="X120" i="29"/>
  <c r="Q120" i="29"/>
  <c r="Z120" i="29"/>
  <c r="Y120" i="29"/>
  <c r="H120" i="29"/>
  <c r="J120" i="29"/>
  <c r="I120" i="29"/>
  <c r="AA120" i="29"/>
  <c r="AH120" i="29"/>
  <c r="AF120" i="29"/>
  <c r="AB120" i="29"/>
  <c r="K120" i="29"/>
  <c r="R120" i="29"/>
  <c r="P120" i="29"/>
  <c r="L120" i="29"/>
  <c r="P122" i="29"/>
  <c r="AF122" i="29"/>
  <c r="U122" i="29"/>
  <c r="V122" i="29"/>
  <c r="H122" i="29"/>
  <c r="X122" i="29"/>
  <c r="I122" i="29"/>
  <c r="Y122" i="29"/>
  <c r="J122" i="29"/>
  <c r="Z122" i="29"/>
  <c r="K122" i="29"/>
  <c r="AA122" i="29"/>
  <c r="L122" i="29"/>
  <c r="M122" i="29"/>
  <c r="S122" i="29"/>
  <c r="T122" i="29"/>
  <c r="W122" i="29"/>
  <c r="AB122" i="29"/>
  <c r="AC122" i="29"/>
  <c r="AD122" i="29"/>
  <c r="R122" i="29"/>
  <c r="G122" i="29"/>
  <c r="AG122" i="29"/>
  <c r="AE122" i="29"/>
  <c r="N122" i="29"/>
  <c r="Q122" i="29"/>
  <c r="O122" i="29"/>
  <c r="AH122" i="29"/>
  <c r="N105" i="29"/>
  <c r="H105" i="29"/>
  <c r="I105" i="29"/>
  <c r="M105" i="29"/>
  <c r="O105" i="29"/>
  <c r="P105" i="29"/>
  <c r="J105" i="29"/>
  <c r="G105" i="29"/>
  <c r="K105" i="29"/>
  <c r="L105" i="29"/>
  <c r="Q105" i="29"/>
  <c r="N153" i="29"/>
  <c r="AD153" i="29"/>
  <c r="P153" i="29"/>
  <c r="AF153" i="29"/>
  <c r="O153" i="29"/>
  <c r="AE153" i="29"/>
  <c r="S153" i="29"/>
  <c r="AI153" i="29"/>
  <c r="T153" i="29"/>
  <c r="AJ153" i="29"/>
  <c r="V153" i="29"/>
  <c r="AL153" i="29"/>
  <c r="W153" i="29"/>
  <c r="AM153" i="29"/>
  <c r="H153" i="29"/>
  <c r="X153" i="29"/>
  <c r="G153" i="29"/>
  <c r="I153" i="29"/>
  <c r="Y153" i="29"/>
  <c r="J153" i="29"/>
  <c r="Z153" i="29"/>
  <c r="K153" i="29"/>
  <c r="AA153" i="29"/>
  <c r="L153" i="29"/>
  <c r="AB153" i="29"/>
  <c r="U153" i="29"/>
  <c r="AC153" i="29"/>
  <c r="AG153" i="29"/>
  <c r="AK153" i="29"/>
  <c r="R153" i="29"/>
  <c r="M153" i="29"/>
  <c r="Q153" i="29"/>
  <c r="AH153" i="29"/>
  <c r="B2" i="2" a="1"/>
  <c r="B2" i="2" s="1"/>
  <c r="H111" i="29"/>
  <c r="M111" i="29"/>
  <c r="N111" i="29"/>
  <c r="O111" i="29"/>
  <c r="P111" i="29"/>
  <c r="Q111" i="29"/>
  <c r="I111" i="29"/>
  <c r="J111" i="29"/>
  <c r="K111" i="29"/>
  <c r="L111" i="29"/>
  <c r="G111" i="29"/>
  <c r="I121" i="29"/>
  <c r="Y121" i="29"/>
  <c r="N121" i="29"/>
  <c r="AD121" i="29"/>
  <c r="O121" i="29"/>
  <c r="AE121" i="29"/>
  <c r="Q121" i="29"/>
  <c r="AG121" i="29"/>
  <c r="R121" i="29"/>
  <c r="AH121" i="29"/>
  <c r="S121" i="29"/>
  <c r="T121" i="29"/>
  <c r="V121" i="29"/>
  <c r="W121" i="29"/>
  <c r="X121" i="29"/>
  <c r="AF121" i="29"/>
  <c r="H121" i="29"/>
  <c r="J121" i="29"/>
  <c r="K121" i="29"/>
  <c r="L121" i="29"/>
  <c r="U121" i="29"/>
  <c r="AA121" i="29"/>
  <c r="Z121" i="29"/>
  <c r="AB121" i="29"/>
  <c r="AC121" i="29"/>
  <c r="G121" i="29"/>
  <c r="M121" i="29"/>
  <c r="P121" i="29"/>
  <c r="K98" i="29"/>
  <c r="P98" i="29"/>
  <c r="Q98" i="29"/>
  <c r="R98" i="29"/>
  <c r="S98" i="29"/>
  <c r="T98" i="29"/>
  <c r="I98" i="29"/>
  <c r="J98" i="29"/>
  <c r="L98" i="29"/>
  <c r="M98" i="29"/>
  <c r="N98" i="29"/>
  <c r="O98" i="29"/>
  <c r="H98" i="29"/>
  <c r="G98" i="29"/>
  <c r="U116" i="29"/>
  <c r="J116" i="29"/>
  <c r="Z116" i="29"/>
  <c r="K116" i="29"/>
  <c r="AA116" i="29"/>
  <c r="M116" i="29"/>
  <c r="AC116" i="29"/>
  <c r="N116" i="29"/>
  <c r="AD116" i="29"/>
  <c r="O116" i="29"/>
  <c r="AE116" i="29"/>
  <c r="P116" i="29"/>
  <c r="AF116" i="29"/>
  <c r="H116" i="29"/>
  <c r="S116" i="29"/>
  <c r="T116" i="29"/>
  <c r="V116" i="29"/>
  <c r="W116" i="29"/>
  <c r="X116" i="29"/>
  <c r="Y116" i="29"/>
  <c r="AB116" i="29"/>
  <c r="AH116" i="29"/>
  <c r="AG116" i="29"/>
  <c r="G116" i="29"/>
  <c r="I116" i="29"/>
  <c r="L116" i="29"/>
  <c r="R116" i="29"/>
  <c r="Q116" i="29"/>
  <c r="J109" i="29"/>
  <c r="O109" i="29"/>
  <c r="P109" i="29"/>
  <c r="Q109" i="29"/>
  <c r="I109" i="29"/>
  <c r="K109" i="29"/>
  <c r="L109" i="29"/>
  <c r="G109" i="29"/>
  <c r="H109" i="29"/>
  <c r="M109" i="29"/>
  <c r="N109" i="29"/>
  <c r="N151" i="29"/>
  <c r="U151" i="29"/>
  <c r="V151" i="29"/>
  <c r="AB151" i="29"/>
  <c r="AC151" i="29"/>
  <c r="AK151" i="29"/>
  <c r="L151" i="29"/>
  <c r="M151" i="29"/>
  <c r="AL151" i="29"/>
  <c r="AM151" i="29"/>
  <c r="P151" i="29"/>
  <c r="W151" i="29"/>
  <c r="AG151" i="29"/>
  <c r="AI151" i="29"/>
  <c r="AH151" i="29"/>
  <c r="Q151" i="29"/>
  <c r="S151" i="29"/>
  <c r="R151" i="29"/>
  <c r="AA151" i="29"/>
  <c r="I151" i="29"/>
  <c r="T151" i="29"/>
  <c r="AD151" i="29"/>
  <c r="K151" i="29"/>
  <c r="H151" i="29"/>
  <c r="AJ151" i="29"/>
  <c r="J151" i="29"/>
  <c r="AF151" i="29"/>
  <c r="Y151" i="29"/>
  <c r="G151" i="29"/>
  <c r="AE151" i="29"/>
  <c r="Z151" i="29"/>
  <c r="X151" i="29"/>
  <c r="O151" i="29"/>
  <c r="R99" i="29"/>
  <c r="H99" i="29"/>
  <c r="I99" i="29"/>
  <c r="J99" i="29"/>
  <c r="K99" i="29"/>
  <c r="L99" i="29"/>
  <c r="M99" i="29"/>
  <c r="Q99" i="29"/>
  <c r="S99" i="29"/>
  <c r="T99" i="29"/>
  <c r="N99" i="29"/>
  <c r="O99" i="29"/>
  <c r="P99" i="29"/>
  <c r="G99" i="29"/>
  <c r="N119" i="29"/>
  <c r="AB119" i="29"/>
  <c r="M119" i="29"/>
  <c r="AC119" i="29"/>
  <c r="L119" i="29"/>
  <c r="AE119" i="29"/>
  <c r="O119" i="29"/>
  <c r="AF119" i="29"/>
  <c r="J119" i="29"/>
  <c r="P119" i="29"/>
  <c r="H119" i="29"/>
  <c r="W119" i="29"/>
  <c r="I119" i="29"/>
  <c r="AD119" i="29"/>
  <c r="Z119" i="29"/>
  <c r="AG119" i="29"/>
  <c r="Y119" i="29"/>
  <c r="G119" i="29"/>
  <c r="K119" i="29"/>
  <c r="V119" i="29"/>
  <c r="S119" i="29"/>
  <c r="AH119" i="29"/>
  <c r="Q119" i="29"/>
  <c r="R119" i="29"/>
  <c r="AA119" i="29"/>
  <c r="U119" i="29"/>
  <c r="X119" i="29"/>
  <c r="T119" i="29"/>
  <c r="M128" i="29"/>
  <c r="AC128" i="29"/>
  <c r="N128" i="29"/>
  <c r="AD128" i="29"/>
  <c r="O128" i="29"/>
  <c r="AE128" i="29"/>
  <c r="T128" i="29"/>
  <c r="U128" i="29"/>
  <c r="V128" i="29"/>
  <c r="W128" i="29"/>
  <c r="H128" i="29"/>
  <c r="X128" i="29"/>
  <c r="I128" i="29"/>
  <c r="Y128" i="29"/>
  <c r="L128" i="29"/>
  <c r="Q128" i="29"/>
  <c r="P128" i="29"/>
  <c r="Z128" i="29"/>
  <c r="AB128" i="29"/>
  <c r="AA128" i="29"/>
  <c r="G128" i="29"/>
  <c r="AF128" i="29"/>
  <c r="AG128" i="29"/>
  <c r="AH128" i="29"/>
  <c r="K128" i="29"/>
  <c r="J128" i="29"/>
  <c r="R128" i="29"/>
  <c r="S128" i="29"/>
  <c r="L102" i="29"/>
  <c r="M102" i="29"/>
  <c r="N102" i="29"/>
  <c r="O102" i="29"/>
  <c r="P102" i="29"/>
  <c r="Q102" i="29"/>
  <c r="H102" i="29"/>
  <c r="I102" i="29"/>
  <c r="J102" i="29"/>
  <c r="K102" i="29"/>
  <c r="G102" i="29"/>
  <c r="I113" i="29"/>
  <c r="K113" i="29"/>
  <c r="H113" i="29"/>
  <c r="L113" i="29"/>
  <c r="G113" i="29"/>
  <c r="N113" i="29"/>
  <c r="P113" i="29"/>
  <c r="J113" i="29"/>
  <c r="M113" i="29"/>
  <c r="O113" i="29"/>
  <c r="Q113" i="29"/>
  <c r="T129" i="29"/>
  <c r="U129" i="29"/>
  <c r="V129" i="29"/>
  <c r="K129" i="29"/>
  <c r="AA129" i="29"/>
  <c r="L129" i="29"/>
  <c r="AB129" i="29"/>
  <c r="M129" i="29"/>
  <c r="AC129" i="29"/>
  <c r="N129" i="29"/>
  <c r="AD129" i="29"/>
  <c r="O129" i="29"/>
  <c r="AE129" i="29"/>
  <c r="P129" i="29"/>
  <c r="AF129" i="29"/>
  <c r="H129" i="29"/>
  <c r="J129" i="29"/>
  <c r="I129" i="29"/>
  <c r="S129" i="29"/>
  <c r="X129" i="29"/>
  <c r="W129" i="29"/>
  <c r="Y129" i="29"/>
  <c r="Z129" i="29"/>
  <c r="AG129" i="29"/>
  <c r="AH129" i="29"/>
  <c r="Q129" i="29"/>
  <c r="R129" i="29"/>
  <c r="G129" i="29"/>
  <c r="S156" i="29"/>
  <c r="AI156" i="29"/>
  <c r="T156" i="29"/>
  <c r="AJ156" i="29"/>
  <c r="H156" i="29"/>
  <c r="X156" i="29"/>
  <c r="I156" i="29"/>
  <c r="Y156" i="29"/>
  <c r="K156" i="29"/>
  <c r="AA156" i="29"/>
  <c r="L156" i="29"/>
  <c r="AB156" i="29"/>
  <c r="M156" i="29"/>
  <c r="AC156" i="29"/>
  <c r="G156" i="29"/>
  <c r="N156" i="29"/>
  <c r="AD156" i="29"/>
  <c r="O156" i="29"/>
  <c r="AE156" i="29"/>
  <c r="P156" i="29"/>
  <c r="AF156" i="29"/>
  <c r="Q156" i="29"/>
  <c r="AG156" i="29"/>
  <c r="W156" i="29"/>
  <c r="Z156" i="29"/>
  <c r="AH156" i="29"/>
  <c r="AM156" i="29"/>
  <c r="AL156" i="29"/>
  <c r="U156" i="29"/>
  <c r="V156" i="29"/>
  <c r="R156" i="29"/>
  <c r="AK156" i="29"/>
  <c r="J156" i="29"/>
  <c r="H104" i="29"/>
  <c r="P104" i="29"/>
  <c r="G104" i="29"/>
  <c r="M104" i="29"/>
  <c r="O104" i="29"/>
  <c r="L104" i="29"/>
  <c r="Q104" i="29"/>
  <c r="N104" i="29"/>
  <c r="K104" i="29"/>
  <c r="J104" i="29"/>
  <c r="I104" i="29"/>
  <c r="N103" i="29"/>
  <c r="L103" i="29"/>
  <c r="M103" i="29"/>
  <c r="K103" i="29"/>
  <c r="I103" i="29"/>
  <c r="O103" i="29"/>
  <c r="P103" i="29"/>
  <c r="H103" i="29"/>
  <c r="J103" i="29"/>
  <c r="Q103" i="29"/>
  <c r="G103" i="29"/>
  <c r="B31" i="26"/>
  <c r="B27" i="26"/>
  <c r="B2" i="8" l="1" a="1"/>
  <c r="B2" i="8" s="1"/>
  <c r="B2" i="7" a="1"/>
  <c r="B2" i="7" s="1"/>
  <c r="B2" i="9" a="1"/>
  <c r="B2" i="9" s="1"/>
  <c r="B2" i="13" a="1"/>
  <c r="B2" i="13" s="1"/>
  <c r="B2" i="5" a="1"/>
  <c r="B2" i="5" s="1"/>
  <c r="B2" i="6" a="1"/>
  <c r="B2" i="6" s="1"/>
  <c r="B20" i="26"/>
  <c r="B21" i="26" l="1"/>
  <c r="B22" i="2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<sst xmlns="http://schemas.openxmlformats.org/spreadsheetml/2006/main" count="1356" uniqueCount="220">
  <si>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</si>
  <si>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</si>
  <si>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</si>
  <si>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</si>
  <si>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</si>
  <si>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</si>
  <si>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</si>
  <si>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</si>
  <si>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</si>
  <si>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</si>
  <si>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</si>
  <si>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</si>
  <si>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</si>
  <si>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</si>
  <si>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</si>
  <si>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</si>
  <si>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</si>
  <si>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</si>
  <si>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</si>
  <si>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</si>
  <si>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</si>
  <si>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</si>
  <si>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</si>
  <si>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</si>
  <si>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</si>
  <si>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</si>
  <si>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</si>
  <si>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</si>
  <si>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</si>
  <si>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</si>
  <si>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</si>
  <si>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</si>
  <si>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</si>
  <si>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</si>
  <si>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</si>
  <si>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</si>
  <si>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</si>
  <si>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</si>
  <si>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</si>
  <si>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</si>
  <si>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</si>
  <si>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</si>
  <si>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</si>
  <si>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</si>
  <si>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</si>
  <si>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</si>
  <si>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</si>
  <si>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</si>
  <si>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</si>
  <si>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LPG vehicle</t>
  </si>
  <si>
    <t>hydrogen vehicle</t>
  </si>
  <si>
    <t>Fuel Economy ((thing*miles)/BTU)</t>
  </si>
  <si>
    <t>AEO 2010 Table 7</t>
  </si>
  <si>
    <t>Fuel Economy (passenger*miles/BTU)</t>
  </si>
  <si>
    <t>Fuel Economy (freight ton*miles/BTU)</t>
  </si>
  <si>
    <t>Time (Year)</t>
  </si>
  <si>
    <t>BNVFE BAU New Vehicle Fuel Economy[LDVs,passenger,battery electric vehicle] : MostRecentRun</t>
  </si>
  <si>
    <t>BNVFE BAU New Vehicle Fuel Economy[LDVs,passenger,natural gas vehicle] : MostRecentRun</t>
  </si>
  <si>
    <t>BNVFE BAU New Vehicle Fuel Economy[LDVs,passenger,gasoline vehicle] : MostRecentRun</t>
  </si>
  <si>
    <t>BNVFE BAU New Vehicle Fuel Economy[LDVs,passenger,diesel vehicle] : MostRecentRun</t>
  </si>
  <si>
    <t>BNVFE BAU New Vehicle Fuel Economy[LDVs,passenger,plugin hybrid vehicle] : MostRecentRun</t>
  </si>
  <si>
    <t>BNVFE BAU New Vehicle Fuel Economy[LDVs,passenger,LPG vehicle] : MostRecentRun</t>
  </si>
  <si>
    <t>BNVFE BAU New Vehicle Fuel Economy[LDVs,passenger,hydrogen vehicle] : MostRecentRun</t>
  </si>
  <si>
    <t>BNVFE BAU New Vehicle Fuel Economy[LDVs,freight,battery electric vehicle] : MostRecentRun</t>
  </si>
  <si>
    <t>BNVFE BAU New Vehicle Fuel Economy[LDVs,freight,natural gas vehicle] : MostRecentRun</t>
  </si>
  <si>
    <t>BNVFE BAU New Vehicle Fuel Economy[LDVs,freight,gasoline vehicle] : MostRecentRun</t>
  </si>
  <si>
    <t>BNVFE BAU New Vehicle Fuel Economy[LDVs,freight,diesel vehicle] : MostRecentRun</t>
  </si>
  <si>
    <t>BNVFE BAU New Vehicle Fuel Economy[LDVs,freight,plugin hybrid vehicle] : MostRecentRun</t>
  </si>
  <si>
    <t>BNVFE BAU New Vehicle Fuel Economy[LDVs,freight,LPG vehicle] : MostRecentRun</t>
  </si>
  <si>
    <t>BNVFE BAU New Vehicle Fuel Economy[LDVs,freight,hydrogen vehicle] : MostRecentRun</t>
  </si>
  <si>
    <t>BNVFE BAU New Vehicle Fuel Economy[HDVs,passenger,battery electric vehicle] : MostRecentRun</t>
  </si>
  <si>
    <t>BNVFE BAU New Vehicle Fuel Economy[HDVs,passenger,natural gas vehicle] : MostRecentRun</t>
  </si>
  <si>
    <t>BNVFE BAU New Vehicle Fuel Economy[HDVs,passenger,gasoline vehicle] : MostRecentRun</t>
  </si>
  <si>
    <t>BNVFE BAU New Vehicle Fuel Economy[HDVs,passenger,diesel vehicle] : MostRecentRun</t>
  </si>
  <si>
    <t>BNVFE BAU New Vehicle Fuel Economy[HDVs,passenger,plugin hybrid vehicle] : MostRecentRun</t>
  </si>
  <si>
    <t>BNVFE BAU New Vehicle Fuel Economy[HDVs,passenger,LPG vehicle] : MostRecentRun</t>
  </si>
  <si>
    <t>BNVFE BAU New Vehicle Fuel Economy[HDVs,passenger,hydrogen vehicle] : MostRecentRun</t>
  </si>
  <si>
    <t>BNVFE BAU New Vehicle Fuel Economy[HDVs,freight,battery electric vehicle] : MostRecentRun</t>
  </si>
  <si>
    <t>BNVFE BAU New Vehicle Fuel Economy[HDVs,freight,natural gas vehicle] : MostRecentRun</t>
  </si>
  <si>
    <t>BNVFE BAU New Vehicle Fuel Economy[HDVs,freight,gasoline vehicle] : MostRecentRun</t>
  </si>
  <si>
    <t>BNVFE BAU New Vehicle Fuel Economy[HDVs,freight,diesel vehicle] : MostRecentRun</t>
  </si>
  <si>
    <t>BNVFE BAU New Vehicle Fuel Economy[HDVs,freight,plugin hybrid vehicle] : MostRecentRun</t>
  </si>
  <si>
    <t>BNVFE BAU New Vehicle Fuel Economy[HDVs,freight,LPG vehicle] : MostRecentRun</t>
  </si>
  <si>
    <t>BNVFE BAU New Vehicle Fuel Economy[HDVs,freight,hydrogen vehicle] : MostRecentRun</t>
  </si>
  <si>
    <t>BNVFE BAU New Vehicle Fuel Economy[aircraft,passenger,battery electric vehicle] : MostRecentRun</t>
  </si>
  <si>
    <t>BNVFE BAU New Vehicle Fuel Economy[aircraft,passenger,natural gas vehicle] : MostRecentRun</t>
  </si>
  <si>
    <t>BNVFE BAU New Vehicle Fuel Economy[aircraft,passenger,gasoline vehicle] : MostRecentRun</t>
  </si>
  <si>
    <t>BNVFE BAU New Vehicle Fuel Economy[aircraft,passenger,diesel vehicle] : MostRecentRun</t>
  </si>
  <si>
    <t>BNVFE BAU New Vehicle Fuel Economy[aircraft,passenger,plugin hybrid vehicle] : MostRecentRun</t>
  </si>
  <si>
    <t>BNVFE BAU New Vehicle Fuel Economy[aircraft,passenger,LPG vehicle] : MostRecentRun</t>
  </si>
  <si>
    <t>BNVFE BAU New Vehicle Fuel Economy[aircraft,passenger,hydrogen vehicle] : MostRecentRun</t>
  </si>
  <si>
    <t>BNVFE BAU New Vehicle Fuel Economy[aircraft,freight,battery electric vehicle] : MostRecentRun</t>
  </si>
  <si>
    <t>BNVFE BAU New Vehicle Fuel Economy[aircraft,freight,natural gas vehicle] : MostRecentRun</t>
  </si>
  <si>
    <t>BNVFE BAU New Vehicle Fuel Economy[aircraft,freight,gasoline vehicle] : MostRecentRun</t>
  </si>
  <si>
    <t>BNVFE BAU New Vehicle Fuel Economy[aircraft,freight,diesel vehicle] : MostRecentRun</t>
  </si>
  <si>
    <t>BNVFE BAU New Vehicle Fuel Economy[aircraft,freight,plugin hybrid vehicle] : MostRecentRun</t>
  </si>
  <si>
    <t>BNVFE BAU New Vehicle Fuel Economy[aircraft,freight,LPG vehicle] : MostRecentRun</t>
  </si>
  <si>
    <t>BNVFE BAU New Vehicle Fuel Economy[aircraft,freight,hydrogen vehicle] : MostRecentRun</t>
  </si>
  <si>
    <t>BNVFE BAU New Vehicle Fuel Economy[rail,passenger,battery electric vehicle] : MostRecentRun</t>
  </si>
  <si>
    <t>BNVFE BAU New Vehicle Fuel Economy[rail,passenger,natural gas vehicle] : MostRecentRun</t>
  </si>
  <si>
    <t>BNVFE BAU New Vehicle Fuel Economy[rail,passenger,gasoline vehicle] : MostRecentRun</t>
  </si>
  <si>
    <t>BNVFE BAU New Vehicle Fuel Economy[rail,passenger,diesel vehicle] : MostRecentRun</t>
  </si>
  <si>
    <t>BNVFE BAU New Vehicle Fuel Economy[rail,passenger,plugin hybrid vehicle] : MostRecentRun</t>
  </si>
  <si>
    <t>BNVFE BAU New Vehicle Fuel Economy[rail,passenger,LPG vehicle] : MostRecentRun</t>
  </si>
  <si>
    <t>BNVFE BAU New Vehicle Fuel Economy[rail,passenger,hydrogen vehicle] : MostRecentRun</t>
  </si>
  <si>
    <t>BNVFE BAU New Vehicle Fuel Economy[rail,freight,battery electric vehicle] : MostRecentRun</t>
  </si>
  <si>
    <t>BNVFE BAU New Vehicle Fuel Economy[rail,freight,natural gas vehicle] : MostRecentRun</t>
  </si>
  <si>
    <t>BNVFE BAU New Vehicle Fuel Economy[rail,freight,gasoline vehicle] : MostRecentRun</t>
  </si>
  <si>
    <t>BNVFE BAU New Vehicle Fuel Economy[rail,freight,diesel vehicle] : MostRecentRun</t>
  </si>
  <si>
    <t>BNVFE BAU New Vehicle Fuel Economy[rail,freight,plugin hybrid vehicle] : MostRecentRun</t>
  </si>
  <si>
    <t>BNVFE BAU New Vehicle Fuel Economy[rail,freight,LPG vehicle] : MostRecentRun</t>
  </si>
  <si>
    <t>BNVFE BAU New Vehicle Fuel Economy[rail,freight,hydrogen vehicle] : MostRecentRun</t>
  </si>
  <si>
    <t>BNVFE BAU New Vehicle Fuel Economy[ships,passenger,battery electric vehicle] : MostRecentRun</t>
  </si>
  <si>
    <t>BNVFE BAU New Vehicle Fuel Economy[ships,passenger,natural gas vehicle] : MostRecentRun</t>
  </si>
  <si>
    <t>BNVFE BAU New Vehicle Fuel Economy[ships,passenger,gasoline vehicle] : MostRecentRun</t>
  </si>
  <si>
    <t>BNVFE BAU New Vehicle Fuel Economy[ships,passenger,diesel vehicle] : MostRecentRun</t>
  </si>
  <si>
    <t>BNVFE BAU New Vehicle Fuel Economy[ships,passenger,plugin hybrid vehicle] : MostRecentRun</t>
  </si>
  <si>
    <t>BNVFE BAU New Vehicle Fuel Economy[ships,passenger,LPG vehicle] : MostRecentRun</t>
  </si>
  <si>
    <t>BNVFE BAU New Vehicle Fuel Economy[ships,passenger,hydrogen vehicle] : MostRecentRun</t>
  </si>
  <si>
    <t>BNVFE BAU New Vehicle Fuel Economy[ships,freight,battery electric vehicle] : MostRecentRun</t>
  </si>
  <si>
    <t>BNVFE BAU New Vehicle Fuel Economy[ships,freight,natural gas vehicle] : MostRecentRun</t>
  </si>
  <si>
    <t>BNVFE BAU New Vehicle Fuel Economy[ships,freight,gasoline vehicle] : MostRecentRun</t>
  </si>
  <si>
    <t>BNVFE BAU New Vehicle Fuel Economy[ships,freight,diesel vehicle] : MostRecentRun</t>
  </si>
  <si>
    <t>BNVFE BAU New Vehicle Fuel Economy[ships,freight,plugin hybrid vehicle] : MostRecentRun</t>
  </si>
  <si>
    <t>BNVFE BAU New Vehicle Fuel Economy[ships,freight,LPG vehicle] : MostRecentRun</t>
  </si>
  <si>
    <t>BNVFE BAU New Vehicle Fuel Economy[ships,freight,hydrogen vehicle] : MostRecentRun</t>
  </si>
  <si>
    <t>BNVFE BAU New Vehicle Fuel Economy[motorbikes,passenger,battery electric vehicle] : MostRecentRun</t>
  </si>
  <si>
    <t>BNVFE BAU New Vehicle Fuel Economy[motorbikes,passenger,natural gas vehicle] : MostRecentRun</t>
  </si>
  <si>
    <t>BNVFE BAU New Vehicle Fuel Economy[motorbikes,passenger,gasoline vehicle] : MostRecentRun</t>
  </si>
  <si>
    <t>BNVFE BAU New Vehicle Fuel Economy[motorbikes,passenger,diesel vehicle] : MostRecentRun</t>
  </si>
  <si>
    <t>BNVFE BAU New Vehicle Fuel Economy[motorbikes,passenger,plugin hybrid vehicle] : MostRecentRun</t>
  </si>
  <si>
    <t>BNVFE BAU New Vehicle Fuel Economy[motorbikes,passenger,LPG vehicle] : MostRecentRun</t>
  </si>
  <si>
    <t>BNVFE BAU New Vehicle Fuel Economy[motorbikes,passenger,hydrogen vehicle] : MostRecentRun</t>
  </si>
  <si>
    <t>BNVFE BAU New Vehicle Fuel Economy[motorbikes,freight,battery electric vehicle] : MostRecentRun</t>
  </si>
  <si>
    <t>BNVFE BAU New Vehicle Fuel Economy[motorbikes,freight,natural gas vehicle] : MostRecentRun</t>
  </si>
  <si>
    <t>BNVFE BAU New Vehicle Fuel Economy[motorbikes,freight,gasoline vehicle] : MostRecentRun</t>
  </si>
  <si>
    <t>BNVFE BAU New Vehicle Fuel Economy[motorbikes,freight,diesel vehicle] : MostRecentRun</t>
  </si>
  <si>
    <t>BNVFE BAU New Vehicle Fuel Economy[motorbikes,freight,plugin hybrid vehicle] : MostRecentRun</t>
  </si>
  <si>
    <t>BNVFE BAU New Vehicle Fuel Economy[motorbikes,freight,LPG vehicle] : MostRecentRun</t>
  </si>
  <si>
    <t>BNVFE BAU New Vehicle Fuel Economy[motorbikes,freight,hydrogen vehicle] : MostRecentRun</t>
  </si>
  <si>
    <t>Vehicle Lifetime (years)</t>
  </si>
  <si>
    <t>Passenger</t>
  </si>
  <si>
    <t>Freight</t>
  </si>
  <si>
    <t>passenger</t>
    <phoneticPr fontId="44" type="noConversion"/>
  </si>
  <si>
    <t>freight</t>
    <phoneticPr fontId="44" type="noConversion"/>
  </si>
  <si>
    <t>passenger</t>
    <phoneticPr fontId="43" type="noConversion"/>
  </si>
  <si>
    <t>freight</t>
    <phoneticPr fontId="43" type="noConversion"/>
  </si>
  <si>
    <t>Start Year</t>
    <phoneticPr fontId="43" type="noConversion"/>
  </si>
  <si>
    <t>Difference</t>
    <phoneticPr fontId="43" type="noConversion"/>
  </si>
  <si>
    <t>Cargo Type</t>
    <phoneticPr fontId="43" type="noConversion"/>
  </si>
  <si>
    <t>Vehicle Type</t>
    <phoneticPr fontId="43" type="noConversion"/>
  </si>
  <si>
    <t>Vehicle Tech</t>
    <phoneticPr fontId="43" type="noConversion"/>
  </si>
  <si>
    <t>SYFAFE</t>
    <phoneticPr fontId="43" type="noConversion"/>
  </si>
  <si>
    <t>AVL</t>
    <phoneticPr fontId="43" type="noConversion"/>
  </si>
  <si>
    <t>HDV LDV Survival Rate, Vehicle Fuel Consumption per 100km</t>
  </si>
  <si>
    <t>Beijing Smart &amp; Green Research Center</t>
  </si>
  <si>
    <t>"China Road Motor Vehicle Carbon Emission Model and Parameter Comparative Research Report"</t>
  </si>
  <si>
    <t>page 15-16</t>
  </si>
  <si>
    <t>LDV HDV Ownerships and Sales</t>
  </si>
  <si>
    <t>National Bureau of Statistics of China</t>
  </si>
  <si>
    <t>Vehicle sales data by province, type and year</t>
  </si>
  <si>
    <t>Figures from the National Bureau of Statistics of China</t>
  </si>
  <si>
    <t>General Administration of Quality Supervision, Inspection and Quarantine of the People's Republic of China</t>
  </si>
  <si>
    <t>State Administration for Market Regulation</t>
  </si>
  <si>
    <t>Fuel consumption limits for passenger cars GB 19578-2021</t>
  </si>
  <si>
    <t>Limits for fuel consumption for light-duty commercial vehicles GB 20997-2015</t>
  </si>
  <si>
    <t>http://c.gb688.cn/bzgk/gb/showGb?type=online&amp;hcno=9C036161B1CEAFDA5225B7184A67229B</t>
  </si>
  <si>
    <t>国家标准|GB 19578-2021 (samr.gov.cn)</t>
  </si>
  <si>
    <t>Aircraft</t>
    <phoneticPr fontId="43" type="noConversion"/>
  </si>
  <si>
    <t>Rail</t>
    <phoneticPr fontId="43" type="noConversion"/>
  </si>
  <si>
    <t>Ships</t>
    <phoneticPr fontId="43" type="noConversion"/>
  </si>
  <si>
    <t>This variable gives fuel economy for new vehicles in units of cargo distance per BTU.</t>
  </si>
  <si>
    <t>We calculated all data based on China data, but the percentage of battery and hydrogen for rail, ships, aircrafts and motorebikes we follow the US data.</t>
    <phoneticPr fontId="43" type="noConversion"/>
  </si>
  <si>
    <t>Sales data for new vehicles from 2020 to 2060 were obtained from the output of EPS model.</t>
  </si>
  <si>
    <t>Road Vehicle and Motorbike Fuel Consumption Limits</t>
    <phoneticPr fontId="43" type="noConversion"/>
  </si>
  <si>
    <t>北京智慧绿行科技有限公司</t>
    <phoneticPr fontId="43" type="noConversion"/>
  </si>
  <si>
    <t>中华人民共和国国家质量监督检验检疫总局</t>
    <phoneticPr fontId="43" type="noConversion"/>
  </si>
  <si>
    <t>Fuel consumption limits for heavy-duty commercial vehicles GB 30510-2018</t>
    <phoneticPr fontId="43" type="noConversion"/>
  </si>
  <si>
    <t>中国道路机动车碳排放模型与参数比较研究报告</t>
    <phoneticPr fontId="43" type="noConversion"/>
  </si>
  <si>
    <t>重型商用车辆燃料消耗量限值</t>
  </si>
  <si>
    <t>轻型商用车辆燃料消耗量限值</t>
    <phoneticPr fontId="43" type="noConversion"/>
  </si>
  <si>
    <t>国家标准|GB 20997-2015 (samr.gov.cn)</t>
    <phoneticPr fontId="43" type="noConversion"/>
  </si>
  <si>
    <t>国家统计局</t>
    <phoneticPr fontId="43" type="noConversion"/>
  </si>
  <si>
    <t>The limits and measurement methods of fuel consumption for motorcycles and mopeds</t>
  </si>
  <si>
    <t>国家市场监督管理总局</t>
    <phoneticPr fontId="43" type="noConversion"/>
  </si>
  <si>
    <t>国家统计局民用汽车拥有量</t>
    <phoneticPr fontId="43" type="noConversion"/>
  </si>
  <si>
    <t xml:space="preserve">Fuel consumption limits for motorbikes GB 15744-2019 </t>
    <phoneticPr fontId="43" type="noConversion"/>
  </si>
  <si>
    <t>摩托车和轻便摩托车燃油消耗量限值及测量方法</t>
    <phoneticPr fontId="43" type="noConversion"/>
  </si>
  <si>
    <t>https://data.stats.gov.cn/easyquery.htm?cn=C01&amp;zb=A0G0K&amp;sj=2022</t>
    <phoneticPr fontId="43" type="noConversion"/>
  </si>
  <si>
    <t>http://c.gb688.cn/bzgk/gb/showGb?type=online&amp;hcno=E9873417C49AA42796C319A13B3E1146</t>
    <phoneticPr fontId="43" type="noConversion"/>
  </si>
  <si>
    <t>China vehicle sales and insurance registration database</t>
    <phoneticPr fontId="43" type="noConversion"/>
  </si>
  <si>
    <t>20019-2023</t>
    <phoneticPr fontId="43" type="noConversion"/>
  </si>
  <si>
    <t>乘用车燃料消耗量限值</t>
    <phoneticPr fontId="43" type="noConversion"/>
  </si>
  <si>
    <t>Civil Aviation Administration of China</t>
    <phoneticPr fontId="43" type="noConversion"/>
  </si>
  <si>
    <t>中国民用航空局</t>
    <phoneticPr fontId="43" type="noConversion"/>
  </si>
  <si>
    <t>Statistical Data on Civil Aviation of China</t>
    <phoneticPr fontId="43" type="noConversion"/>
  </si>
  <si>
    <t>从统计看民航</t>
    <phoneticPr fontId="43" type="noConversion"/>
  </si>
  <si>
    <t>Tian, Mao, Tong, Zhang, Zhou</t>
    <phoneticPr fontId="43" type="noConversion"/>
  </si>
  <si>
    <t>2012-2022</t>
    <phoneticPr fontId="43" type="noConversion"/>
  </si>
  <si>
    <t>田佩宁， 毛保华， 童瑞咏， 张皓翔， 周琪</t>
    <phoneticPr fontId="43" type="noConversion"/>
  </si>
  <si>
    <t>Analysis of carbon emission level and intensity of China's transportation industry and different transportation modes</t>
    <phoneticPr fontId="43" type="noConversion"/>
  </si>
  <si>
    <t>我国交通运输行业及不同运输方式的碳排放水平和强度分析</t>
    <phoneticPr fontId="43" type="noConversion"/>
  </si>
  <si>
    <t>Yang Hongyi</t>
    <phoneticPr fontId="43" type="noConversion"/>
  </si>
  <si>
    <t>杨弘毅</t>
    <phoneticPr fontId="43" type="noConversion"/>
  </si>
  <si>
    <t>https://www.climatechange.cn/article/2023/1673-1719/1673-1719-19-3-347.shtml</t>
    <phoneticPr fontId="43" type="noConversion"/>
  </si>
  <si>
    <t>Research on Routine Prediction to Carbon Emission Peak of Railway Industry</t>
    <phoneticPr fontId="43" type="noConversion"/>
  </si>
  <si>
    <t>Table 1</t>
    <phoneticPr fontId="43" type="noConversion"/>
  </si>
  <si>
    <t>铁路行业碳达峰路径的预测研究</t>
    <phoneticPr fontId="43" type="noConversion"/>
  </si>
  <si>
    <t>Passenger Ship Fuel Economy and Pollutant Intensity</t>
    <phoneticPr fontId="43" type="noConversion"/>
  </si>
  <si>
    <t>Page 48, Figure 2</t>
    <phoneticPr fontId="43" type="noConversion"/>
  </si>
  <si>
    <t>中国城市温室气体工作组</t>
    <phoneticPr fontId="43" type="noConversion"/>
  </si>
  <si>
    <t>Wang Zhijie</t>
    <phoneticPr fontId="43" type="noConversion"/>
  </si>
  <si>
    <t>China Urban Greenhouse Gas Work Group</t>
    <phoneticPr fontId="43" type="noConversion"/>
  </si>
  <si>
    <t>王致杰</t>
    <phoneticPr fontId="43" type="noConversion"/>
  </si>
  <si>
    <r>
      <rPr>
        <sz val="11"/>
        <color rgb="FF231F20"/>
        <rFont val="微软雅黑"/>
        <family val="2"/>
        <charset val="134"/>
      </rPr>
      <t>中国产品全生命周期温室气体排放系数集（</t>
    </r>
    <r>
      <rPr>
        <sz val="11"/>
        <color rgb="FF231F20"/>
        <rFont val="Arial"/>
        <family val="2"/>
      </rPr>
      <t>2022</t>
    </r>
    <r>
      <rPr>
        <sz val="11"/>
        <color rgb="FF231F20"/>
        <rFont val="微软雅黑"/>
        <family val="2"/>
        <charset val="134"/>
      </rPr>
      <t>）</t>
    </r>
    <phoneticPr fontId="43" type="noConversion"/>
  </si>
  <si>
    <t>“双碳”目标背景下我国铁路运输能源消耗及碳减排潜力研究</t>
    <phoneticPr fontId="43" type="noConversion"/>
  </si>
  <si>
    <t>China products carbon footprint factors database</t>
    <phoneticPr fontId="43" type="noConversion"/>
  </si>
  <si>
    <t>Research on the Potential of Energy Consumption and Carbon Emssion on Reduction of Chian's Railway Transportataion under the Goal of "Carbon Peaking and Carbon Neutrality"</t>
    <phoneticPr fontId="43" type="noConversion"/>
  </si>
  <si>
    <t>Page 4, Table 3, Table 4</t>
    <phoneticPr fontId="43" type="noConversion"/>
  </si>
  <si>
    <t>https://vt.quark.cn/blm/quark-doc-main-pc-966/preview?fp_from=sc&amp;id=D05BDF85E8087ED6C152BADD88207801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</si>
</sst>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###0.00_)"/>
    <numFmt numFmtId="179" formatCode="#,##0_)"/>
    <numFmt numFmtId="180" formatCode="0.000"/>
    <numFmt numFmtId="181" formatCode="0.0%"/>
    <numFmt numFmtId="182" formatCode="_(* #,##0.000000_);_(* \(#,##0.000000\);_(* &quot;-&quot;??_);_(@_)"/>
    <numFmt numFmtId="183" formatCode="0_ "/>
    <numFmt numFmtId="184" formatCode="0.00_);[Red]\(0.00\)"/>
    <numFmt numFmtId="185" formatCode="0.000E+00"/>
    <numFmt numFmtId="186" formatCode="0.00000E+00"/>
    <numFmt numFmtId="187" formatCode="0.0000000"/>
  </numFmts>
  <fonts count="5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rgb="FF231F20"/>
      <name val="SourceHanSansCN-Light"/>
      <family val="2"/>
    </font>
    <font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rgb="FF231F20"/>
      <name val="微软雅黑"/>
      <family val="2"/>
      <charset val="134"/>
    </font>
    <font>
      <sz val="11"/>
      <color rgb="FF231F20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58">
    <xf numFmtId="0" fontId="0" fillId="0" borderId="0"/>
    <xf numFmtId="0" fontId="4" fillId="0" borderId="0"/>
    <xf numFmtId="0" fontId="4" fillId="0" borderId="2" applyNumberFormat="0" applyProtection="0">
      <alignment wrapText="1"/>
    </xf>
    <xf numFmtId="0" fontId="5" fillId="0" borderId="3" applyNumberFormat="0" applyProtection="0">
      <alignment wrapText="1"/>
    </xf>
    <xf numFmtId="0" fontId="4" fillId="0" borderId="4" applyNumberFormat="0" applyFont="0" applyProtection="0">
      <alignment wrapText="1"/>
    </xf>
    <xf numFmtId="0" fontId="5" fillId="0" borderId="5" applyNumberFormat="0" applyProtection="0">
      <alignment wrapText="1"/>
    </xf>
    <xf numFmtId="0" fontId="4" fillId="0" borderId="0" applyNumberFormat="0" applyFill="0" applyBorder="0" applyAlignment="0" applyProtection="0"/>
    <xf numFmtId="0" fontId="6" fillId="0" borderId="0" applyNumberFormat="0" applyProtection="0">
      <alignment horizontal="left"/>
    </xf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4" fillId="0" borderId="4" applyNumberFormat="0" applyFont="0" applyProtection="0">
      <alignment wrapText="1"/>
    </xf>
    <xf numFmtId="0" fontId="10" fillId="22" borderId="6" applyNumberFormat="0" applyAlignment="0" applyProtection="0"/>
    <xf numFmtId="0" fontId="11" fillId="23" borderId="7" applyNumberFormat="0" applyAlignment="0" applyProtection="0"/>
    <xf numFmtId="0" fontId="12" fillId="0" borderId="0">
      <alignment horizontal="center" vertical="center" wrapText="1"/>
    </xf>
    <xf numFmtId="177" fontId="13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13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14" fillId="0" borderId="0">
      <alignment horizontal="left" vertical="center" wrapText="1"/>
    </xf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13" fillId="0" borderId="0" applyFont="0" applyFill="0" applyBorder="0" applyAlignment="0" applyProtection="0"/>
    <xf numFmtId="178" fontId="15" fillId="0" borderId="8" applyNumberFormat="0" applyFill="0">
      <alignment horizontal="right"/>
    </xf>
    <xf numFmtId="178" fontId="16" fillId="0" borderId="8" applyNumberFormat="0" applyFill="0">
      <alignment horizontal="right"/>
    </xf>
    <xf numFmtId="179" fontId="17" fillId="0" borderId="8">
      <alignment horizontal="right" vertical="center"/>
    </xf>
    <xf numFmtId="49" fontId="18" fillId="0" borderId="8">
      <alignment horizontal="left" vertical="center"/>
    </xf>
    <xf numFmtId="178" fontId="15" fillId="0" borderId="8" applyNumberFormat="0" applyFill="0">
      <alignment horizontal="right"/>
    </xf>
    <xf numFmtId="0" fontId="19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2" applyNumberFormat="0" applyProtection="0">
      <alignment wrapText="1"/>
    </xf>
    <xf numFmtId="0" fontId="20" fillId="6" borderId="0" applyNumberFormat="0" applyBorder="0" applyAlignment="0" applyProtection="0"/>
    <xf numFmtId="0" fontId="5" fillId="0" borderId="5" applyNumberFormat="0" applyProtection="0">
      <alignment wrapText="1"/>
    </xf>
    <xf numFmtId="0" fontId="21" fillId="0" borderId="9" applyNumberFormat="0" applyFill="0" applyAlignment="0" applyProtection="0"/>
    <xf numFmtId="0" fontId="22" fillId="0" borderId="10" applyNumberFormat="0" applyFill="0" applyAlignment="0" applyProtection="0"/>
    <xf numFmtId="0" fontId="23" fillId="0" borderId="11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8">
      <alignment horizontal="left"/>
    </xf>
    <xf numFmtId="0" fontId="25" fillId="0" borderId="8">
      <alignment horizontal="left"/>
    </xf>
    <xf numFmtId="0" fontId="26" fillId="0" borderId="12">
      <alignment horizontal="right" vertical="center"/>
    </xf>
    <xf numFmtId="0" fontId="27" fillId="0" borderId="8">
      <alignment horizontal="left" vertical="center"/>
    </xf>
    <xf numFmtId="0" fontId="15" fillId="0" borderId="8">
      <alignment horizontal="left" vertical="center"/>
    </xf>
    <xf numFmtId="0" fontId="24" fillId="0" borderId="8">
      <alignment horizontal="left"/>
    </xf>
    <xf numFmtId="0" fontId="24" fillId="24" borderId="0">
      <alignment horizontal="centerContinuous" wrapText="1"/>
    </xf>
    <xf numFmtId="49" fontId="24" fillId="24" borderId="13">
      <alignment horizontal="left" vertical="center"/>
    </xf>
    <xf numFmtId="0" fontId="24" fillId="24" borderId="0">
      <alignment horizontal="centerContinuous" vertical="center" wrapText="1"/>
    </xf>
    <xf numFmtId="0" fontId="28" fillId="0" borderId="0" applyNumberFormat="0" applyFill="0" applyBorder="0" applyAlignment="0" applyProtection="0">
      <alignment vertical="top"/>
      <protection locked="0"/>
    </xf>
    <xf numFmtId="0" fontId="29" fillId="9" borderId="6" applyNumberFormat="0" applyAlignment="0" applyProtection="0"/>
    <xf numFmtId="0" fontId="30" fillId="0" borderId="14" applyNumberFormat="0" applyFill="0" applyAlignment="0" applyProtection="0"/>
    <xf numFmtId="0" fontId="31" fillId="25" borderId="0" applyNumberFormat="0" applyBorder="0" applyAlignment="0" applyProtection="0"/>
    <xf numFmtId="0" fontId="2" fillId="0" borderId="0"/>
    <xf numFmtId="0" fontId="2" fillId="0" borderId="0"/>
    <xf numFmtId="0" fontId="13" fillId="0" borderId="0"/>
    <xf numFmtId="0" fontId="32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2" borderId="1" applyNumberFormat="0" applyFont="0" applyAlignment="0" applyProtection="0"/>
    <xf numFmtId="0" fontId="13" fillId="26" borderId="15" applyNumberFormat="0" applyFont="0" applyAlignment="0" applyProtection="0"/>
    <xf numFmtId="0" fontId="33" fillId="22" borderId="16" applyNumberFormat="0" applyAlignment="0" applyProtection="0"/>
    <xf numFmtId="0" fontId="5" fillId="0" borderId="3" applyNumberFormat="0" applyProtection="0">
      <alignment wrapText="1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" fillId="0" borderId="0" applyFont="0" applyFill="0" applyBorder="0" applyAlignment="0" applyProtection="0"/>
    <xf numFmtId="3" fontId="17" fillId="0" borderId="0">
      <alignment horizontal="left" vertical="center"/>
    </xf>
    <xf numFmtId="0" fontId="12" fillId="0" borderId="0">
      <alignment horizontal="left" vertical="center"/>
    </xf>
    <xf numFmtId="0" fontId="34" fillId="0" borderId="0">
      <alignment horizontal="right"/>
    </xf>
    <xf numFmtId="49" fontId="34" fillId="0" borderId="0">
      <alignment horizontal="center"/>
    </xf>
    <xf numFmtId="0" fontId="18" fillId="0" borderId="0">
      <alignment horizontal="right"/>
    </xf>
    <xf numFmtId="0" fontId="35" fillId="0" borderId="0">
      <alignment horizontal="right"/>
    </xf>
    <xf numFmtId="0" fontId="34" fillId="0" borderId="0">
      <alignment horizontal="left"/>
    </xf>
    <xf numFmtId="0" fontId="36" fillId="0" borderId="0">
      <alignment horizontal="left"/>
    </xf>
    <xf numFmtId="49" fontId="17" fillId="0" borderId="0">
      <alignment horizontal="left" vertical="center"/>
    </xf>
    <xf numFmtId="49" fontId="18" fillId="0" borderId="8">
      <alignment horizontal="left"/>
    </xf>
    <xf numFmtId="178" fontId="17" fillId="0" borderId="0" applyNumberFormat="0">
      <alignment horizontal="right"/>
    </xf>
    <xf numFmtId="0" fontId="26" fillId="27" borderId="0">
      <alignment horizontal="centerContinuous" vertical="center" wrapText="1"/>
    </xf>
    <xf numFmtId="0" fontId="26" fillId="0" borderId="17">
      <alignment horizontal="left" vertical="center"/>
    </xf>
    <xf numFmtId="0" fontId="6" fillId="0" borderId="0" applyNumberFormat="0" applyProtection="0">
      <alignment horizontal="left"/>
    </xf>
    <xf numFmtId="0" fontId="37" fillId="0" borderId="0" applyNumberFormat="0" applyFill="0" applyBorder="0" applyAlignment="0" applyProtection="0"/>
    <xf numFmtId="0" fontId="24" fillId="0" borderId="0">
      <alignment horizontal="left"/>
    </xf>
    <xf numFmtId="0" fontId="14" fillId="0" borderId="0">
      <alignment horizontal="left"/>
    </xf>
    <xf numFmtId="0" fontId="15" fillId="0" borderId="0">
      <alignment horizontal="left"/>
    </xf>
    <xf numFmtId="0" fontId="38" fillId="0" borderId="0">
      <alignment horizontal="left" vertical="top"/>
    </xf>
    <xf numFmtId="0" fontId="14" fillId="0" borderId="0">
      <alignment horizontal="left"/>
    </xf>
    <xf numFmtId="0" fontId="15" fillId="0" borderId="0">
      <alignment horizontal="left"/>
    </xf>
    <xf numFmtId="0" fontId="39" fillId="0" borderId="18" applyNumberFormat="0" applyFill="0" applyAlignment="0" applyProtection="0"/>
    <xf numFmtId="0" fontId="40" fillId="0" borderId="0" applyNumberFormat="0" applyFill="0" applyBorder="0" applyAlignment="0" applyProtection="0"/>
    <xf numFmtId="49" fontId="17" fillId="0" borderId="8">
      <alignment horizontal="left"/>
    </xf>
    <xf numFmtId="0" fontId="26" fillId="0" borderId="12">
      <alignment horizontal="left"/>
    </xf>
    <xf numFmtId="0" fontId="24" fillId="0" borderId="0">
      <alignment horizontal="left" vertical="center"/>
    </xf>
    <xf numFmtId="49" fontId="34" fillId="0" borderId="8">
      <alignment horizontal="left"/>
    </xf>
    <xf numFmtId="0" fontId="42" fillId="0" borderId="0" applyNumberFormat="0" applyFill="0" applyBorder="0" applyAlignment="0" applyProtection="0"/>
    <xf numFmtId="177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>
      <alignment vertical="center"/>
    </xf>
    <xf numFmtId="0" fontId="47" fillId="0" borderId="0"/>
  </cellStyleXfs>
  <cellXfs count="35">
    <xf numFmtId="0" fontId="0" fillId="0" borderId="0" xfId="0"/>
    <xf numFmtId="0" fontId="3" fillId="0" borderId="0" xfId="0" applyFont="1"/>
    <xf numFmtId="0" fontId="3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1" fillId="0" borderId="0" xfId="0" applyFont="1"/>
    <xf numFmtId="180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/>
    <xf numFmtId="181" fontId="0" fillId="0" borderId="0" xfId="0" applyNumberFormat="1"/>
    <xf numFmtId="0" fontId="42" fillId="0" borderId="0" xfId="153"/>
    <xf numFmtId="0" fontId="3" fillId="0" borderId="0" xfId="0" applyFont="1" applyAlignment="1">
      <alignment wrapText="1"/>
    </xf>
    <xf numFmtId="0" fontId="0" fillId="0" borderId="0" xfId="0" applyAlignment="1">
      <alignment horizontal="right" wrapText="1"/>
    </xf>
    <xf numFmtId="182" fontId="0" fillId="0" borderId="0" xfId="154" applyNumberFormat="1" applyFont="1"/>
    <xf numFmtId="9" fontId="0" fillId="0" borderId="0" xfId="155" applyFont="1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1" fillId="28" borderId="0" xfId="156" applyFill="1">
      <alignment vertical="center"/>
    </xf>
    <xf numFmtId="0" fontId="0" fillId="0" borderId="0" xfId="0" applyAlignment="1">
      <alignment horizontal="center" wrapText="1"/>
    </xf>
    <xf numFmtId="183" fontId="0" fillId="0" borderId="0" xfId="0" applyNumberFormat="1"/>
    <xf numFmtId="184" fontId="0" fillId="0" borderId="0" xfId="0" applyNumberFormat="1"/>
    <xf numFmtId="185" fontId="0" fillId="0" borderId="0" xfId="0" applyNumberFormat="1"/>
    <xf numFmtId="186" fontId="0" fillId="0" borderId="0" xfId="0" applyNumberFormat="1"/>
    <xf numFmtId="187" fontId="0" fillId="0" borderId="0" xfId="0" applyNumberFormat="1"/>
    <xf numFmtId="0" fontId="45" fillId="0" borderId="0" xfId="0" applyFont="1"/>
    <xf numFmtId="0" fontId="45" fillId="3" borderId="0" xfId="0" applyFont="1" applyFill="1"/>
    <xf numFmtId="0" fontId="42" fillId="0" borderId="0" xfId="153" applyAlignment="1">
      <alignment vertical="center"/>
    </xf>
    <xf numFmtId="0" fontId="46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47" fillId="0" borderId="0" xfId="0" applyFont="1"/>
    <xf numFmtId="0" fontId="48" fillId="0" borderId="0" xfId="0" applyFont="1"/>
    <xf numFmtId="0" fontId="47" fillId="0" borderId="0" xfId="0" applyFont="1" applyAlignment="1">
      <alignment horizontal="left"/>
    </xf>
    <xf numFmtId="0" fontId="42" fillId="0" borderId="0" xfId="153" applyAlignment="1"/>
    <xf numFmtId="0" fontId="47" fillId="0" borderId="0" xfId="157"/>
  </cellXfs>
  <cellStyles count="158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  <cellStyle name="百分比" xfId="155" builtinId="5"/>
    <cellStyle name="常规" xfId="0" builtinId="0"/>
    <cellStyle name="常规 2" xfId="156" xr:uid="{AB52DB62-6A9F-44D6-AAA0-96628B10A2A9}"/>
    <cellStyle name="常规 3" xfId="157" xr:uid="{2A91922A-A22F-465A-B2A2-4E6E430C7954}"/>
    <cellStyle name="超链接" xfId="153" builtinId="8"/>
    <cellStyle name="千位分隔" xfId="154" builtinId="3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zhlxl\Desktop\EPS\eps-yunnan-smart-trans\InputData\trans\BNVFE\na-BAU%20New%20Vehicle%20Fuel%20Economy.xlsx" TargetMode="External"/><Relationship Id="rId1" Type="http://schemas.openxmlformats.org/officeDocument/2006/relationships/externalLinkPath" Target="/Users/zhlxl/Desktop/EPS/eps-yunnan-smart-trans/InputData/trans/BNVFE/na-BAU%20New%20Vehicle%20Fuel%20Economy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zhlxl\Desktop\EPS\eps-yunnan-smart-trans\InputData\trans\BNVFE\BNVFE-aircraft-frgt.csv" TargetMode="External"/><Relationship Id="rId1" Type="http://schemas.openxmlformats.org/officeDocument/2006/relationships/externalLinkPath" Target="/Users/zhlxl/Desktop/EPS/eps-yunnan-smart-trans/InputData/trans/BNVFE/BNVFE-aircraft-frgt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EPS new veh sales"/>
      <sheetName val="ZJQ-veh lifetime"/>
      <sheetName val="ZJQ-Parameter input"/>
      <sheetName val="ZJQ-LDV-P"/>
      <sheetName val="ZJQ-LDV-F"/>
      <sheetName val="ZJQ-HDV-P"/>
      <sheetName val="ZJQ-HDV-F"/>
      <sheetName val="ZJQ-retired veh FE"/>
      <sheetName val="ZJQ-new veh FE"/>
      <sheetName val="YJW-new veh FE"/>
      <sheetName val="YJW-parameter"/>
      <sheetName val="NewVehicleFE"/>
      <sheetName val="HistVehicleFE"/>
      <sheetName val="Aircraft Fuel Economy"/>
      <sheetName val="ships"/>
      <sheetName val="Rail"/>
      <sheetName val="motorbikes"/>
      <sheetName val="Heat Value"/>
      <sheetName val="Model Comparison"/>
      <sheetName val="Calculations Etc"/>
      <sheetName val="BNVFE-LDVs-psgr"/>
      <sheetName val="BNVFE-LDVs-frgt"/>
      <sheetName val="BNVFE-HDVs-psgr"/>
      <sheetName val="BNVFE-HDVs-frgt"/>
      <sheetName val="BNVFE-aircraft-psgr"/>
      <sheetName val="BNVFE-aircraft-frgt"/>
      <sheetName val="BNVFE-rail-psgr"/>
      <sheetName val="BNVFE-rail-frgt"/>
      <sheetName val="BNVFE-ships-psgr"/>
      <sheetName val="BNVFE-ships-frgt"/>
      <sheetName val="BNVFE-motorbikes-psgr"/>
      <sheetName val="BNVFE-motorbikes-frgt"/>
    </sheetNames>
    <sheetDataSet>
      <sheetData sheetId="0"/>
      <sheetData sheetId="1"/>
      <sheetData sheetId="2"/>
      <sheetData sheetId="3">
        <row r="22">
          <cell r="BX22">
            <v>2019</v>
          </cell>
        </row>
      </sheetData>
      <sheetData sheetId="4"/>
      <sheetData sheetId="5"/>
      <sheetData sheetId="6"/>
      <sheetData sheetId="7"/>
      <sheetData sheetId="8"/>
      <sheetData sheetId="9">
        <row r="2">
          <cell r="H2">
            <v>12</v>
          </cell>
        </row>
      </sheetData>
      <sheetData sheetId="10">
        <row r="67">
          <cell r="U67">
            <v>3.1028353200910551E-4</v>
          </cell>
        </row>
      </sheetData>
      <sheetData sheetId="11">
        <row r="31">
          <cell r="C31">
            <v>54.913201989152995</v>
          </cell>
        </row>
      </sheetData>
      <sheetData sheetId="12"/>
      <sheetData sheetId="13"/>
      <sheetData sheetId="14">
        <row r="34">
          <cell r="K34">
            <v>5.3416654402987621E-5</v>
          </cell>
        </row>
      </sheetData>
      <sheetData sheetId="15"/>
      <sheetData sheetId="16">
        <row r="87">
          <cell r="D87">
            <v>4.88055442953364E-3</v>
          </cell>
        </row>
      </sheetData>
      <sheetData sheetId="17"/>
      <sheetData sheetId="18"/>
      <sheetData sheetId="19"/>
      <sheetData sheetId="20">
        <row r="13">
          <cell r="B13">
            <v>0.68881036513545302</v>
          </cell>
        </row>
      </sheetData>
      <sheetData sheetId="21"/>
      <sheetData sheetId="22"/>
      <sheetData sheetId="23"/>
      <sheetData sheetId="24"/>
      <sheetData sheetId="25">
        <row r="2">
          <cell r="B2">
            <v>1.5604824027299026E-3</v>
          </cell>
          <cell r="C2">
            <v>1.4163614164905162E-3</v>
          </cell>
          <cell r="D2">
            <v>1.4392798860130165E-3</v>
          </cell>
          <cell r="E2">
            <v>1.4392798860130165E-3</v>
          </cell>
          <cell r="F2">
            <v>1.4392798860130165E-3</v>
          </cell>
          <cell r="G2">
            <v>1.4392798860130165E-3</v>
          </cell>
          <cell r="H2">
            <v>1.4392798860130165E-3</v>
          </cell>
          <cell r="I2">
            <v>1.4392798860130165E-3</v>
          </cell>
          <cell r="J2">
            <v>1.4392798860130165E-3</v>
          </cell>
          <cell r="K2">
            <v>1.4392798860130165E-3</v>
          </cell>
          <cell r="L2">
            <v>1.4392798860130165E-3</v>
          </cell>
          <cell r="M2">
            <v>1.4392798860130165E-3</v>
          </cell>
          <cell r="N2">
            <v>1.4392798860130165E-3</v>
          </cell>
          <cell r="O2">
            <v>1.4392798860130165E-3</v>
          </cell>
          <cell r="P2">
            <v>1.4392798860130165E-3</v>
          </cell>
          <cell r="Q2">
            <v>1.4392798860130165E-3</v>
          </cell>
          <cell r="R2">
            <v>1.4392798860130165E-3</v>
          </cell>
          <cell r="S2">
            <v>1.4392798860130165E-3</v>
          </cell>
          <cell r="T2">
            <v>1.4392798860130165E-3</v>
          </cell>
          <cell r="U2">
            <v>1.4392798860130165E-3</v>
          </cell>
          <cell r="V2">
            <v>1.4392798860130165E-3</v>
          </cell>
          <cell r="W2">
            <v>1.4392798860130165E-3</v>
          </cell>
          <cell r="X2">
            <v>1.4392798860130165E-3</v>
          </cell>
          <cell r="Y2">
            <v>1.4392798860130165E-3</v>
          </cell>
          <cell r="Z2">
            <v>1.4392798860130165E-3</v>
          </cell>
          <cell r="AA2">
            <v>1.4392798860130165E-3</v>
          </cell>
          <cell r="AB2">
            <v>1.4392798860130165E-3</v>
          </cell>
          <cell r="AC2">
            <v>1.4392798860130165E-3</v>
          </cell>
          <cell r="AD2">
            <v>1.4392798860130165E-3</v>
          </cell>
          <cell r="AE2">
            <v>1.4392798860130165E-3</v>
          </cell>
          <cell r="AF2">
            <v>1.4392798860130165E-3</v>
          </cell>
          <cell r="AG2">
            <v>1.4392798860130165E-3</v>
          </cell>
          <cell r="AH2">
            <v>1.4392798860130165E-3</v>
          </cell>
          <cell r="AI2">
            <v>1.4392798860130165E-3</v>
          </cell>
          <cell r="AJ2">
            <v>1.4392798860130165E-3</v>
          </cell>
          <cell r="AK2">
            <v>1.4392798860130165E-3</v>
          </cell>
          <cell r="AL2">
            <v>1.4392798860130165E-3</v>
          </cell>
          <cell r="AM2">
            <v>1.4392798860130165E-3</v>
          </cell>
          <cell r="AN2">
            <v>1.4392798860130165E-3</v>
          </cell>
          <cell r="AO2">
            <v>1.4392798860130165E-3</v>
          </cell>
          <cell r="AP2">
            <v>1.4392798860130165E-3</v>
          </cell>
          <cell r="AQ2">
            <v>1.4392798860130165E-3</v>
          </cell>
        </row>
        <row r="3">
          <cell r="B3">
            <v>4.856059491180693E-4</v>
          </cell>
          <cell r="C3">
            <v>4.4075699203391632E-4</v>
          </cell>
          <cell r="D3">
            <v>4.4788898219627745E-4</v>
          </cell>
          <cell r="E3">
            <v>4.4788898219627745E-4</v>
          </cell>
          <cell r="F3">
            <v>4.4788898219627745E-4</v>
          </cell>
          <cell r="G3">
            <v>4.4788898219627745E-4</v>
          </cell>
          <cell r="H3">
            <v>4.4788898219627745E-4</v>
          </cell>
          <cell r="I3">
            <v>4.4788898219627745E-4</v>
          </cell>
          <cell r="J3">
            <v>4.4788898219627745E-4</v>
          </cell>
          <cell r="K3">
            <v>4.4788898219627745E-4</v>
          </cell>
          <cell r="L3">
            <v>4.4788898219627745E-4</v>
          </cell>
          <cell r="M3">
            <v>4.4788898219627745E-4</v>
          </cell>
          <cell r="N3">
            <v>4.4788898219627745E-4</v>
          </cell>
          <cell r="O3">
            <v>4.4788898219627745E-4</v>
          </cell>
          <cell r="P3">
            <v>4.4788898219627745E-4</v>
          </cell>
          <cell r="Q3">
            <v>4.4788898219627745E-4</v>
          </cell>
          <cell r="R3">
            <v>4.4788898219627745E-4</v>
          </cell>
          <cell r="S3">
            <v>4.4788898219627745E-4</v>
          </cell>
          <cell r="T3">
            <v>4.4788898219627745E-4</v>
          </cell>
          <cell r="U3">
            <v>4.4788898219627745E-4</v>
          </cell>
          <cell r="V3">
            <v>4.4788898219627745E-4</v>
          </cell>
          <cell r="W3">
            <v>4.4788898219627745E-4</v>
          </cell>
          <cell r="X3">
            <v>4.4788898219627745E-4</v>
          </cell>
          <cell r="Y3">
            <v>4.4788898219627745E-4</v>
          </cell>
          <cell r="Z3">
            <v>4.4788898219627745E-4</v>
          </cell>
          <cell r="AA3">
            <v>4.4788898219627745E-4</v>
          </cell>
          <cell r="AB3">
            <v>4.4788898219627745E-4</v>
          </cell>
          <cell r="AC3">
            <v>4.4788898219627745E-4</v>
          </cell>
          <cell r="AD3">
            <v>4.4788898219627745E-4</v>
          </cell>
          <cell r="AE3">
            <v>4.4788898219627745E-4</v>
          </cell>
          <cell r="AF3">
            <v>4.4788898219627745E-4</v>
          </cell>
          <cell r="AG3">
            <v>4.4788898219627745E-4</v>
          </cell>
          <cell r="AH3">
            <v>4.4788898219627745E-4</v>
          </cell>
          <cell r="AI3">
            <v>4.4788898219627745E-4</v>
          </cell>
          <cell r="AJ3">
            <v>4.4788898219627745E-4</v>
          </cell>
          <cell r="AK3">
            <v>4.4788898219627745E-4</v>
          </cell>
          <cell r="AL3">
            <v>4.4788898219627745E-4</v>
          </cell>
          <cell r="AM3">
            <v>4.4788898219627745E-4</v>
          </cell>
          <cell r="AN3">
            <v>4.4788898219627745E-4</v>
          </cell>
          <cell r="AO3">
            <v>4.4788898219627745E-4</v>
          </cell>
          <cell r="AP3">
            <v>4.4788898219627745E-4</v>
          </cell>
          <cell r="AQ3">
            <v>4.4788898219627745E-4</v>
          </cell>
        </row>
        <row r="4">
          <cell r="B4">
            <v>4.856059491180693E-4</v>
          </cell>
          <cell r="C4">
            <v>4.4075699203391632E-4</v>
          </cell>
          <cell r="D4">
            <v>4.4788898219627745E-4</v>
          </cell>
          <cell r="E4">
            <v>4.4788898219627745E-4</v>
          </cell>
          <cell r="F4">
            <v>4.4788898219627745E-4</v>
          </cell>
          <cell r="G4">
            <v>4.4788898219627745E-4</v>
          </cell>
          <cell r="H4">
            <v>4.4788898219627745E-4</v>
          </cell>
          <cell r="I4">
            <v>4.4788898219627745E-4</v>
          </cell>
          <cell r="J4">
            <v>4.4788898219627745E-4</v>
          </cell>
          <cell r="K4">
            <v>4.4788898219627745E-4</v>
          </cell>
          <cell r="L4">
            <v>4.4788898219627745E-4</v>
          </cell>
          <cell r="M4">
            <v>4.4788898219627745E-4</v>
          </cell>
          <cell r="N4">
            <v>4.4788898219627745E-4</v>
          </cell>
          <cell r="O4">
            <v>4.4788898219627745E-4</v>
          </cell>
          <cell r="P4">
            <v>4.4788898219627745E-4</v>
          </cell>
          <cell r="Q4">
            <v>4.4788898219627745E-4</v>
          </cell>
          <cell r="R4">
            <v>4.4788898219627745E-4</v>
          </cell>
          <cell r="S4">
            <v>4.4788898219627745E-4</v>
          </cell>
          <cell r="T4">
            <v>4.4788898219627745E-4</v>
          </cell>
          <cell r="U4">
            <v>4.4788898219627745E-4</v>
          </cell>
          <cell r="V4">
            <v>4.4788898219627745E-4</v>
          </cell>
          <cell r="W4">
            <v>4.4788898219627745E-4</v>
          </cell>
          <cell r="X4">
            <v>4.4788898219627745E-4</v>
          </cell>
          <cell r="Y4">
            <v>4.4788898219627745E-4</v>
          </cell>
          <cell r="Z4">
            <v>4.4788898219627745E-4</v>
          </cell>
          <cell r="AA4">
            <v>4.4788898219627745E-4</v>
          </cell>
          <cell r="AB4">
            <v>4.4788898219627745E-4</v>
          </cell>
          <cell r="AC4">
            <v>4.4788898219627745E-4</v>
          </cell>
          <cell r="AD4">
            <v>4.4788898219627745E-4</v>
          </cell>
          <cell r="AE4">
            <v>4.4788898219627745E-4</v>
          </cell>
          <cell r="AF4">
            <v>4.4788898219627745E-4</v>
          </cell>
          <cell r="AG4">
            <v>4.4788898219627745E-4</v>
          </cell>
          <cell r="AH4">
            <v>4.4788898219627745E-4</v>
          </cell>
          <cell r="AI4">
            <v>4.4788898219627745E-4</v>
          </cell>
          <cell r="AJ4">
            <v>4.4788898219627745E-4</v>
          </cell>
          <cell r="AK4">
            <v>4.4788898219627745E-4</v>
          </cell>
          <cell r="AL4">
            <v>4.4788898219627745E-4</v>
          </cell>
          <cell r="AM4">
            <v>4.4788898219627745E-4</v>
          </cell>
          <cell r="AN4">
            <v>4.4788898219627745E-4</v>
          </cell>
          <cell r="AO4">
            <v>4.4788898219627745E-4</v>
          </cell>
          <cell r="AP4">
            <v>4.4788898219627745E-4</v>
          </cell>
          <cell r="AQ4">
            <v>4.4788898219627745E-4</v>
          </cell>
        </row>
        <row r="5">
          <cell r="B5">
            <v>4.856059491180693E-4</v>
          </cell>
          <cell r="C5">
            <v>4.4075699203391632E-4</v>
          </cell>
          <cell r="D5">
            <v>4.4788898219627745E-4</v>
          </cell>
          <cell r="E5">
            <v>4.4788898219627745E-4</v>
          </cell>
          <cell r="F5">
            <v>4.4788898219627745E-4</v>
          </cell>
          <cell r="G5">
            <v>4.4788898219627745E-4</v>
          </cell>
          <cell r="H5">
            <v>4.4788898219627745E-4</v>
          </cell>
          <cell r="I5">
            <v>4.4788898219627745E-4</v>
          </cell>
          <cell r="J5">
            <v>4.4788898219627745E-4</v>
          </cell>
          <cell r="K5">
            <v>4.4788898219627745E-4</v>
          </cell>
          <cell r="L5">
            <v>4.4788898219627745E-4</v>
          </cell>
          <cell r="M5">
            <v>4.4788898219627745E-4</v>
          </cell>
          <cell r="N5">
            <v>4.4788898219627745E-4</v>
          </cell>
          <cell r="O5">
            <v>4.4788898219627745E-4</v>
          </cell>
          <cell r="P5">
            <v>4.4788898219627745E-4</v>
          </cell>
          <cell r="Q5">
            <v>4.4788898219627745E-4</v>
          </cell>
          <cell r="R5">
            <v>4.4788898219627745E-4</v>
          </cell>
          <cell r="S5">
            <v>4.4788898219627745E-4</v>
          </cell>
          <cell r="T5">
            <v>4.4788898219627745E-4</v>
          </cell>
          <cell r="U5">
            <v>4.4788898219627745E-4</v>
          </cell>
          <cell r="V5">
            <v>4.4788898219627745E-4</v>
          </cell>
          <cell r="W5">
            <v>4.4788898219627745E-4</v>
          </cell>
          <cell r="X5">
            <v>4.4788898219627745E-4</v>
          </cell>
          <cell r="Y5">
            <v>4.4788898219627745E-4</v>
          </cell>
          <cell r="Z5">
            <v>4.4788898219627745E-4</v>
          </cell>
          <cell r="AA5">
            <v>4.4788898219627745E-4</v>
          </cell>
          <cell r="AB5">
            <v>4.4788898219627745E-4</v>
          </cell>
          <cell r="AC5">
            <v>4.4788898219627745E-4</v>
          </cell>
          <cell r="AD5">
            <v>4.4788898219627745E-4</v>
          </cell>
          <cell r="AE5">
            <v>4.4788898219627745E-4</v>
          </cell>
          <cell r="AF5">
            <v>4.4788898219627745E-4</v>
          </cell>
          <cell r="AG5">
            <v>4.4788898219627745E-4</v>
          </cell>
          <cell r="AH5">
            <v>4.4788898219627745E-4</v>
          </cell>
          <cell r="AI5">
            <v>4.4788898219627745E-4</v>
          </cell>
          <cell r="AJ5">
            <v>4.4788898219627745E-4</v>
          </cell>
          <cell r="AK5">
            <v>4.4788898219627745E-4</v>
          </cell>
          <cell r="AL5">
            <v>4.4788898219627745E-4</v>
          </cell>
          <cell r="AM5">
            <v>4.4788898219627745E-4</v>
          </cell>
          <cell r="AN5">
            <v>4.4788898219627745E-4</v>
          </cell>
          <cell r="AO5">
            <v>4.4788898219627745E-4</v>
          </cell>
          <cell r="AP5">
            <v>4.4788898219627745E-4</v>
          </cell>
          <cell r="AQ5">
            <v>4.4788898219627745E-4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</row>
        <row r="8">
          <cell r="B8">
            <v>1.6186864970602313E-4</v>
          </cell>
          <cell r="C8">
            <v>1.4691899734463879E-4</v>
          </cell>
          <cell r="D8">
            <v>1.4929632739875916E-4</v>
          </cell>
          <cell r="E8">
            <v>1.4929632739875916E-4</v>
          </cell>
          <cell r="F8">
            <v>1.4929632739875916E-4</v>
          </cell>
          <cell r="G8">
            <v>1.4929632739875916E-4</v>
          </cell>
          <cell r="H8">
            <v>1.4929632739875916E-4</v>
          </cell>
          <cell r="I8">
            <v>1.4929632739875916E-4</v>
          </cell>
          <cell r="J8">
            <v>1.4929632739875916E-4</v>
          </cell>
          <cell r="K8">
            <v>1.4929632739875916E-4</v>
          </cell>
          <cell r="L8">
            <v>1.4929632739875916E-4</v>
          </cell>
          <cell r="M8">
            <v>1.4929632739875916E-4</v>
          </cell>
          <cell r="N8">
            <v>1.4929632739875916E-4</v>
          </cell>
          <cell r="O8">
            <v>1.4929632739875916E-4</v>
          </cell>
          <cell r="P8">
            <v>1.4929632739875916E-4</v>
          </cell>
          <cell r="Q8">
            <v>1.4929632739875916E-4</v>
          </cell>
          <cell r="R8">
            <v>1.4929632739875916E-4</v>
          </cell>
          <cell r="S8">
            <v>1.4929632739875916E-4</v>
          </cell>
          <cell r="T8">
            <v>1.4929632739875916E-4</v>
          </cell>
          <cell r="U8">
            <v>1.4929632739875916E-4</v>
          </cell>
          <cell r="V8">
            <v>1.4929632739875916E-4</v>
          </cell>
          <cell r="W8">
            <v>1.4929632739875916E-4</v>
          </cell>
          <cell r="X8">
            <v>1.4929632739875916E-4</v>
          </cell>
          <cell r="Y8">
            <v>1.4929632739875916E-4</v>
          </cell>
          <cell r="Z8">
            <v>1.4929632739875916E-4</v>
          </cell>
          <cell r="AA8">
            <v>1.4929632739875916E-4</v>
          </cell>
          <cell r="AB8">
            <v>1.4929632739875916E-4</v>
          </cell>
          <cell r="AC8">
            <v>1.4929632739875916E-4</v>
          </cell>
          <cell r="AD8">
            <v>1.4929632739875916E-4</v>
          </cell>
          <cell r="AE8">
            <v>1.4929632739875916E-4</v>
          </cell>
          <cell r="AF8">
            <v>1.4929632739875916E-4</v>
          </cell>
          <cell r="AG8">
            <v>1.4929632739875916E-4</v>
          </cell>
          <cell r="AH8">
            <v>1.4929632739875916E-4</v>
          </cell>
          <cell r="AI8">
            <v>1.4929632739875916E-4</v>
          </cell>
          <cell r="AJ8">
            <v>1.4929632739875916E-4</v>
          </cell>
          <cell r="AK8">
            <v>1.4929632739875916E-4</v>
          </cell>
          <cell r="AL8">
            <v>1.4929632739875916E-4</v>
          </cell>
          <cell r="AM8">
            <v>1.4929632739875916E-4</v>
          </cell>
          <cell r="AN8">
            <v>1.4929632739875916E-4</v>
          </cell>
          <cell r="AO8">
            <v>1.4929632739875916E-4</v>
          </cell>
          <cell r="AP8">
            <v>1.4929632739875916E-4</v>
          </cell>
          <cell r="AQ8">
            <v>1.4929632739875916E-4</v>
          </cell>
        </row>
      </sheetData>
      <sheetData sheetId="26"/>
      <sheetData sheetId="27">
        <row r="2">
          <cell r="B2">
            <v>4.4544800146568749E-3</v>
          </cell>
          <cell r="C2">
            <v>4.637028933039274E-3</v>
          </cell>
          <cell r="D2">
            <v>4.6921946850107879E-3</v>
          </cell>
          <cell r="E2">
            <v>4.8050495373842895E-3</v>
          </cell>
          <cell r="F2">
            <v>4.9713144189326222E-3</v>
          </cell>
          <cell r="G2">
            <v>5.022812742502109E-3</v>
          </cell>
          <cell r="H2">
            <v>5.0682680614387793E-3</v>
          </cell>
          <cell r="I2">
            <v>5.1145536145112804E-3</v>
          </cell>
          <cell r="J2">
            <v>5.2593939947967001E-3</v>
          </cell>
          <cell r="K2">
            <v>5.3277660932735029E-3</v>
          </cell>
          <cell r="L2">
            <v>5.3891977997194149E-3</v>
          </cell>
          <cell r="M2">
            <v>5.4835999247564021E-3</v>
          </cell>
          <cell r="N2">
            <v>5.5847980160498465E-3</v>
          </cell>
          <cell r="O2">
            <v>5.6836356836670468E-3</v>
          </cell>
          <cell r="P2">
            <v>5.7653010665893768E-3</v>
          </cell>
          <cell r="Q2">
            <v>5.8705648050965745E-3</v>
          </cell>
          <cell r="R2">
            <v>5.9810983565750358E-3</v>
          </cell>
          <cell r="S2">
            <v>6.087296461102623E-3</v>
          </cell>
          <cell r="T2">
            <v>6.1273919123521351E-3</v>
          </cell>
          <cell r="U2">
            <v>6.1543255031756604E-3</v>
          </cell>
          <cell r="V2">
            <v>6.1883273015357473E-3</v>
          </cell>
          <cell r="W2">
            <v>6.2910326272556738E-3</v>
          </cell>
          <cell r="X2">
            <v>6.3308313739443003E-3</v>
          </cell>
          <cell r="Y2">
            <v>6.3739033584218506E-3</v>
          </cell>
          <cell r="Z2">
            <v>6.4349099139923219E-3</v>
          </cell>
          <cell r="AA2">
            <v>6.5007936224119158E-3</v>
          </cell>
          <cell r="AB2">
            <v>6.5624821583626569E-3</v>
          </cell>
          <cell r="AC2">
            <v>6.6125671263044935E-3</v>
          </cell>
          <cell r="AD2">
            <v>6.6782773240936606E-3</v>
          </cell>
          <cell r="AE2">
            <v>6.7443555250072231E-3</v>
          </cell>
          <cell r="AF2">
            <v>6.8072913214963851E-3</v>
          </cell>
          <cell r="AG2">
            <v>6.8706407360982604E-3</v>
          </cell>
          <cell r="AH2">
            <v>6.9372373744367045E-3</v>
          </cell>
          <cell r="AI2">
            <v>7.007424351467788E-3</v>
          </cell>
          <cell r="AJ2">
            <v>7.0756273494386309E-3</v>
          </cell>
          <cell r="AK2">
            <v>7.145495241627324E-3</v>
          </cell>
          <cell r="AL2">
            <v>7.2178984306407751E-3</v>
          </cell>
          <cell r="AM2">
            <v>7.2919025073691357E-3</v>
          </cell>
          <cell r="AN2">
            <v>7.3668099666365002E-3</v>
          </cell>
          <cell r="AO2">
            <v>7.4428926536830396E-3</v>
          </cell>
          <cell r="AP2">
            <v>7.5213537623113171E-3</v>
          </cell>
          <cell r="AQ2">
            <v>7.6013788351368943E-3</v>
          </cell>
        </row>
        <row r="3">
          <cell r="B3">
            <v>4.88055442953364E-3</v>
          </cell>
          <cell r="C3">
            <v>4.9929594721157527E-3</v>
          </cell>
          <cell r="D3">
            <v>5.0391328038998729E-3</v>
          </cell>
          <cell r="E3">
            <v>5.1345255556205383E-3</v>
          </cell>
          <cell r="F3">
            <v>5.2000038153210849E-3</v>
          </cell>
          <cell r="G3">
            <v>5.2901051428241126E-3</v>
          </cell>
          <cell r="H3">
            <v>5.3675303060960978E-3</v>
          </cell>
          <cell r="I3">
            <v>5.4581304919986999E-3</v>
          </cell>
          <cell r="J3">
            <v>5.5443358276492747E-3</v>
          </cell>
          <cell r="K3">
            <v>5.6384714692488376E-3</v>
          </cell>
          <cell r="L3">
            <v>5.7322955573246726E-3</v>
          </cell>
          <cell r="M3">
            <v>5.8317511093699094E-3</v>
          </cell>
          <cell r="N3">
            <v>5.9330227056464289E-3</v>
          </cell>
          <cell r="O3">
            <v>6.0390446149751059E-3</v>
          </cell>
          <cell r="P3">
            <v>6.1040176652750423E-3</v>
          </cell>
          <cell r="Q3">
            <v>6.1374643374135359E-3</v>
          </cell>
          <cell r="R3">
            <v>6.1934427700296203E-3</v>
          </cell>
          <cell r="S3">
            <v>6.2353853661853698E-3</v>
          </cell>
          <cell r="T3">
            <v>6.2880735138255376E-3</v>
          </cell>
          <cell r="U3">
            <v>6.33475751603321E-3</v>
          </cell>
          <cell r="V3">
            <v>6.3868087417262723E-3</v>
          </cell>
          <cell r="W3">
            <v>6.4365573235752749E-3</v>
          </cell>
          <cell r="X3">
            <v>6.4892299916304956E-3</v>
          </cell>
          <cell r="Y3">
            <v>6.5413193603664687E-3</v>
          </cell>
          <cell r="Z3">
            <v>6.5952357344366917E-3</v>
          </cell>
          <cell r="AA3">
            <v>6.6493813238197178E-3</v>
          </cell>
          <cell r="AB3">
            <v>6.7048753491790901E-3</v>
          </cell>
          <cell r="AC3">
            <v>6.7609969957701955E-3</v>
          </cell>
          <cell r="AD3">
            <v>6.8182738416356472E-3</v>
          </cell>
          <cell r="AE3">
            <v>6.8763885524857366E-3</v>
          </cell>
          <cell r="AF3">
            <v>6.935597992111844E-3</v>
          </cell>
          <cell r="AG3">
            <v>6.99577113017076E-3</v>
          </cell>
          <cell r="AH3">
            <v>7.0570414937392179E-3</v>
          </cell>
          <cell r="AI3">
            <v>7.1193647458575584E-3</v>
          </cell>
          <cell r="AJ3">
            <v>7.1828188467228521E-3</v>
          </cell>
          <cell r="AK3">
            <v>7.2474004993318972E-3</v>
          </cell>
          <cell r="AL3">
            <v>7.3131633385723526E-3</v>
          </cell>
          <cell r="AM3">
            <v>7.3801242371964232E-3</v>
          </cell>
          <cell r="AN3">
            <v>7.4483269835621908E-3</v>
          </cell>
          <cell r="AO3">
            <v>7.5177991468928203E-3</v>
          </cell>
          <cell r="AP3">
            <v>7.5885814592848667E-3</v>
          </cell>
          <cell r="AQ3">
            <v>7.6607079656867355E-3</v>
          </cell>
        </row>
        <row r="4">
          <cell r="B4">
            <v>4.88055442953364E-3</v>
          </cell>
          <cell r="C4">
            <v>4.9929594721157527E-3</v>
          </cell>
          <cell r="D4">
            <v>5.0391328038998729E-3</v>
          </cell>
          <cell r="E4">
            <v>5.1345255556205383E-3</v>
          </cell>
          <cell r="F4">
            <v>5.2000038153210849E-3</v>
          </cell>
          <cell r="G4">
            <v>5.2901051428241126E-3</v>
          </cell>
          <cell r="H4">
            <v>5.3675303060960978E-3</v>
          </cell>
          <cell r="I4">
            <v>5.4581304919986999E-3</v>
          </cell>
          <cell r="J4">
            <v>5.5443358276492747E-3</v>
          </cell>
          <cell r="K4">
            <v>5.6384714692488376E-3</v>
          </cell>
          <cell r="L4">
            <v>5.7322955573246726E-3</v>
          </cell>
          <cell r="M4">
            <v>5.8317511093699094E-3</v>
          </cell>
          <cell r="N4">
            <v>5.9330227056464289E-3</v>
          </cell>
          <cell r="O4">
            <v>6.0390446149751059E-3</v>
          </cell>
          <cell r="P4">
            <v>6.1040176652750423E-3</v>
          </cell>
          <cell r="Q4">
            <v>6.1374643374135359E-3</v>
          </cell>
          <cell r="R4">
            <v>6.1934427700296203E-3</v>
          </cell>
          <cell r="S4">
            <v>6.2353853661853698E-3</v>
          </cell>
          <cell r="T4">
            <v>6.2880735138255376E-3</v>
          </cell>
          <cell r="U4">
            <v>6.33475751603321E-3</v>
          </cell>
          <cell r="V4">
            <v>6.3868087417262723E-3</v>
          </cell>
          <cell r="W4">
            <v>6.4365573235752749E-3</v>
          </cell>
          <cell r="X4">
            <v>6.4892299916304956E-3</v>
          </cell>
          <cell r="Y4">
            <v>6.5413193603664687E-3</v>
          </cell>
          <cell r="Z4">
            <v>6.5952357344366917E-3</v>
          </cell>
          <cell r="AA4">
            <v>6.6493813238197178E-3</v>
          </cell>
          <cell r="AB4">
            <v>6.7048753491790901E-3</v>
          </cell>
          <cell r="AC4">
            <v>6.7609969957701955E-3</v>
          </cell>
          <cell r="AD4">
            <v>6.8182738416356472E-3</v>
          </cell>
          <cell r="AE4">
            <v>6.8763885524857366E-3</v>
          </cell>
          <cell r="AF4">
            <v>6.935597992111844E-3</v>
          </cell>
          <cell r="AG4">
            <v>6.99577113017076E-3</v>
          </cell>
          <cell r="AH4">
            <v>7.0570414937392179E-3</v>
          </cell>
          <cell r="AI4">
            <v>7.1193647458575584E-3</v>
          </cell>
          <cell r="AJ4">
            <v>7.1828188467228521E-3</v>
          </cell>
          <cell r="AK4">
            <v>7.2474004993318972E-3</v>
          </cell>
          <cell r="AL4">
            <v>7.3131633385723526E-3</v>
          </cell>
          <cell r="AM4">
            <v>7.3801242371964232E-3</v>
          </cell>
          <cell r="AN4">
            <v>7.4483269835621908E-3</v>
          </cell>
          <cell r="AO4">
            <v>7.5177991468928203E-3</v>
          </cell>
          <cell r="AP4">
            <v>7.5885814592848667E-3</v>
          </cell>
          <cell r="AQ4">
            <v>7.6607079656867355E-3</v>
          </cell>
        </row>
        <row r="5">
          <cell r="B5">
            <v>4.88055442953364E-3</v>
          </cell>
          <cell r="C5">
            <v>4.9929594721157527E-3</v>
          </cell>
          <cell r="D5">
            <v>5.0391328038998729E-3</v>
          </cell>
          <cell r="E5">
            <v>5.1345255556205383E-3</v>
          </cell>
          <cell r="F5">
            <v>5.2000038153210849E-3</v>
          </cell>
          <cell r="G5">
            <v>5.2901051428241126E-3</v>
          </cell>
          <cell r="H5">
            <v>5.3675303060960978E-3</v>
          </cell>
          <cell r="I5">
            <v>5.4581304919986999E-3</v>
          </cell>
          <cell r="J5">
            <v>5.5443358276492747E-3</v>
          </cell>
          <cell r="K5">
            <v>5.6384714692488376E-3</v>
          </cell>
          <cell r="L5">
            <v>5.7322955573246726E-3</v>
          </cell>
          <cell r="M5">
            <v>5.8317511093699094E-3</v>
          </cell>
          <cell r="N5">
            <v>5.9330227056464289E-3</v>
          </cell>
          <cell r="O5">
            <v>6.0390446149751059E-3</v>
          </cell>
          <cell r="P5">
            <v>6.1040176652750423E-3</v>
          </cell>
          <cell r="Q5">
            <v>6.1374643374135359E-3</v>
          </cell>
          <cell r="R5">
            <v>6.1934427700296203E-3</v>
          </cell>
          <cell r="S5">
            <v>6.2353853661853698E-3</v>
          </cell>
          <cell r="T5">
            <v>6.2880735138255376E-3</v>
          </cell>
          <cell r="U5">
            <v>6.33475751603321E-3</v>
          </cell>
          <cell r="V5">
            <v>6.3868087417262723E-3</v>
          </cell>
          <cell r="W5">
            <v>6.4365573235752749E-3</v>
          </cell>
          <cell r="X5">
            <v>6.4892299916304956E-3</v>
          </cell>
          <cell r="Y5">
            <v>6.5413193603664687E-3</v>
          </cell>
          <cell r="Z5">
            <v>6.5952357344366917E-3</v>
          </cell>
          <cell r="AA5">
            <v>6.6493813238197178E-3</v>
          </cell>
          <cell r="AB5">
            <v>6.7048753491790901E-3</v>
          </cell>
          <cell r="AC5">
            <v>6.7609969957701955E-3</v>
          </cell>
          <cell r="AD5">
            <v>6.8182738416356472E-3</v>
          </cell>
          <cell r="AE5">
            <v>6.8763885524857366E-3</v>
          </cell>
          <cell r="AF5">
            <v>6.935597992111844E-3</v>
          </cell>
          <cell r="AG5">
            <v>6.99577113017076E-3</v>
          </cell>
          <cell r="AH5">
            <v>7.0570414937392179E-3</v>
          </cell>
          <cell r="AI5">
            <v>7.1193647458575584E-3</v>
          </cell>
          <cell r="AJ5">
            <v>7.1828188467228521E-3</v>
          </cell>
          <cell r="AK5">
            <v>7.2474004993318972E-3</v>
          </cell>
          <cell r="AL5">
            <v>7.3131633385723526E-3</v>
          </cell>
          <cell r="AM5">
            <v>7.3801242371964232E-3</v>
          </cell>
          <cell r="AN5">
            <v>7.4483269835621908E-3</v>
          </cell>
          <cell r="AO5">
            <v>7.5177991468928203E-3</v>
          </cell>
          <cell r="AP5">
            <v>7.5885814592848667E-3</v>
          </cell>
          <cell r="AQ5">
            <v>7.6607079656867355E-3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</row>
        <row r="8">
          <cell r="B8">
            <v>1.6268514765112136E-3</v>
          </cell>
          <cell r="C8">
            <v>1.6643198240385844E-3</v>
          </cell>
          <cell r="D8">
            <v>1.6797109346332912E-3</v>
          </cell>
          <cell r="E8">
            <v>1.7115085185401798E-3</v>
          </cell>
          <cell r="F8">
            <v>1.7333346051070285E-3</v>
          </cell>
          <cell r="G8">
            <v>1.7633683809413711E-3</v>
          </cell>
          <cell r="H8">
            <v>1.7891767686986995E-3</v>
          </cell>
          <cell r="I8">
            <v>1.8193768306662337E-3</v>
          </cell>
          <cell r="J8">
            <v>1.8481119425497584E-3</v>
          </cell>
          <cell r="K8">
            <v>1.8794904897496128E-3</v>
          </cell>
          <cell r="L8">
            <v>1.9107651857748912E-3</v>
          </cell>
          <cell r="M8">
            <v>1.9439170364566368E-3</v>
          </cell>
          <cell r="N8">
            <v>1.9776742352154764E-3</v>
          </cell>
          <cell r="O8">
            <v>2.0130148716583688E-3</v>
          </cell>
          <cell r="P8">
            <v>2.0346725550916809E-3</v>
          </cell>
          <cell r="Q8">
            <v>2.0458214458045124E-3</v>
          </cell>
          <cell r="R8">
            <v>2.0644809233432071E-3</v>
          </cell>
          <cell r="S8">
            <v>2.0784617887284569E-3</v>
          </cell>
          <cell r="T8">
            <v>2.0960245046085127E-3</v>
          </cell>
          <cell r="U8">
            <v>2.1115858386777371E-3</v>
          </cell>
          <cell r="V8">
            <v>2.1289362472420911E-3</v>
          </cell>
          <cell r="W8">
            <v>2.1455191078584251E-3</v>
          </cell>
          <cell r="X8">
            <v>2.1630766638768323E-3</v>
          </cell>
          <cell r="Y8">
            <v>2.1804397867888231E-3</v>
          </cell>
          <cell r="Z8">
            <v>2.1984119114788975E-3</v>
          </cell>
          <cell r="AA8">
            <v>2.2164604412732397E-3</v>
          </cell>
          <cell r="AB8">
            <v>2.2349584497263638E-3</v>
          </cell>
          <cell r="AC8">
            <v>2.2536656652567323E-3</v>
          </cell>
          <cell r="AD8">
            <v>2.2727579472118825E-3</v>
          </cell>
          <cell r="AE8">
            <v>2.2921295174952458E-3</v>
          </cell>
          <cell r="AF8">
            <v>2.3118659973706151E-3</v>
          </cell>
          <cell r="AG8">
            <v>2.3319237100569204E-3</v>
          </cell>
          <cell r="AH8">
            <v>2.3523471645797395E-3</v>
          </cell>
          <cell r="AI8">
            <v>2.3731215819525198E-3</v>
          </cell>
          <cell r="AJ8">
            <v>2.3942729489076177E-3</v>
          </cell>
          <cell r="AK8">
            <v>2.4158001664439659E-3</v>
          </cell>
          <cell r="AL8">
            <v>2.4377211128574511E-3</v>
          </cell>
          <cell r="AM8">
            <v>2.4600414123988083E-3</v>
          </cell>
          <cell r="AN8">
            <v>2.4827756611873974E-3</v>
          </cell>
          <cell r="AO8">
            <v>2.5059330489642737E-3</v>
          </cell>
          <cell r="AP8">
            <v>2.5295271530949561E-3</v>
          </cell>
          <cell r="AQ8">
            <v>2.5535693218955791E-3</v>
          </cell>
        </row>
      </sheetData>
      <sheetData sheetId="28">
        <row r="2">
          <cell r="B2">
            <v>9.4522130090967955E-3</v>
          </cell>
          <cell r="C2">
            <v>1.0127625441870397E-2</v>
          </cell>
          <cell r="D2">
            <v>1.0626578029084469E-2</v>
          </cell>
          <cell r="E2">
            <v>1.0927680405638735E-2</v>
          </cell>
          <cell r="F2">
            <v>1.1145146682367865E-2</v>
          </cell>
          <cell r="G2">
            <v>1.1371444076933709E-2</v>
          </cell>
          <cell r="H2">
            <v>1.1429461648754798E-2</v>
          </cell>
          <cell r="I2">
            <v>1.1458693008470284E-2</v>
          </cell>
          <cell r="J2">
            <v>1.160712167438307E-2</v>
          </cell>
          <cell r="K2">
            <v>1.1652403033320848E-2</v>
          </cell>
          <cell r="L2">
            <v>1.1744033987711294E-2</v>
          </cell>
          <cell r="M2">
            <v>1.18449410874074E-2</v>
          </cell>
          <cell r="N2">
            <v>1.1915821718914494E-2</v>
          </cell>
          <cell r="O2">
            <v>1.2015686131577157E-2</v>
          </cell>
          <cell r="P2">
            <v>1.2104961746198767E-2</v>
          </cell>
          <cell r="Q2">
            <v>1.2193499483073487E-2</v>
          </cell>
          <cell r="R2">
            <v>1.229176671141783E-2</v>
          </cell>
          <cell r="S2">
            <v>1.2384138111944124E-2</v>
          </cell>
          <cell r="T2">
            <v>1.2481167138676473E-2</v>
          </cell>
          <cell r="U2">
            <v>1.2580280517876217E-2</v>
          </cell>
          <cell r="V2">
            <v>1.267873778935052E-2</v>
          </cell>
          <cell r="W2">
            <v>1.278074185304319E-2</v>
          </cell>
          <cell r="X2">
            <v>1.2883532174598396E-2</v>
          </cell>
          <cell r="Y2">
            <v>1.2987842232290355E-2</v>
          </cell>
          <cell r="Z2">
            <v>1.3094453093613448E-2</v>
          </cell>
          <cell r="AA2">
            <v>1.320229677042448E-2</v>
          </cell>
          <cell r="AB2">
            <v>1.3312163317751141E-2</v>
          </cell>
          <cell r="AC2">
            <v>1.3423913056781334E-2</v>
          </cell>
          <cell r="AD2">
            <v>1.3537395077966266E-2</v>
          </cell>
          <cell r="AE2">
            <v>1.3652954350070346E-2</v>
          </cell>
          <cell r="AF2">
            <v>1.3770441507834741E-2</v>
          </cell>
          <cell r="AG2">
            <v>1.388995771745993E-2</v>
          </cell>
          <cell r="AH2">
            <v>1.4011609489249755E-2</v>
          </cell>
          <cell r="AI2">
            <v>1.4135372895523496E-2</v>
          </cell>
          <cell r="AJ2">
            <v>1.4261358794444585E-2</v>
          </cell>
          <cell r="AK2">
            <v>1.4389613487182512E-2</v>
          </cell>
          <cell r="AL2">
            <v>1.4520184455274216E-2</v>
          </cell>
          <cell r="AM2">
            <v>1.4653156954451477E-2</v>
          </cell>
          <cell r="AN2">
            <v>1.478858295708585E-2</v>
          </cell>
          <cell r="AO2">
            <v>1.4926534794402898E-2</v>
          </cell>
          <cell r="AP2">
            <v>1.5067087661490095E-2</v>
          </cell>
          <cell r="AQ2">
            <v>1.521030991105537E-2</v>
          </cell>
        </row>
        <row r="3">
          <cell r="B3">
            <v>6.3281765060902275E-3</v>
          </cell>
          <cell r="C3">
            <v>6.5630111811209322E-3</v>
          </cell>
          <cell r="D3">
            <v>6.6981961290377163E-3</v>
          </cell>
          <cell r="E3">
            <v>6.9204474880103645E-3</v>
          </cell>
          <cell r="F3">
            <v>7.0005452598623143E-3</v>
          </cell>
          <cell r="G3">
            <v>7.0556676634832777E-3</v>
          </cell>
          <cell r="H3">
            <v>7.1298284139737064E-3</v>
          </cell>
          <cell r="I3">
            <v>7.1931868706932829E-3</v>
          </cell>
          <cell r="J3">
            <v>7.2660772762371045E-3</v>
          </cell>
          <cell r="K3">
            <v>7.3347455016067684E-3</v>
          </cell>
          <cell r="L3">
            <v>7.4086057543732544E-3</v>
          </cell>
          <cell r="M3">
            <v>7.4813274743885834E-3</v>
          </cell>
          <cell r="N3">
            <v>7.557286671197554E-3</v>
          </cell>
          <cell r="O3">
            <v>7.6335822476328342E-3</v>
          </cell>
          <cell r="P3">
            <v>7.7122652925674592E-3</v>
          </cell>
          <cell r="Q3">
            <v>7.7920214874748666E-3</v>
          </cell>
          <cell r="R3">
            <v>7.8738296230852472E-3</v>
          </cell>
          <cell r="S3">
            <v>7.9571115649271756E-3</v>
          </cell>
          <cell r="T3">
            <v>8.0423526655721451E-3</v>
          </cell>
          <cell r="U3">
            <v>8.1293182051058246E-3</v>
          </cell>
          <cell r="V3">
            <v>8.21826797431046E-3</v>
          </cell>
          <cell r="W3">
            <v>8.3091293482168219E-3</v>
          </cell>
          <cell r="X3">
            <v>8.4020608142336018E-3</v>
          </cell>
          <cell r="Y3">
            <v>8.4970682814800302E-3</v>
          </cell>
          <cell r="Z3">
            <v>8.5942668454118461E-3</v>
          </cell>
          <cell r="AA3">
            <v>8.6937026504667458E-3</v>
          </cell>
          <cell r="AB3">
            <v>8.7954746705910178E-3</v>
          </cell>
          <cell r="AC3">
            <v>8.8996519959090425E-3</v>
          </cell>
          <cell r="AD3">
            <v>9.0063306260231724E-3</v>
          </cell>
          <cell r="AE3">
            <v>9.11559510940467E-3</v>
          </cell>
          <cell r="AF3">
            <v>9.2275451494244123E-3</v>
          </cell>
          <cell r="AG3">
            <v>9.3422778929972382E-3</v>
          </cell>
          <cell r="AH3">
            <v>9.4599005147213283E-3</v>
          </cell>
          <cell r="AI3">
            <v>9.5805221454132485E-3</v>
          </cell>
          <cell r="AJ3">
            <v>9.7042599537857203E-3</v>
          </cell>
          <cell r="AK3">
            <v>9.831235599466831E-3</v>
          </cell>
          <cell r="AL3">
            <v>9.9615783170234774E-3</v>
          </cell>
          <cell r="AM3">
            <v>1.0095423518022952E-2</v>
          </cell>
          <cell r="AN3">
            <v>1.0232914517058595E-2</v>
          </cell>
          <cell r="AO3">
            <v>1.037420218335852E-2</v>
          </cell>
          <cell r="AP3">
            <v>1.0519446082085196E-2</v>
          </cell>
          <cell r="AQ3">
            <v>1.0668814671971248E-2</v>
          </cell>
        </row>
        <row r="4">
          <cell r="B4">
            <v>6.3281765060902275E-3</v>
          </cell>
          <cell r="C4">
            <v>6.5630111811209322E-3</v>
          </cell>
          <cell r="D4">
            <v>6.6981961290377163E-3</v>
          </cell>
          <cell r="E4">
            <v>6.9204474880103645E-3</v>
          </cell>
          <cell r="F4">
            <v>7.0005452598623143E-3</v>
          </cell>
          <cell r="G4">
            <v>7.0556676634832777E-3</v>
          </cell>
          <cell r="H4">
            <v>7.1298284139737064E-3</v>
          </cell>
          <cell r="I4">
            <v>7.1931868706932829E-3</v>
          </cell>
          <cell r="J4">
            <v>7.2660772762371045E-3</v>
          </cell>
          <cell r="K4">
            <v>7.3347455016067684E-3</v>
          </cell>
          <cell r="L4">
            <v>7.4086057543732544E-3</v>
          </cell>
          <cell r="M4">
            <v>7.4813274743885834E-3</v>
          </cell>
          <cell r="N4">
            <v>7.557286671197554E-3</v>
          </cell>
          <cell r="O4">
            <v>7.6335822476328342E-3</v>
          </cell>
          <cell r="P4">
            <v>7.7122652925674592E-3</v>
          </cell>
          <cell r="Q4">
            <v>7.7920214874748666E-3</v>
          </cell>
          <cell r="R4">
            <v>7.8738296230852472E-3</v>
          </cell>
          <cell r="S4">
            <v>7.9571115649271756E-3</v>
          </cell>
          <cell r="T4">
            <v>8.0423526655721451E-3</v>
          </cell>
          <cell r="U4">
            <v>8.1293182051058246E-3</v>
          </cell>
          <cell r="V4">
            <v>8.21826797431046E-3</v>
          </cell>
          <cell r="W4">
            <v>8.3091293482168219E-3</v>
          </cell>
          <cell r="X4">
            <v>8.4020608142336018E-3</v>
          </cell>
          <cell r="Y4">
            <v>8.4970682814800302E-3</v>
          </cell>
          <cell r="Z4">
            <v>8.5942668454118461E-3</v>
          </cell>
          <cell r="AA4">
            <v>8.6937026504667458E-3</v>
          </cell>
          <cell r="AB4">
            <v>8.7954746705910178E-3</v>
          </cell>
          <cell r="AC4">
            <v>8.8996519959090425E-3</v>
          </cell>
          <cell r="AD4">
            <v>9.0063306260231724E-3</v>
          </cell>
          <cell r="AE4">
            <v>9.11559510940467E-3</v>
          </cell>
          <cell r="AF4">
            <v>9.2275451494244123E-3</v>
          </cell>
          <cell r="AG4">
            <v>9.3422778929972382E-3</v>
          </cell>
          <cell r="AH4">
            <v>9.4599005147213283E-3</v>
          </cell>
          <cell r="AI4">
            <v>9.5805221454132485E-3</v>
          </cell>
          <cell r="AJ4">
            <v>9.7042599537857203E-3</v>
          </cell>
          <cell r="AK4">
            <v>9.831235599466831E-3</v>
          </cell>
          <cell r="AL4">
            <v>9.9615783170234774E-3</v>
          </cell>
          <cell r="AM4">
            <v>1.0095423518022952E-2</v>
          </cell>
          <cell r="AN4">
            <v>1.0232914517058595E-2</v>
          </cell>
          <cell r="AO4">
            <v>1.037420218335852E-2</v>
          </cell>
          <cell r="AP4">
            <v>1.0519446082085196E-2</v>
          </cell>
          <cell r="AQ4">
            <v>1.0668814671971248E-2</v>
          </cell>
        </row>
        <row r="5">
          <cell r="B5">
            <v>6.3281765060902275E-3</v>
          </cell>
          <cell r="C5">
            <v>6.5630111811209322E-3</v>
          </cell>
          <cell r="D5">
            <v>6.6981961290377163E-3</v>
          </cell>
          <cell r="E5">
            <v>6.9204474880103645E-3</v>
          </cell>
          <cell r="F5">
            <v>7.0005452598623143E-3</v>
          </cell>
          <cell r="G5">
            <v>7.0556676634832777E-3</v>
          </cell>
          <cell r="H5">
            <v>7.1298284139737064E-3</v>
          </cell>
          <cell r="I5">
            <v>7.1931868706932829E-3</v>
          </cell>
          <cell r="J5">
            <v>7.2660772762371045E-3</v>
          </cell>
          <cell r="K5">
            <v>7.3347455016067684E-3</v>
          </cell>
          <cell r="L5">
            <v>7.4086057543732544E-3</v>
          </cell>
          <cell r="M5">
            <v>7.4813274743885834E-3</v>
          </cell>
          <cell r="N5">
            <v>7.557286671197554E-3</v>
          </cell>
          <cell r="O5">
            <v>7.6335822476328342E-3</v>
          </cell>
          <cell r="P5">
            <v>7.7122652925674592E-3</v>
          </cell>
          <cell r="Q5">
            <v>7.7920214874748666E-3</v>
          </cell>
          <cell r="R5">
            <v>7.8738296230852472E-3</v>
          </cell>
          <cell r="S5">
            <v>7.9571115649271756E-3</v>
          </cell>
          <cell r="T5">
            <v>8.0423526655721451E-3</v>
          </cell>
          <cell r="U5">
            <v>8.1293182051058246E-3</v>
          </cell>
          <cell r="V5">
            <v>8.21826797431046E-3</v>
          </cell>
          <cell r="W5">
            <v>8.3091293482168219E-3</v>
          </cell>
          <cell r="X5">
            <v>8.4020608142336018E-3</v>
          </cell>
          <cell r="Y5">
            <v>8.4970682814800302E-3</v>
          </cell>
          <cell r="Z5">
            <v>8.5942668454118461E-3</v>
          </cell>
          <cell r="AA5">
            <v>8.6937026504667458E-3</v>
          </cell>
          <cell r="AB5">
            <v>8.7954746705910178E-3</v>
          </cell>
          <cell r="AC5">
            <v>8.8996519959090425E-3</v>
          </cell>
          <cell r="AD5">
            <v>9.0063306260231724E-3</v>
          </cell>
          <cell r="AE5">
            <v>9.11559510940467E-3</v>
          </cell>
          <cell r="AF5">
            <v>9.2275451494244123E-3</v>
          </cell>
          <cell r="AG5">
            <v>9.3422778929972382E-3</v>
          </cell>
          <cell r="AH5">
            <v>9.4599005147213283E-3</v>
          </cell>
          <cell r="AI5">
            <v>9.5805221454132485E-3</v>
          </cell>
          <cell r="AJ5">
            <v>9.7042599537857203E-3</v>
          </cell>
          <cell r="AK5">
            <v>9.831235599466831E-3</v>
          </cell>
          <cell r="AL5">
            <v>9.9615783170234774E-3</v>
          </cell>
          <cell r="AM5">
            <v>1.0095423518022952E-2</v>
          </cell>
          <cell r="AN5">
            <v>1.0232914517058595E-2</v>
          </cell>
          <cell r="AO5">
            <v>1.037420218335852E-2</v>
          </cell>
          <cell r="AP5">
            <v>1.0519446082085196E-2</v>
          </cell>
          <cell r="AQ5">
            <v>1.0668814671971248E-2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</row>
        <row r="8">
          <cell r="B8">
            <v>2.1093921686967426E-3</v>
          </cell>
          <cell r="C8">
            <v>2.1876703937069777E-3</v>
          </cell>
          <cell r="D8">
            <v>2.2327320430125725E-3</v>
          </cell>
          <cell r="E8">
            <v>2.3068158293367883E-3</v>
          </cell>
          <cell r="F8">
            <v>2.3335150866207717E-3</v>
          </cell>
          <cell r="G8">
            <v>2.3518892211610927E-3</v>
          </cell>
          <cell r="H8">
            <v>2.3766094713245692E-3</v>
          </cell>
          <cell r="I8">
            <v>2.3977289568977611E-3</v>
          </cell>
          <cell r="J8">
            <v>2.4220257587457016E-3</v>
          </cell>
          <cell r="K8">
            <v>2.4449151672022566E-3</v>
          </cell>
          <cell r="L8">
            <v>2.4695352514577519E-3</v>
          </cell>
          <cell r="M8">
            <v>2.493775824796195E-3</v>
          </cell>
          <cell r="N8">
            <v>2.5190955570658516E-3</v>
          </cell>
          <cell r="O8">
            <v>2.5445274158776118E-3</v>
          </cell>
          <cell r="P8">
            <v>2.5707550975224867E-3</v>
          </cell>
          <cell r="Q8">
            <v>2.5973404958249558E-3</v>
          </cell>
          <cell r="R8">
            <v>2.6246098743617496E-3</v>
          </cell>
          <cell r="S8">
            <v>2.6523705216423923E-3</v>
          </cell>
          <cell r="T8">
            <v>2.6807842218573821E-3</v>
          </cell>
          <cell r="U8">
            <v>2.7097727350352753E-3</v>
          </cell>
          <cell r="V8">
            <v>2.7394226581034871E-3</v>
          </cell>
          <cell r="W8">
            <v>2.7697097827389409E-3</v>
          </cell>
          <cell r="X8">
            <v>2.8006869380778677E-3</v>
          </cell>
          <cell r="Y8">
            <v>2.8323560938266772E-3</v>
          </cell>
          <cell r="Z8">
            <v>2.8647556151372823E-3</v>
          </cell>
          <cell r="AA8">
            <v>2.8979008834889158E-3</v>
          </cell>
          <cell r="AB8">
            <v>2.9318248901970064E-3</v>
          </cell>
          <cell r="AC8">
            <v>2.9665506653030146E-3</v>
          </cell>
          <cell r="AD8">
            <v>3.0021102086743912E-3</v>
          </cell>
          <cell r="AE8">
            <v>3.0385317031348903E-3</v>
          </cell>
          <cell r="AF8">
            <v>3.0758483831414712E-3</v>
          </cell>
          <cell r="AG8">
            <v>3.11409263099908E-3</v>
          </cell>
          <cell r="AH8">
            <v>3.1533001715737764E-3</v>
          </cell>
          <cell r="AI8">
            <v>3.1935073818044166E-3</v>
          </cell>
          <cell r="AJ8">
            <v>3.234753317928574E-3</v>
          </cell>
          <cell r="AK8">
            <v>3.2770785331556109E-3</v>
          </cell>
          <cell r="AL8">
            <v>3.3205261056744929E-3</v>
          </cell>
          <cell r="AM8">
            <v>3.3651411726743179E-3</v>
          </cell>
          <cell r="AN8">
            <v>3.4109715056861987E-3</v>
          </cell>
          <cell r="AO8">
            <v>3.4580673944528406E-3</v>
          </cell>
          <cell r="AP8">
            <v>3.5064820273617327E-3</v>
          </cell>
          <cell r="AQ8">
            <v>3.5562715573237498E-3</v>
          </cell>
        </row>
      </sheetData>
      <sheetData sheetId="29">
        <row r="2">
          <cell r="B2">
            <v>8.2354085437718726E-3</v>
          </cell>
          <cell r="C2">
            <v>8.2354085437718726E-3</v>
          </cell>
          <cell r="D2">
            <v>8.2354085437718726E-3</v>
          </cell>
          <cell r="E2">
            <v>8.2354085437718726E-3</v>
          </cell>
          <cell r="F2">
            <v>8.2354085437718726E-3</v>
          </cell>
          <cell r="G2">
            <v>8.2354085437718726E-3</v>
          </cell>
          <cell r="H2">
            <v>8.2354085437718726E-3</v>
          </cell>
          <cell r="I2">
            <v>8.2354085437718726E-3</v>
          </cell>
          <cell r="J2">
            <v>8.2354085437718726E-3</v>
          </cell>
          <cell r="K2">
            <v>8.2354085437718726E-3</v>
          </cell>
          <cell r="L2">
            <v>8.2354085437718726E-3</v>
          </cell>
          <cell r="M2">
            <v>8.2354085437718726E-3</v>
          </cell>
          <cell r="N2">
            <v>8.2354085437718726E-3</v>
          </cell>
          <cell r="O2">
            <v>8.2354085437718726E-3</v>
          </cell>
          <cell r="P2">
            <v>8.2354085437718726E-3</v>
          </cell>
          <cell r="Q2">
            <v>8.2354085437718726E-3</v>
          </cell>
          <cell r="R2">
            <v>8.2354085437718726E-3</v>
          </cell>
          <cell r="S2">
            <v>8.2354085437718726E-3</v>
          </cell>
          <cell r="T2">
            <v>8.2354085437718726E-3</v>
          </cell>
          <cell r="U2">
            <v>8.2354085437718726E-3</v>
          </cell>
          <cell r="V2">
            <v>8.2354085437718726E-3</v>
          </cell>
          <cell r="W2">
            <v>8.2354085437718726E-3</v>
          </cell>
          <cell r="X2">
            <v>8.2354085437718726E-3</v>
          </cell>
          <cell r="Y2">
            <v>8.2354085437718726E-3</v>
          </cell>
          <cell r="Z2">
            <v>8.2354085437718726E-3</v>
          </cell>
          <cell r="AA2">
            <v>8.2354085437718726E-3</v>
          </cell>
          <cell r="AB2">
            <v>8.2354085437718726E-3</v>
          </cell>
          <cell r="AC2">
            <v>8.2354085437718726E-3</v>
          </cell>
          <cell r="AD2">
            <v>8.2354085437718726E-3</v>
          </cell>
          <cell r="AE2">
            <v>8.2354085437718726E-3</v>
          </cell>
          <cell r="AF2">
            <v>8.2354085437718726E-3</v>
          </cell>
          <cell r="AG2">
            <v>8.2354085437718726E-3</v>
          </cell>
          <cell r="AH2">
            <v>8.2354085437718726E-3</v>
          </cell>
          <cell r="AI2">
            <v>8.2354085437718726E-3</v>
          </cell>
          <cell r="AJ2">
            <v>8.2354085437718726E-3</v>
          </cell>
          <cell r="AK2">
            <v>8.2354085437718726E-3</v>
          </cell>
          <cell r="AL2">
            <v>8.2354085437718726E-3</v>
          </cell>
          <cell r="AM2">
            <v>8.2354085437718726E-3</v>
          </cell>
          <cell r="AN2">
            <v>8.2354085437718726E-3</v>
          </cell>
          <cell r="AO2">
            <v>8.2354085437718726E-3</v>
          </cell>
          <cell r="AP2">
            <v>8.2354085437718726E-3</v>
          </cell>
          <cell r="AQ2">
            <v>8.2354085437718726E-3</v>
          </cell>
        </row>
        <row r="3">
          <cell r="B3">
            <v>2.8713676873154528E-4</v>
          </cell>
          <cell r="C3">
            <v>2.8713676873154528E-4</v>
          </cell>
          <cell r="D3">
            <v>2.8713676873154528E-4</v>
          </cell>
          <cell r="E3">
            <v>2.8713676873154528E-4</v>
          </cell>
          <cell r="F3">
            <v>2.8713676873154528E-4</v>
          </cell>
          <cell r="G3">
            <v>2.8713676873154528E-4</v>
          </cell>
          <cell r="H3">
            <v>2.8713676873154528E-4</v>
          </cell>
          <cell r="I3">
            <v>2.8713676873154528E-4</v>
          </cell>
          <cell r="J3">
            <v>2.8713676873154528E-4</v>
          </cell>
          <cell r="K3">
            <v>2.8713676873154528E-4</v>
          </cell>
          <cell r="L3">
            <v>2.8713676873154528E-4</v>
          </cell>
          <cell r="M3">
            <v>2.8713676873154528E-4</v>
          </cell>
          <cell r="N3">
            <v>2.8713676873154528E-4</v>
          </cell>
          <cell r="O3">
            <v>2.8713676873154528E-4</v>
          </cell>
          <cell r="P3">
            <v>2.8713676873154528E-4</v>
          </cell>
          <cell r="Q3">
            <v>2.8713676873154528E-4</v>
          </cell>
          <cell r="R3">
            <v>2.8713676873154528E-4</v>
          </cell>
          <cell r="S3">
            <v>2.8713676873154528E-4</v>
          </cell>
          <cell r="T3">
            <v>2.8713676873154528E-4</v>
          </cell>
          <cell r="U3">
            <v>2.8713676873154528E-4</v>
          </cell>
          <cell r="V3">
            <v>2.8713676873154528E-4</v>
          </cell>
          <cell r="W3">
            <v>2.8713676873154528E-4</v>
          </cell>
          <cell r="X3">
            <v>2.8713676873154528E-4</v>
          </cell>
          <cell r="Y3">
            <v>2.8713676873154528E-4</v>
          </cell>
          <cell r="Z3">
            <v>2.8713676873154528E-4</v>
          </cell>
          <cell r="AA3">
            <v>2.8713676873154528E-4</v>
          </cell>
          <cell r="AB3">
            <v>2.8713676873154528E-4</v>
          </cell>
          <cell r="AC3">
            <v>2.8713676873154528E-4</v>
          </cell>
          <cell r="AD3">
            <v>2.8713676873154528E-4</v>
          </cell>
          <cell r="AE3">
            <v>2.8713676873154528E-4</v>
          </cell>
          <cell r="AF3">
            <v>2.8713676873154528E-4</v>
          </cell>
          <cell r="AG3">
            <v>2.8713676873154528E-4</v>
          </cell>
          <cell r="AH3">
            <v>2.8713676873154528E-4</v>
          </cell>
          <cell r="AI3">
            <v>2.8713676873154528E-4</v>
          </cell>
          <cell r="AJ3">
            <v>2.8713676873154528E-4</v>
          </cell>
          <cell r="AK3">
            <v>2.8713676873154528E-4</v>
          </cell>
          <cell r="AL3">
            <v>2.8713676873154528E-4</v>
          </cell>
          <cell r="AM3">
            <v>2.8713676873154528E-4</v>
          </cell>
          <cell r="AN3">
            <v>2.8713676873154528E-4</v>
          </cell>
          <cell r="AO3">
            <v>2.8713676873154528E-4</v>
          </cell>
          <cell r="AP3">
            <v>2.8713676873154528E-4</v>
          </cell>
          <cell r="AQ3">
            <v>2.8713676873154528E-4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0</v>
          </cell>
        </row>
        <row r="5">
          <cell r="B5">
            <v>3.7909560316190944E-4</v>
          </cell>
          <cell r="C5">
            <v>3.7909560316190944E-4</v>
          </cell>
          <cell r="D5">
            <v>3.7909560316190944E-4</v>
          </cell>
          <cell r="E5">
            <v>3.7909560316190944E-4</v>
          </cell>
          <cell r="F5">
            <v>3.7909560316190944E-4</v>
          </cell>
          <cell r="G5">
            <v>3.7909560316190944E-4</v>
          </cell>
          <cell r="H5">
            <v>3.7909560316190944E-4</v>
          </cell>
          <cell r="I5">
            <v>3.7909560316190944E-4</v>
          </cell>
          <cell r="J5">
            <v>3.7909560316190944E-4</v>
          </cell>
          <cell r="K5">
            <v>3.7909560316190944E-4</v>
          </cell>
          <cell r="L5">
            <v>3.7909560316190944E-4</v>
          </cell>
          <cell r="M5">
            <v>3.7909560316190944E-4</v>
          </cell>
          <cell r="N5">
            <v>3.7909560316190944E-4</v>
          </cell>
          <cell r="O5">
            <v>3.7909560316190944E-4</v>
          </cell>
          <cell r="P5">
            <v>3.7909560316190944E-4</v>
          </cell>
          <cell r="Q5">
            <v>3.7909560316190944E-4</v>
          </cell>
          <cell r="R5">
            <v>3.7909560316190944E-4</v>
          </cell>
          <cell r="S5">
            <v>3.7909560316190944E-4</v>
          </cell>
          <cell r="T5">
            <v>3.7909560316190944E-4</v>
          </cell>
          <cell r="U5">
            <v>3.7909560316190944E-4</v>
          </cell>
          <cell r="V5">
            <v>3.7909560316190944E-4</v>
          </cell>
          <cell r="W5">
            <v>3.7909560316190944E-4</v>
          </cell>
          <cell r="X5">
            <v>3.7909560316190944E-4</v>
          </cell>
          <cell r="Y5">
            <v>3.7909560316190944E-4</v>
          </cell>
          <cell r="Z5">
            <v>3.7909560316190944E-4</v>
          </cell>
          <cell r="AA5">
            <v>3.7909560316190944E-4</v>
          </cell>
          <cell r="AB5">
            <v>3.7909560316190944E-4</v>
          </cell>
          <cell r="AC5">
            <v>3.7909560316190944E-4</v>
          </cell>
          <cell r="AD5">
            <v>3.7909560316190944E-4</v>
          </cell>
          <cell r="AE5">
            <v>3.7909560316190944E-4</v>
          </cell>
          <cell r="AF5">
            <v>3.7909560316190944E-4</v>
          </cell>
          <cell r="AG5">
            <v>3.7909560316190944E-4</v>
          </cell>
          <cell r="AH5">
            <v>3.7909560316190944E-4</v>
          </cell>
          <cell r="AI5">
            <v>3.7909560316190944E-4</v>
          </cell>
          <cell r="AJ5">
            <v>3.7909560316190944E-4</v>
          </cell>
          <cell r="AK5">
            <v>3.7909560316190944E-4</v>
          </cell>
          <cell r="AL5">
            <v>3.7909560316190944E-4</v>
          </cell>
          <cell r="AM5">
            <v>3.7909560316190944E-4</v>
          </cell>
          <cell r="AN5">
            <v>3.7909560316190944E-4</v>
          </cell>
          <cell r="AO5">
            <v>3.7909560316190944E-4</v>
          </cell>
          <cell r="AP5">
            <v>3.7909560316190944E-4</v>
          </cell>
          <cell r="AQ5">
            <v>3.7909560316190944E-4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</row>
        <row r="8">
          <cell r="B8">
            <v>1.2636520105396983E-4</v>
          </cell>
          <cell r="C8">
            <v>1.2636520105396983E-4</v>
          </cell>
          <cell r="D8">
            <v>1.2636520105396983E-4</v>
          </cell>
          <cell r="E8">
            <v>1.2636520105396983E-4</v>
          </cell>
          <cell r="F8">
            <v>1.2636520105396983E-4</v>
          </cell>
          <cell r="G8">
            <v>1.2636520105396983E-4</v>
          </cell>
          <cell r="H8">
            <v>1.2636520105396983E-4</v>
          </cell>
          <cell r="I8">
            <v>1.2636520105396983E-4</v>
          </cell>
          <cell r="J8">
            <v>1.2636520105396983E-4</v>
          </cell>
          <cell r="K8">
            <v>1.2636520105396983E-4</v>
          </cell>
          <cell r="L8">
            <v>1.2636520105396983E-4</v>
          </cell>
          <cell r="M8">
            <v>1.2636520105396983E-4</v>
          </cell>
          <cell r="N8">
            <v>1.2636520105396983E-4</v>
          </cell>
          <cell r="O8">
            <v>1.2636520105396983E-4</v>
          </cell>
          <cell r="P8">
            <v>1.2636520105396983E-4</v>
          </cell>
          <cell r="Q8">
            <v>1.2636520105396983E-4</v>
          </cell>
          <cell r="R8">
            <v>1.2636520105396983E-4</v>
          </cell>
          <cell r="S8">
            <v>1.2636520105396983E-4</v>
          </cell>
          <cell r="T8">
            <v>1.2636520105396983E-4</v>
          </cell>
          <cell r="U8">
            <v>1.2636520105396983E-4</v>
          </cell>
          <cell r="V8">
            <v>1.2636520105396983E-4</v>
          </cell>
          <cell r="W8">
            <v>1.2636520105396983E-4</v>
          </cell>
          <cell r="X8">
            <v>1.2636520105396983E-4</v>
          </cell>
          <cell r="Y8">
            <v>1.2636520105396983E-4</v>
          </cell>
          <cell r="Z8">
            <v>1.2636520105396983E-4</v>
          </cell>
          <cell r="AA8">
            <v>1.2636520105396983E-4</v>
          </cell>
          <cell r="AB8">
            <v>1.2636520105396983E-4</v>
          </cell>
          <cell r="AC8">
            <v>1.2636520105396983E-4</v>
          </cell>
          <cell r="AD8">
            <v>1.2636520105396983E-4</v>
          </cell>
          <cell r="AE8">
            <v>1.2636520105396983E-4</v>
          </cell>
          <cell r="AF8">
            <v>1.2636520105396983E-4</v>
          </cell>
          <cell r="AG8">
            <v>1.2636520105396983E-4</v>
          </cell>
          <cell r="AH8">
            <v>1.2636520105396983E-4</v>
          </cell>
          <cell r="AI8">
            <v>1.2636520105396983E-4</v>
          </cell>
          <cell r="AJ8">
            <v>1.2636520105396983E-4</v>
          </cell>
          <cell r="AK8">
            <v>1.2636520105396983E-4</v>
          </cell>
          <cell r="AL8">
            <v>1.2636520105396983E-4</v>
          </cell>
          <cell r="AM8">
            <v>1.2636520105396983E-4</v>
          </cell>
          <cell r="AN8">
            <v>1.2636520105396983E-4</v>
          </cell>
          <cell r="AO8">
            <v>1.2636520105396983E-4</v>
          </cell>
          <cell r="AP8">
            <v>1.2636520105396983E-4</v>
          </cell>
          <cell r="AQ8">
            <v>1.2636520105396983E-4</v>
          </cell>
        </row>
      </sheetData>
      <sheetData sheetId="30">
        <row r="2">
          <cell r="B2">
            <v>1.7456924459906186E-3</v>
          </cell>
          <cell r="C2">
            <v>1.7456924459906186E-3</v>
          </cell>
          <cell r="D2">
            <v>1.7456924459906186E-3</v>
          </cell>
          <cell r="E2">
            <v>1.7456924459906186E-3</v>
          </cell>
          <cell r="F2">
            <v>1.7456924459906186E-3</v>
          </cell>
          <cell r="G2">
            <v>1.7456924459906186E-3</v>
          </cell>
          <cell r="H2">
            <v>1.7456924459906186E-3</v>
          </cell>
          <cell r="I2">
            <v>1.7456924459906186E-3</v>
          </cell>
          <cell r="J2">
            <v>1.7456924459906186E-3</v>
          </cell>
          <cell r="K2">
            <v>1.7456924459906186E-3</v>
          </cell>
          <cell r="L2">
            <v>1.7456924459906186E-3</v>
          </cell>
          <cell r="M2">
            <v>1.7456924459906186E-3</v>
          </cell>
          <cell r="N2">
            <v>1.7456924459906186E-3</v>
          </cell>
          <cell r="O2">
            <v>1.7456924459906186E-3</v>
          </cell>
          <cell r="P2">
            <v>1.7456924459906186E-3</v>
          </cell>
          <cell r="Q2">
            <v>1.7456924459906186E-3</v>
          </cell>
          <cell r="R2">
            <v>1.7456924459906186E-3</v>
          </cell>
          <cell r="S2">
            <v>1.7456924459906186E-3</v>
          </cell>
          <cell r="T2">
            <v>1.7456924459906186E-3</v>
          </cell>
          <cell r="U2">
            <v>1.7456924459906186E-3</v>
          </cell>
          <cell r="V2">
            <v>1.7456924459906186E-3</v>
          </cell>
          <cell r="W2">
            <v>1.7456924459906186E-3</v>
          </cell>
          <cell r="X2">
            <v>1.7456924459906186E-3</v>
          </cell>
          <cell r="Y2">
            <v>1.7456924459906186E-3</v>
          </cell>
          <cell r="Z2">
            <v>1.7456924459906186E-3</v>
          </cell>
          <cell r="AA2">
            <v>1.7456924459906186E-3</v>
          </cell>
          <cell r="AB2">
            <v>1.7456924459906186E-3</v>
          </cell>
          <cell r="AC2">
            <v>1.7456924459906186E-3</v>
          </cell>
          <cell r="AD2">
            <v>1.7456924459906186E-3</v>
          </cell>
          <cell r="AE2">
            <v>1.7456924459906186E-3</v>
          </cell>
          <cell r="AF2">
            <v>1.7456924459906186E-3</v>
          </cell>
          <cell r="AG2">
            <v>1.7456924459906186E-3</v>
          </cell>
          <cell r="AH2">
            <v>1.7456924459906195E-3</v>
          </cell>
          <cell r="AI2">
            <v>1.7456924459906195E-3</v>
          </cell>
          <cell r="AJ2">
            <v>1.7456924459906195E-3</v>
          </cell>
          <cell r="AK2">
            <v>1.7456924459906195E-3</v>
          </cell>
          <cell r="AL2">
            <v>1.7456924459906195E-3</v>
          </cell>
          <cell r="AM2">
            <v>1.7456924459906195E-3</v>
          </cell>
          <cell r="AN2">
            <v>1.7456924459906195E-3</v>
          </cell>
          <cell r="AO2">
            <v>1.7456924459906195E-3</v>
          </cell>
          <cell r="AP2">
            <v>1.7456924459906195E-3</v>
          </cell>
          <cell r="AQ2">
            <v>1.7456924459906195E-3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0</v>
          </cell>
          <cell r="AQ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0</v>
          </cell>
        </row>
        <row r="5">
          <cell r="B5">
            <v>5.6097384051704505E-3</v>
          </cell>
          <cell r="C5">
            <v>5.6097384051704505E-3</v>
          </cell>
          <cell r="D5">
            <v>5.6097384051704505E-3</v>
          </cell>
          <cell r="E5">
            <v>5.6097384051704505E-3</v>
          </cell>
          <cell r="F5">
            <v>5.6097384051704505E-3</v>
          </cell>
          <cell r="G5">
            <v>5.6097384051704505E-3</v>
          </cell>
          <cell r="H5">
            <v>5.6097384051704505E-3</v>
          </cell>
          <cell r="I5">
            <v>5.6097384051704505E-3</v>
          </cell>
          <cell r="J5">
            <v>5.6097384051704505E-3</v>
          </cell>
          <cell r="K5">
            <v>5.6097384051704505E-3</v>
          </cell>
          <cell r="L5">
            <v>5.6097384051704505E-3</v>
          </cell>
          <cell r="M5">
            <v>5.6097384051704505E-3</v>
          </cell>
          <cell r="N5">
            <v>5.6097384051704505E-3</v>
          </cell>
          <cell r="O5">
            <v>5.6097384051704505E-3</v>
          </cell>
          <cell r="P5">
            <v>5.6097384051704505E-3</v>
          </cell>
          <cell r="Q5">
            <v>5.6097384051704505E-3</v>
          </cell>
          <cell r="R5">
            <v>5.6097384051704505E-3</v>
          </cell>
          <cell r="S5">
            <v>5.6097384051704505E-3</v>
          </cell>
          <cell r="T5">
            <v>5.6097384051704505E-3</v>
          </cell>
          <cell r="U5">
            <v>5.6097384051704505E-3</v>
          </cell>
          <cell r="V5">
            <v>5.6097384051704505E-3</v>
          </cell>
          <cell r="W5">
            <v>5.6097384051704505E-3</v>
          </cell>
          <cell r="X5">
            <v>5.6097384051704505E-3</v>
          </cell>
          <cell r="Y5">
            <v>5.6097384051704505E-3</v>
          </cell>
          <cell r="Z5">
            <v>5.6097384051704505E-3</v>
          </cell>
          <cell r="AA5">
            <v>5.6097384051704505E-3</v>
          </cell>
          <cell r="AB5">
            <v>5.6097384051704505E-3</v>
          </cell>
          <cell r="AC5">
            <v>5.6097384051704505E-3</v>
          </cell>
          <cell r="AD5">
            <v>5.6097384051704505E-3</v>
          </cell>
          <cell r="AE5">
            <v>5.6097384051704505E-3</v>
          </cell>
          <cell r="AF5">
            <v>5.6097384051704505E-3</v>
          </cell>
          <cell r="AG5">
            <v>5.6097384051704505E-3</v>
          </cell>
          <cell r="AH5">
            <v>5.6097384051704531E-3</v>
          </cell>
          <cell r="AI5">
            <v>5.6097384051704531E-3</v>
          </cell>
          <cell r="AJ5">
            <v>5.6097384051704531E-3</v>
          </cell>
          <cell r="AK5">
            <v>5.6097384051704531E-3</v>
          </cell>
          <cell r="AL5">
            <v>5.6097384051704531E-3</v>
          </cell>
          <cell r="AM5">
            <v>5.6097384051704531E-3</v>
          </cell>
          <cell r="AN5">
            <v>5.6097384051704531E-3</v>
          </cell>
          <cell r="AO5">
            <v>5.6097384051704531E-3</v>
          </cell>
          <cell r="AP5">
            <v>5.6097384051704531E-3</v>
          </cell>
          <cell r="AQ5">
            <v>5.6097384051704531E-3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</row>
        <row r="8">
          <cell r="B8">
            <v>1.8699128017234839E-3</v>
          </cell>
          <cell r="C8">
            <v>1.8699128017234839E-3</v>
          </cell>
          <cell r="D8">
            <v>1.8699128017234839E-3</v>
          </cell>
          <cell r="E8">
            <v>1.8699128017234839E-3</v>
          </cell>
          <cell r="F8">
            <v>1.8699128017234839E-3</v>
          </cell>
          <cell r="G8">
            <v>1.8699128017234839E-3</v>
          </cell>
          <cell r="H8">
            <v>1.8699128017234839E-3</v>
          </cell>
          <cell r="I8">
            <v>1.8699128017234839E-3</v>
          </cell>
          <cell r="J8">
            <v>1.8699128017234839E-3</v>
          </cell>
          <cell r="K8">
            <v>1.8699128017234839E-3</v>
          </cell>
          <cell r="L8">
            <v>1.8699128017234839E-3</v>
          </cell>
          <cell r="M8">
            <v>1.8699128017234839E-3</v>
          </cell>
          <cell r="N8">
            <v>1.8699128017234839E-3</v>
          </cell>
          <cell r="O8">
            <v>1.8699128017234839E-3</v>
          </cell>
          <cell r="P8">
            <v>1.8699128017234839E-3</v>
          </cell>
          <cell r="Q8">
            <v>1.8699128017234839E-3</v>
          </cell>
          <cell r="R8">
            <v>1.8699128017234839E-3</v>
          </cell>
          <cell r="S8">
            <v>1.8699128017234839E-3</v>
          </cell>
          <cell r="T8">
            <v>1.8699128017234839E-3</v>
          </cell>
          <cell r="U8">
            <v>1.8699128017234839E-3</v>
          </cell>
          <cell r="V8">
            <v>1.8699128017234839E-3</v>
          </cell>
          <cell r="W8">
            <v>1.8699128017234839E-3</v>
          </cell>
          <cell r="X8">
            <v>1.8699128017234839E-3</v>
          </cell>
          <cell r="Y8">
            <v>1.8699128017234839E-3</v>
          </cell>
          <cell r="Z8">
            <v>1.8699128017234839E-3</v>
          </cell>
          <cell r="AA8">
            <v>1.8699128017234839E-3</v>
          </cell>
          <cell r="AB8">
            <v>1.8699128017234839E-3</v>
          </cell>
          <cell r="AC8">
            <v>1.8699128017234839E-3</v>
          </cell>
          <cell r="AD8">
            <v>1.8699128017234839E-3</v>
          </cell>
          <cell r="AE8">
            <v>1.8699128017234839E-3</v>
          </cell>
          <cell r="AF8">
            <v>1.8699128017234839E-3</v>
          </cell>
          <cell r="AG8">
            <v>1.8699128017234839E-3</v>
          </cell>
          <cell r="AH8">
            <v>1.8699128017234847E-3</v>
          </cell>
          <cell r="AI8">
            <v>1.8699128017234847E-3</v>
          </cell>
          <cell r="AJ8">
            <v>1.8699128017234847E-3</v>
          </cell>
          <cell r="AK8">
            <v>1.8699128017234847E-3</v>
          </cell>
          <cell r="AL8">
            <v>1.8699128017234847E-3</v>
          </cell>
          <cell r="AM8">
            <v>1.8699128017234847E-3</v>
          </cell>
          <cell r="AN8">
            <v>1.8699128017234847E-3</v>
          </cell>
          <cell r="AO8">
            <v>1.8699128017234847E-3</v>
          </cell>
          <cell r="AP8">
            <v>1.8699128017234847E-3</v>
          </cell>
          <cell r="AQ8">
            <v>1.8699128017234847E-3</v>
          </cell>
        </row>
      </sheetData>
      <sheetData sheetId="31">
        <row r="2">
          <cell r="B2">
            <v>0.22504068339334843</v>
          </cell>
          <cell r="C2">
            <v>0.1931887712822899</v>
          </cell>
          <cell r="D2">
            <v>0.2348616608481702</v>
          </cell>
          <cell r="E2">
            <v>0.24257443915033164</v>
          </cell>
          <cell r="F2">
            <v>0.25081098801628826</v>
          </cell>
          <cell r="G2">
            <v>0.259626536182264</v>
          </cell>
          <cell r="H2">
            <v>0.26908436000033215</v>
          </cell>
          <cell r="I2">
            <v>0.27699860588269531</v>
          </cell>
          <cell r="J2">
            <v>0.2853925030306555</v>
          </cell>
          <cell r="K2">
            <v>0.29431101875036325</v>
          </cell>
          <cell r="L2">
            <v>0.30380492258102065</v>
          </cell>
          <cell r="M2">
            <v>0.31393175333372109</v>
          </cell>
          <cell r="N2">
            <v>0.32475698620729737</v>
          </cell>
          <cell r="O2">
            <v>0.33635545000041578</v>
          </cell>
          <cell r="P2">
            <v>0.34881305925969003</v>
          </cell>
          <cell r="Q2">
            <v>0.36222894615429324</v>
          </cell>
          <cell r="R2">
            <v>0.37671810400046568</v>
          </cell>
          <cell r="S2">
            <v>0.37671810400046568</v>
          </cell>
          <cell r="T2">
            <v>0.37671810400046568</v>
          </cell>
          <cell r="U2">
            <v>0.37671810400046568</v>
          </cell>
          <cell r="V2">
            <v>0.37671810400046568</v>
          </cell>
          <cell r="W2">
            <v>0.37671810400046568</v>
          </cell>
          <cell r="X2">
            <v>0.37671810400046568</v>
          </cell>
          <cell r="Y2">
            <v>0.37671810400046568</v>
          </cell>
          <cell r="Z2">
            <v>0.37671810400046568</v>
          </cell>
          <cell r="AA2">
            <v>0.37671810400046568</v>
          </cell>
          <cell r="AB2">
            <v>0.37671810400046568</v>
          </cell>
          <cell r="AC2">
            <v>0.37671810400046568</v>
          </cell>
          <cell r="AD2">
            <v>0.37671810400046568</v>
          </cell>
          <cell r="AE2">
            <v>0.37671810400046568</v>
          </cell>
          <cell r="AF2">
            <v>0.37671810400046568</v>
          </cell>
          <cell r="AG2">
            <v>0.37671810400046568</v>
          </cell>
          <cell r="AH2">
            <v>0.37671810400046568</v>
          </cell>
          <cell r="AI2">
            <v>0.37671810400046568</v>
          </cell>
          <cell r="AJ2">
            <v>0.37671810400046568</v>
          </cell>
          <cell r="AK2">
            <v>0.37671810400046568</v>
          </cell>
          <cell r="AL2">
            <v>0.37671810400046568</v>
          </cell>
          <cell r="AM2">
            <v>0.37671810400046568</v>
          </cell>
          <cell r="AN2">
            <v>0.37671810400046568</v>
          </cell>
          <cell r="AO2">
            <v>0.37671810400046568</v>
          </cell>
          <cell r="AP2">
            <v>0.37671810400046568</v>
          </cell>
          <cell r="AQ2">
            <v>0.37671810400046568</v>
          </cell>
        </row>
        <row r="3">
          <cell r="B3">
            <v>7.0030328094844219E-2</v>
          </cell>
          <cell r="C3">
            <v>6.0118343195266273E-2</v>
          </cell>
          <cell r="D3">
            <v>7.3086514483023154E-2</v>
          </cell>
          <cell r="E3">
            <v>7.5486651146663974E-2</v>
          </cell>
          <cell r="F3">
            <v>7.8049779780805018E-2</v>
          </cell>
          <cell r="G3">
            <v>8.0793086995705823E-2</v>
          </cell>
          <cell r="H3">
            <v>8.373626373626368E-2</v>
          </cell>
          <cell r="I3">
            <v>8.6199095022624503E-2</v>
          </cell>
          <cell r="J3">
            <v>8.8811188811188796E-2</v>
          </cell>
          <cell r="K3">
            <v>9.1586538461538386E-2</v>
          </cell>
          <cell r="L3">
            <v>9.4540942928039773E-2</v>
          </cell>
          <cell r="M3">
            <v>9.7692307692307689E-2</v>
          </cell>
          <cell r="N3">
            <v>0.1010610079575596</v>
          </cell>
          <cell r="O3">
            <v>0.10467032967032977</v>
          </cell>
          <cell r="P3">
            <v>0.10854700854700854</v>
          </cell>
          <cell r="Q3">
            <v>0.11272189349112416</v>
          </cell>
          <cell r="R3">
            <v>0.11723076923076935</v>
          </cell>
          <cell r="S3">
            <v>0.11723076923076935</v>
          </cell>
          <cell r="T3">
            <v>0.11723076923076935</v>
          </cell>
          <cell r="U3">
            <v>0.11723076923076935</v>
          </cell>
          <cell r="V3">
            <v>0.11723076923076935</v>
          </cell>
          <cell r="W3">
            <v>0.11723076923076935</v>
          </cell>
          <cell r="X3">
            <v>0.11723076923076935</v>
          </cell>
          <cell r="Y3">
            <v>0.11723076923076935</v>
          </cell>
          <cell r="Z3">
            <v>0.11723076923076935</v>
          </cell>
          <cell r="AA3">
            <v>0.11723076923076935</v>
          </cell>
          <cell r="AB3">
            <v>0.11723076923076935</v>
          </cell>
          <cell r="AC3">
            <v>0.11723076923076935</v>
          </cell>
          <cell r="AD3">
            <v>0.11723076923076935</v>
          </cell>
          <cell r="AE3">
            <v>0.11723076923076935</v>
          </cell>
          <cell r="AF3">
            <v>0.11723076923076935</v>
          </cell>
          <cell r="AG3">
            <v>0.11723076923076935</v>
          </cell>
          <cell r="AH3">
            <v>0.11723076923076935</v>
          </cell>
          <cell r="AI3">
            <v>0.11723076923076935</v>
          </cell>
          <cell r="AJ3">
            <v>0.11723076923076935</v>
          </cell>
          <cell r="AK3">
            <v>0.11723076923076935</v>
          </cell>
          <cell r="AL3">
            <v>0.11723076923076935</v>
          </cell>
          <cell r="AM3">
            <v>0.11723076923076935</v>
          </cell>
          <cell r="AN3">
            <v>0.11723076923076935</v>
          </cell>
          <cell r="AO3">
            <v>0.11723076923076935</v>
          </cell>
          <cell r="AP3">
            <v>0.11723076923076935</v>
          </cell>
          <cell r="AQ3">
            <v>0.11723076923076935</v>
          </cell>
        </row>
        <row r="4">
          <cell r="B4">
            <v>7.0030328094844219E-2</v>
          </cell>
          <cell r="C4">
            <v>6.0118343195266273E-2</v>
          </cell>
          <cell r="D4">
            <v>7.3086514483023154E-2</v>
          </cell>
          <cell r="E4">
            <v>7.5486651146663974E-2</v>
          </cell>
          <cell r="F4">
            <v>7.8049779780805018E-2</v>
          </cell>
          <cell r="G4">
            <v>8.0793086995705823E-2</v>
          </cell>
          <cell r="H4">
            <v>8.373626373626368E-2</v>
          </cell>
          <cell r="I4">
            <v>8.6199095022624503E-2</v>
          </cell>
          <cell r="J4">
            <v>8.8811188811188796E-2</v>
          </cell>
          <cell r="K4">
            <v>9.1586538461538386E-2</v>
          </cell>
          <cell r="L4">
            <v>9.4540942928039773E-2</v>
          </cell>
          <cell r="M4">
            <v>9.7692307692307689E-2</v>
          </cell>
          <cell r="N4">
            <v>0.1010610079575596</v>
          </cell>
          <cell r="O4">
            <v>0.10467032967032977</v>
          </cell>
          <cell r="P4">
            <v>0.10854700854700854</v>
          </cell>
          <cell r="Q4">
            <v>0.11272189349112416</v>
          </cell>
          <cell r="R4">
            <v>0.11723076923076935</v>
          </cell>
          <cell r="S4">
            <v>0.11723076923076935</v>
          </cell>
          <cell r="T4">
            <v>0.11723076923076935</v>
          </cell>
          <cell r="U4">
            <v>0.11723076923076935</v>
          </cell>
          <cell r="V4">
            <v>0.11723076923076935</v>
          </cell>
          <cell r="W4">
            <v>0.11723076923076935</v>
          </cell>
          <cell r="X4">
            <v>0.11723076923076935</v>
          </cell>
          <cell r="Y4">
            <v>0.11723076923076935</v>
          </cell>
          <cell r="Z4">
            <v>0.11723076923076935</v>
          </cell>
          <cell r="AA4">
            <v>0.11723076923076935</v>
          </cell>
          <cell r="AB4">
            <v>0.11723076923076935</v>
          </cell>
          <cell r="AC4">
            <v>0.11723076923076935</v>
          </cell>
          <cell r="AD4">
            <v>0.11723076923076935</v>
          </cell>
          <cell r="AE4">
            <v>0.11723076923076935</v>
          </cell>
          <cell r="AF4">
            <v>0.11723076923076935</v>
          </cell>
          <cell r="AG4">
            <v>0.11723076923076935</v>
          </cell>
          <cell r="AH4">
            <v>0.11723076923076935</v>
          </cell>
          <cell r="AI4">
            <v>0.11723076923076935</v>
          </cell>
          <cell r="AJ4">
            <v>0.11723076923076935</v>
          </cell>
          <cell r="AK4">
            <v>0.11723076923076935</v>
          </cell>
          <cell r="AL4">
            <v>0.11723076923076935</v>
          </cell>
          <cell r="AM4">
            <v>0.11723076923076935</v>
          </cell>
          <cell r="AN4">
            <v>0.11723076923076935</v>
          </cell>
          <cell r="AO4">
            <v>0.11723076923076935</v>
          </cell>
          <cell r="AP4">
            <v>0.11723076923076935</v>
          </cell>
          <cell r="AQ4">
            <v>0.11723076923076935</v>
          </cell>
        </row>
        <row r="5">
          <cell r="B5">
            <v>7.0030328094844219E-2</v>
          </cell>
          <cell r="C5">
            <v>6.0118343195266273E-2</v>
          </cell>
          <cell r="D5">
            <v>7.3086514483023154E-2</v>
          </cell>
          <cell r="E5">
            <v>7.5486651146663974E-2</v>
          </cell>
          <cell r="F5">
            <v>7.8049779780805018E-2</v>
          </cell>
          <cell r="G5">
            <v>8.0793086995705823E-2</v>
          </cell>
          <cell r="H5">
            <v>8.373626373626368E-2</v>
          </cell>
          <cell r="I5">
            <v>8.6199095022624503E-2</v>
          </cell>
          <cell r="J5">
            <v>8.8811188811188796E-2</v>
          </cell>
          <cell r="K5">
            <v>9.1586538461538386E-2</v>
          </cell>
          <cell r="L5">
            <v>9.4540942928039773E-2</v>
          </cell>
          <cell r="M5">
            <v>9.7692307692307689E-2</v>
          </cell>
          <cell r="N5">
            <v>0.1010610079575596</v>
          </cell>
          <cell r="O5">
            <v>0.10467032967032977</v>
          </cell>
          <cell r="P5">
            <v>0.10854700854700854</v>
          </cell>
          <cell r="Q5">
            <v>0.11272189349112416</v>
          </cell>
          <cell r="R5">
            <v>0.11723076923076935</v>
          </cell>
          <cell r="S5">
            <v>0.11723076923076935</v>
          </cell>
          <cell r="T5">
            <v>0.11723076923076935</v>
          </cell>
          <cell r="U5">
            <v>0.11723076923076935</v>
          </cell>
          <cell r="V5">
            <v>0.11723076923076935</v>
          </cell>
          <cell r="W5">
            <v>0.11723076923076935</v>
          </cell>
          <cell r="X5">
            <v>0.11723076923076935</v>
          </cell>
          <cell r="Y5">
            <v>0.11723076923076935</v>
          </cell>
          <cell r="Z5">
            <v>0.11723076923076935</v>
          </cell>
          <cell r="AA5">
            <v>0.11723076923076935</v>
          </cell>
          <cell r="AB5">
            <v>0.11723076923076935</v>
          </cell>
          <cell r="AC5">
            <v>0.11723076923076935</v>
          </cell>
          <cell r="AD5">
            <v>0.11723076923076935</v>
          </cell>
          <cell r="AE5">
            <v>0.11723076923076935</v>
          </cell>
          <cell r="AF5">
            <v>0.11723076923076935</v>
          </cell>
          <cell r="AG5">
            <v>0.11723076923076935</v>
          </cell>
          <cell r="AH5">
            <v>0.11723076923076935</v>
          </cell>
          <cell r="AI5">
            <v>0.11723076923076935</v>
          </cell>
          <cell r="AJ5">
            <v>0.11723076923076935</v>
          </cell>
          <cell r="AK5">
            <v>0.11723076923076935</v>
          </cell>
          <cell r="AL5">
            <v>0.11723076923076935</v>
          </cell>
          <cell r="AM5">
            <v>0.11723076923076935</v>
          </cell>
          <cell r="AN5">
            <v>0.11723076923076935</v>
          </cell>
          <cell r="AO5">
            <v>0.11723076923076935</v>
          </cell>
          <cell r="AP5">
            <v>0.11723076923076935</v>
          </cell>
          <cell r="AQ5">
            <v>0.11723076923076935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</row>
        <row r="8">
          <cell r="B8">
            <v>2.3343442698281411E-2</v>
          </cell>
          <cell r="C8">
            <v>2.0039447731755429E-2</v>
          </cell>
          <cell r="D8">
            <v>2.4362171494341056E-2</v>
          </cell>
          <cell r="E8">
            <v>2.5162217048887995E-2</v>
          </cell>
          <cell r="F8">
            <v>2.6016593260268343E-2</v>
          </cell>
          <cell r="G8">
            <v>2.6931028998568612E-2</v>
          </cell>
          <cell r="H8">
            <v>2.7912087912087897E-2</v>
          </cell>
          <cell r="I8">
            <v>2.8733031674208171E-2</v>
          </cell>
          <cell r="J8">
            <v>2.9603729603729603E-2</v>
          </cell>
          <cell r="K8">
            <v>3.0528846153846132E-2</v>
          </cell>
          <cell r="L8">
            <v>3.1513647642679929E-2</v>
          </cell>
          <cell r="M8">
            <v>3.2564102564102568E-2</v>
          </cell>
          <cell r="N8">
            <v>3.3687002652519872E-2</v>
          </cell>
          <cell r="O8">
            <v>3.4890109890109926E-2</v>
          </cell>
          <cell r="P8">
            <v>3.6182336182336183E-2</v>
          </cell>
          <cell r="Q8">
            <v>3.7573964497041389E-2</v>
          </cell>
          <cell r="R8">
            <v>3.907692307692312E-2</v>
          </cell>
          <cell r="S8">
            <v>3.907692307692312E-2</v>
          </cell>
          <cell r="T8">
            <v>3.907692307692312E-2</v>
          </cell>
          <cell r="U8">
            <v>3.907692307692312E-2</v>
          </cell>
          <cell r="V8">
            <v>3.907692307692312E-2</v>
          </cell>
          <cell r="W8">
            <v>3.907692307692312E-2</v>
          </cell>
          <cell r="X8">
            <v>3.907692307692312E-2</v>
          </cell>
          <cell r="Y8">
            <v>3.907692307692312E-2</v>
          </cell>
          <cell r="Z8">
            <v>3.907692307692312E-2</v>
          </cell>
          <cell r="AA8">
            <v>3.907692307692312E-2</v>
          </cell>
          <cell r="AB8">
            <v>3.907692307692312E-2</v>
          </cell>
          <cell r="AC8">
            <v>3.907692307692312E-2</v>
          </cell>
          <cell r="AD8">
            <v>3.907692307692312E-2</v>
          </cell>
          <cell r="AE8">
            <v>3.907692307692312E-2</v>
          </cell>
          <cell r="AF8">
            <v>3.907692307692312E-2</v>
          </cell>
          <cell r="AG8">
            <v>3.907692307692312E-2</v>
          </cell>
          <cell r="AH8">
            <v>3.907692307692312E-2</v>
          </cell>
          <cell r="AI8">
            <v>3.907692307692312E-2</v>
          </cell>
          <cell r="AJ8">
            <v>3.907692307692312E-2</v>
          </cell>
          <cell r="AK8">
            <v>3.907692307692312E-2</v>
          </cell>
          <cell r="AL8">
            <v>3.907692307692312E-2</v>
          </cell>
          <cell r="AM8">
            <v>3.907692307692312E-2</v>
          </cell>
          <cell r="AN8">
            <v>3.907692307692312E-2</v>
          </cell>
          <cell r="AO8">
            <v>3.907692307692312E-2</v>
          </cell>
          <cell r="AP8">
            <v>3.907692307692312E-2</v>
          </cell>
          <cell r="AQ8">
            <v>3.907692307692312E-2</v>
          </cell>
        </row>
      </sheetData>
      <sheetData sheetId="3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NVFE-aircraft-frgt"/>
    </sheetNames>
    <sheetDataSet>
      <sheetData sheetId="0">
        <row r="2">
          <cell r="B2">
            <v>1.6622709179351414E-5</v>
          </cell>
          <cell r="C2">
            <v>1.5087490815653351E-5</v>
          </cell>
          <cell r="D2">
            <v>1.5331624971246449E-5</v>
          </cell>
          <cell r="E2">
            <v>1.5331624971246449E-5</v>
          </cell>
          <cell r="F2">
            <v>1.5331624971246449E-5</v>
          </cell>
          <cell r="G2">
            <v>1.5331624971246449E-5</v>
          </cell>
          <cell r="H2">
            <v>1.5331624971246449E-5</v>
          </cell>
          <cell r="I2">
            <v>1.5331624971246449E-5</v>
          </cell>
          <cell r="J2">
            <v>1.5331624971246449E-5</v>
          </cell>
          <cell r="K2">
            <v>1.5331624971246449E-5</v>
          </cell>
          <cell r="L2">
            <v>1.5331624971246449E-5</v>
          </cell>
          <cell r="M2">
            <v>1.5331624971246449E-5</v>
          </cell>
          <cell r="N2">
            <v>1.5331624971246449E-5</v>
          </cell>
          <cell r="O2">
            <v>1.5331624971246449E-5</v>
          </cell>
          <cell r="P2">
            <v>1.5331624971246449E-5</v>
          </cell>
          <cell r="Q2">
            <v>1.5331624971246449E-5</v>
          </cell>
          <cell r="R2">
            <v>1.5331624971246449E-5</v>
          </cell>
          <cell r="S2">
            <v>1.5331624971246449E-5</v>
          </cell>
          <cell r="T2">
            <v>1.5331624971246449E-5</v>
          </cell>
          <cell r="U2">
            <v>1.5331624971246449E-5</v>
          </cell>
          <cell r="V2">
            <v>1.5331624971246449E-5</v>
          </cell>
          <cell r="W2">
            <v>1.5331624971246449E-5</v>
          </cell>
          <cell r="X2">
            <v>1.5331624971246449E-5</v>
          </cell>
          <cell r="Y2">
            <v>1.5331624971246449E-5</v>
          </cell>
          <cell r="Z2">
            <v>1.5331624971246449E-5</v>
          </cell>
          <cell r="AA2">
            <v>1.5331624971246449E-5</v>
          </cell>
          <cell r="AB2">
            <v>1.5331624971246449E-5</v>
          </cell>
          <cell r="AC2">
            <v>1.5331624971246449E-5</v>
          </cell>
          <cell r="AD2">
            <v>1.5331624971246449E-5</v>
          </cell>
          <cell r="AE2">
            <v>1.5331624971246449E-5</v>
          </cell>
          <cell r="AF2">
            <v>1.5331624971246449E-5</v>
          </cell>
          <cell r="AG2">
            <v>1.5331624971246449E-5</v>
          </cell>
          <cell r="AH2">
            <v>1.5331624971246449E-5</v>
          </cell>
          <cell r="AI2">
            <v>1.5331624971246449E-5</v>
          </cell>
          <cell r="AJ2">
            <v>1.5331624971246449E-5</v>
          </cell>
          <cell r="AK2">
            <v>1.5331624971246449E-5</v>
          </cell>
          <cell r="AL2">
            <v>1.5331624971246449E-5</v>
          </cell>
          <cell r="AM2">
            <v>1.5331624971246449E-5</v>
          </cell>
          <cell r="AN2">
            <v>1.5331624971246449E-5</v>
          </cell>
          <cell r="AO2">
            <v>1.5331624971246449E-5</v>
          </cell>
          <cell r="AP2">
            <v>1.5331624971246449E-5</v>
          </cell>
          <cell r="AQ2">
            <v>1.5331624971246449E-5</v>
          </cell>
        </row>
        <row r="3">
          <cell r="B3">
            <v>5.3416654402987621E-5</v>
          </cell>
          <cell r="C3">
            <v>4.8483269123730798E-5</v>
          </cell>
          <cell r="D3">
            <v>4.926778804159052E-5</v>
          </cell>
          <cell r="E3">
            <v>4.926778804159052E-5</v>
          </cell>
          <cell r="F3">
            <v>4.926778804159052E-5</v>
          </cell>
          <cell r="G3">
            <v>4.926778804159052E-5</v>
          </cell>
          <cell r="H3">
            <v>4.926778804159052E-5</v>
          </cell>
          <cell r="I3">
            <v>4.926778804159052E-5</v>
          </cell>
          <cell r="J3">
            <v>4.926778804159052E-5</v>
          </cell>
          <cell r="K3">
            <v>4.926778804159052E-5</v>
          </cell>
          <cell r="L3">
            <v>4.926778804159052E-5</v>
          </cell>
          <cell r="M3">
            <v>4.926778804159052E-5</v>
          </cell>
          <cell r="N3">
            <v>4.926778804159052E-5</v>
          </cell>
          <cell r="O3">
            <v>4.926778804159052E-5</v>
          </cell>
          <cell r="P3">
            <v>4.926778804159052E-5</v>
          </cell>
          <cell r="Q3">
            <v>4.926778804159052E-5</v>
          </cell>
          <cell r="R3">
            <v>4.926778804159052E-5</v>
          </cell>
          <cell r="S3">
            <v>4.926778804159052E-5</v>
          </cell>
          <cell r="T3">
            <v>4.926778804159052E-5</v>
          </cell>
          <cell r="U3">
            <v>4.926778804159052E-5</v>
          </cell>
          <cell r="V3">
            <v>4.926778804159052E-5</v>
          </cell>
          <cell r="W3">
            <v>4.926778804159052E-5</v>
          </cell>
          <cell r="X3">
            <v>4.926778804159052E-5</v>
          </cell>
          <cell r="Y3">
            <v>4.926778804159052E-5</v>
          </cell>
          <cell r="Z3">
            <v>4.926778804159052E-5</v>
          </cell>
          <cell r="AA3">
            <v>4.926778804159052E-5</v>
          </cell>
          <cell r="AB3">
            <v>4.926778804159052E-5</v>
          </cell>
          <cell r="AC3">
            <v>4.926778804159052E-5</v>
          </cell>
          <cell r="AD3">
            <v>4.926778804159052E-5</v>
          </cell>
          <cell r="AE3">
            <v>4.926778804159052E-5</v>
          </cell>
          <cell r="AF3">
            <v>4.926778804159052E-5</v>
          </cell>
          <cell r="AG3">
            <v>4.926778804159052E-5</v>
          </cell>
          <cell r="AH3">
            <v>4.926778804159052E-5</v>
          </cell>
          <cell r="AI3">
            <v>4.926778804159052E-5</v>
          </cell>
          <cell r="AJ3">
            <v>4.926778804159052E-5</v>
          </cell>
          <cell r="AK3">
            <v>4.926778804159052E-5</v>
          </cell>
          <cell r="AL3">
            <v>4.926778804159052E-5</v>
          </cell>
          <cell r="AM3">
            <v>4.926778804159052E-5</v>
          </cell>
          <cell r="AN3">
            <v>4.926778804159052E-5</v>
          </cell>
          <cell r="AO3">
            <v>4.926778804159052E-5</v>
          </cell>
          <cell r="AP3">
            <v>4.926778804159052E-5</v>
          </cell>
          <cell r="AQ3">
            <v>4.926778804159052E-5</v>
          </cell>
        </row>
        <row r="4">
          <cell r="B4">
            <v>5.3416654402987621E-5</v>
          </cell>
          <cell r="C4">
            <v>4.8483269123730798E-5</v>
          </cell>
          <cell r="D4">
            <v>4.926778804159052E-5</v>
          </cell>
          <cell r="E4">
            <v>4.926778804159052E-5</v>
          </cell>
          <cell r="F4">
            <v>4.926778804159052E-5</v>
          </cell>
          <cell r="G4">
            <v>4.926778804159052E-5</v>
          </cell>
          <cell r="H4">
            <v>4.926778804159052E-5</v>
          </cell>
          <cell r="I4">
            <v>4.926778804159052E-5</v>
          </cell>
          <cell r="J4">
            <v>4.926778804159052E-5</v>
          </cell>
          <cell r="K4">
            <v>4.926778804159052E-5</v>
          </cell>
          <cell r="L4">
            <v>4.926778804159052E-5</v>
          </cell>
          <cell r="M4">
            <v>4.926778804159052E-5</v>
          </cell>
          <cell r="N4">
            <v>4.926778804159052E-5</v>
          </cell>
          <cell r="O4">
            <v>4.926778804159052E-5</v>
          </cell>
          <cell r="P4">
            <v>4.926778804159052E-5</v>
          </cell>
          <cell r="Q4">
            <v>4.926778804159052E-5</v>
          </cell>
          <cell r="R4">
            <v>4.926778804159052E-5</v>
          </cell>
          <cell r="S4">
            <v>4.926778804159052E-5</v>
          </cell>
          <cell r="T4">
            <v>4.926778804159052E-5</v>
          </cell>
          <cell r="U4">
            <v>4.926778804159052E-5</v>
          </cell>
          <cell r="V4">
            <v>4.926778804159052E-5</v>
          </cell>
          <cell r="W4">
            <v>4.926778804159052E-5</v>
          </cell>
          <cell r="X4">
            <v>4.926778804159052E-5</v>
          </cell>
          <cell r="Y4">
            <v>4.926778804159052E-5</v>
          </cell>
          <cell r="Z4">
            <v>4.926778804159052E-5</v>
          </cell>
          <cell r="AA4">
            <v>4.926778804159052E-5</v>
          </cell>
          <cell r="AB4">
            <v>4.926778804159052E-5</v>
          </cell>
          <cell r="AC4">
            <v>4.926778804159052E-5</v>
          </cell>
          <cell r="AD4">
            <v>4.926778804159052E-5</v>
          </cell>
          <cell r="AE4">
            <v>4.926778804159052E-5</v>
          </cell>
          <cell r="AF4">
            <v>4.926778804159052E-5</v>
          </cell>
          <cell r="AG4">
            <v>4.926778804159052E-5</v>
          </cell>
          <cell r="AH4">
            <v>4.926778804159052E-5</v>
          </cell>
          <cell r="AI4">
            <v>4.926778804159052E-5</v>
          </cell>
          <cell r="AJ4">
            <v>4.926778804159052E-5</v>
          </cell>
          <cell r="AK4">
            <v>4.926778804159052E-5</v>
          </cell>
          <cell r="AL4">
            <v>4.926778804159052E-5</v>
          </cell>
          <cell r="AM4">
            <v>4.926778804159052E-5</v>
          </cell>
          <cell r="AN4">
            <v>4.926778804159052E-5</v>
          </cell>
          <cell r="AO4">
            <v>4.926778804159052E-5</v>
          </cell>
          <cell r="AP4">
            <v>4.926778804159052E-5</v>
          </cell>
          <cell r="AQ4">
            <v>4.926778804159052E-5</v>
          </cell>
        </row>
        <row r="5">
          <cell r="B5">
            <v>5.3416654402987621E-5</v>
          </cell>
          <cell r="C5">
            <v>4.8483269123730798E-5</v>
          </cell>
          <cell r="D5">
            <v>4.926778804159052E-5</v>
          </cell>
          <cell r="E5">
            <v>4.926778804159052E-5</v>
          </cell>
          <cell r="F5">
            <v>4.926778804159052E-5</v>
          </cell>
          <cell r="G5">
            <v>4.926778804159052E-5</v>
          </cell>
          <cell r="H5">
            <v>4.926778804159052E-5</v>
          </cell>
          <cell r="I5">
            <v>4.926778804159052E-5</v>
          </cell>
          <cell r="J5">
            <v>4.926778804159052E-5</v>
          </cell>
          <cell r="K5">
            <v>4.926778804159052E-5</v>
          </cell>
          <cell r="L5">
            <v>4.926778804159052E-5</v>
          </cell>
          <cell r="M5">
            <v>4.926778804159052E-5</v>
          </cell>
          <cell r="N5">
            <v>4.926778804159052E-5</v>
          </cell>
          <cell r="O5">
            <v>4.926778804159052E-5</v>
          </cell>
          <cell r="P5">
            <v>4.926778804159052E-5</v>
          </cell>
          <cell r="Q5">
            <v>4.926778804159052E-5</v>
          </cell>
          <cell r="R5">
            <v>4.926778804159052E-5</v>
          </cell>
          <cell r="S5">
            <v>4.926778804159052E-5</v>
          </cell>
          <cell r="T5">
            <v>4.926778804159052E-5</v>
          </cell>
          <cell r="U5">
            <v>4.926778804159052E-5</v>
          </cell>
          <cell r="V5">
            <v>4.926778804159052E-5</v>
          </cell>
          <cell r="W5">
            <v>4.926778804159052E-5</v>
          </cell>
          <cell r="X5">
            <v>4.926778804159052E-5</v>
          </cell>
          <cell r="Y5">
            <v>4.926778804159052E-5</v>
          </cell>
          <cell r="Z5">
            <v>4.926778804159052E-5</v>
          </cell>
          <cell r="AA5">
            <v>4.926778804159052E-5</v>
          </cell>
          <cell r="AB5">
            <v>4.926778804159052E-5</v>
          </cell>
          <cell r="AC5">
            <v>4.926778804159052E-5</v>
          </cell>
          <cell r="AD5">
            <v>4.926778804159052E-5</v>
          </cell>
          <cell r="AE5">
            <v>4.926778804159052E-5</v>
          </cell>
          <cell r="AF5">
            <v>4.926778804159052E-5</v>
          </cell>
          <cell r="AG5">
            <v>4.926778804159052E-5</v>
          </cell>
          <cell r="AH5">
            <v>4.926778804159052E-5</v>
          </cell>
          <cell r="AI5">
            <v>4.926778804159052E-5</v>
          </cell>
          <cell r="AJ5">
            <v>4.926778804159052E-5</v>
          </cell>
          <cell r="AK5">
            <v>4.926778804159052E-5</v>
          </cell>
          <cell r="AL5">
            <v>4.926778804159052E-5</v>
          </cell>
          <cell r="AM5">
            <v>4.926778804159052E-5</v>
          </cell>
          <cell r="AN5">
            <v>4.926778804159052E-5</v>
          </cell>
          <cell r="AO5">
            <v>4.926778804159052E-5</v>
          </cell>
          <cell r="AP5">
            <v>4.926778804159052E-5</v>
          </cell>
          <cell r="AQ5">
            <v>4.926778804159052E-5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</row>
        <row r="8">
          <cell r="B8">
            <v>1.7805551467662544E-5</v>
          </cell>
          <cell r="C8">
            <v>1.6161089707910269E-5</v>
          </cell>
          <cell r="D8">
            <v>1.642259601386351E-5</v>
          </cell>
          <cell r="E8">
            <v>1.642259601386351E-5</v>
          </cell>
          <cell r="F8">
            <v>1.642259601386351E-5</v>
          </cell>
          <cell r="G8">
            <v>1.642259601386351E-5</v>
          </cell>
          <cell r="H8">
            <v>1.642259601386351E-5</v>
          </cell>
          <cell r="I8">
            <v>1.642259601386351E-5</v>
          </cell>
          <cell r="J8">
            <v>1.642259601386351E-5</v>
          </cell>
          <cell r="K8">
            <v>1.642259601386351E-5</v>
          </cell>
          <cell r="L8">
            <v>1.642259601386351E-5</v>
          </cell>
          <cell r="M8">
            <v>1.642259601386351E-5</v>
          </cell>
          <cell r="N8">
            <v>1.642259601386351E-5</v>
          </cell>
          <cell r="O8">
            <v>1.642259601386351E-5</v>
          </cell>
          <cell r="P8">
            <v>1.642259601386351E-5</v>
          </cell>
          <cell r="Q8">
            <v>1.642259601386351E-5</v>
          </cell>
          <cell r="R8">
            <v>1.642259601386351E-5</v>
          </cell>
          <cell r="S8">
            <v>1.642259601386351E-5</v>
          </cell>
          <cell r="T8">
            <v>1.642259601386351E-5</v>
          </cell>
          <cell r="U8">
            <v>1.642259601386351E-5</v>
          </cell>
          <cell r="V8">
            <v>1.642259601386351E-5</v>
          </cell>
          <cell r="W8">
            <v>1.642259601386351E-5</v>
          </cell>
          <cell r="X8">
            <v>1.642259601386351E-5</v>
          </cell>
          <cell r="Y8">
            <v>1.642259601386351E-5</v>
          </cell>
          <cell r="Z8">
            <v>1.642259601386351E-5</v>
          </cell>
          <cell r="AA8">
            <v>1.642259601386351E-5</v>
          </cell>
          <cell r="AB8">
            <v>1.642259601386351E-5</v>
          </cell>
          <cell r="AC8">
            <v>1.642259601386351E-5</v>
          </cell>
          <cell r="AD8">
            <v>1.642259601386351E-5</v>
          </cell>
          <cell r="AE8">
            <v>1.642259601386351E-5</v>
          </cell>
          <cell r="AF8">
            <v>1.642259601386351E-5</v>
          </cell>
          <cell r="AG8">
            <v>1.642259601386351E-5</v>
          </cell>
          <cell r="AH8">
            <v>1.642259601386351E-5</v>
          </cell>
          <cell r="AI8">
            <v>1.642259601386351E-5</v>
          </cell>
          <cell r="AJ8">
            <v>1.642259601386351E-5</v>
          </cell>
          <cell r="AK8">
            <v>1.642259601386351E-5</v>
          </cell>
          <cell r="AL8">
            <v>1.642259601386351E-5</v>
          </cell>
          <cell r="AM8">
            <v>1.642259601386351E-5</v>
          </cell>
          <cell r="AN8">
            <v>1.642259601386351E-5</v>
          </cell>
          <cell r="AO8">
            <v>1.642259601386351E-5</v>
          </cell>
          <cell r="AP8">
            <v>1.642259601386351E-5</v>
          </cell>
          <cell r="AQ8">
            <v>1.642259601386351E-5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td.samr.gov.cn/bzgk/gb/newGbInfo?hcno=9CA804A15C0D4177BF63C1D3F5B90E4F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openstd.samr.gov.cn/bzgk/gb/newGbInfo?hcno=57DA347FDF48E4743786873E5B2D670A" TargetMode="External"/><Relationship Id="rId1" Type="http://schemas.openxmlformats.org/officeDocument/2006/relationships/hyperlink" Target="http://c.gb688.cn/bzgk/gb/showGb?type=online&amp;hcno=9C036161B1CEAFDA5225B7184A67229B" TargetMode="External"/><Relationship Id="rId6" Type="http://schemas.openxmlformats.org/officeDocument/2006/relationships/hyperlink" Target="https://www.climatechange.cn/article/2023/1673-1719/1673-1719-19-3-347.shtml" TargetMode="External"/><Relationship Id="rId5" Type="http://schemas.openxmlformats.org/officeDocument/2006/relationships/hyperlink" Target="http://c.gb688.cn/bzgk/gb/showGb?type=online&amp;hcno=E9873417C49AA42796C319A13B3E1146" TargetMode="External"/><Relationship Id="rId4" Type="http://schemas.openxmlformats.org/officeDocument/2006/relationships/hyperlink" Target="https://data.stats.gov.cn/easyquery.htm?cn=C01&amp;zb=A0G0K&amp;sj=202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6"/>
  <sheetViews>
    <sheetView tabSelected="1" workbookViewId="0">
      <selection activeCell="A3" sqref="A3:XFD49"/>
    </sheetView>
  </sheetViews>
  <sheetFormatPr defaultRowHeight="12.9"/>
  <cols>
    <col min="1" max="1" width="13.375" customWidth="1"/>
    <col min="2" max="2" width="107.375" customWidth="1"/>
  </cols>
  <sheetData>
    <row r="1" spans="1:14">
      <c r="A1" s="1" t="s">
        <v>13</v>
      </c>
    </row>
    <row r="3" spans="1:14">
      <c r="A3" s="25" t="s">
        <v>0</v>
      </c>
      <c r="B3" s="26" t="s">
        <v>154</v>
      </c>
      <c r="D3" s="26" t="s">
        <v>174</v>
      </c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4">
      <c r="B4" t="s">
        <v>155</v>
      </c>
      <c r="C4" s="30"/>
      <c r="D4" s="5" t="s">
        <v>162</v>
      </c>
    </row>
    <row r="5" spans="1:14">
      <c r="B5" s="30" t="s">
        <v>175</v>
      </c>
      <c r="C5" s="30"/>
      <c r="D5" s="5" t="s">
        <v>176</v>
      </c>
    </row>
    <row r="6" spans="1:14">
      <c r="B6" s="5" t="s">
        <v>156</v>
      </c>
      <c r="C6" s="30"/>
      <c r="D6" s="5" t="s">
        <v>177</v>
      </c>
    </row>
    <row r="7" spans="1:14">
      <c r="B7" s="32" t="s">
        <v>178</v>
      </c>
      <c r="C7" s="30"/>
      <c r="D7" s="5" t="s">
        <v>179</v>
      </c>
    </row>
    <row r="8" spans="1:14">
      <c r="B8" s="5">
        <v>2023</v>
      </c>
      <c r="D8" s="5">
        <v>2018</v>
      </c>
    </row>
    <row r="9" spans="1:14">
      <c r="B9" s="5" t="s">
        <v>157</v>
      </c>
      <c r="D9" s="27" t="s">
        <v>166</v>
      </c>
    </row>
    <row r="10" spans="1:14">
      <c r="B10" s="5"/>
      <c r="D10" t="s">
        <v>165</v>
      </c>
    </row>
    <row r="11" spans="1:14">
      <c r="D11" s="5" t="s">
        <v>180</v>
      </c>
    </row>
    <row r="12" spans="1:14">
      <c r="B12" s="26" t="s">
        <v>158</v>
      </c>
      <c r="C12" s="25"/>
      <c r="D12" s="29">
        <v>2015</v>
      </c>
    </row>
    <row r="13" spans="1:14">
      <c r="B13" t="s">
        <v>159</v>
      </c>
      <c r="C13" s="25"/>
      <c r="D13" s="27" t="s">
        <v>181</v>
      </c>
    </row>
    <row r="14" spans="1:14">
      <c r="B14" s="30" t="s">
        <v>182</v>
      </c>
      <c r="C14" s="25"/>
      <c r="D14" s="30" t="s">
        <v>183</v>
      </c>
    </row>
    <row r="15" spans="1:14">
      <c r="B15" t="s">
        <v>161</v>
      </c>
      <c r="C15" s="25"/>
      <c r="D15" s="5" t="s">
        <v>184</v>
      </c>
    </row>
    <row r="16" spans="1:14">
      <c r="B16" t="s">
        <v>185</v>
      </c>
      <c r="C16" s="25"/>
      <c r="D16" s="30" t="s">
        <v>186</v>
      </c>
    </row>
    <row r="17" spans="2:8">
      <c r="B17" s="5">
        <v>2022</v>
      </c>
      <c r="C17" s="25"/>
      <c r="D17" s="5" t="s">
        <v>187</v>
      </c>
    </row>
    <row r="18" spans="2:8">
      <c r="B18" s="27" t="s">
        <v>188</v>
      </c>
      <c r="C18" s="25"/>
      <c r="D18" s="5">
        <v>2019</v>
      </c>
    </row>
    <row r="19" spans="2:8">
      <c r="D19" s="33" t="s">
        <v>189</v>
      </c>
    </row>
    <row r="20" spans="2:8">
      <c r="B20" s="26" t="s">
        <v>160</v>
      </c>
      <c r="D20" t="s">
        <v>163</v>
      </c>
    </row>
    <row r="21" spans="2:8">
      <c r="B21" s="30" t="s">
        <v>190</v>
      </c>
      <c r="C21" s="5"/>
      <c r="D21" s="5" t="s">
        <v>184</v>
      </c>
    </row>
    <row r="22" spans="2:8">
      <c r="B22" s="32" t="s">
        <v>191</v>
      </c>
      <c r="C22" s="27"/>
      <c r="D22" t="s">
        <v>164</v>
      </c>
    </row>
    <row r="23" spans="2:8">
      <c r="C23" s="27"/>
      <c r="D23" s="5" t="s">
        <v>192</v>
      </c>
    </row>
    <row r="24" spans="2:8">
      <c r="B24" s="26" t="s">
        <v>168</v>
      </c>
      <c r="D24" s="29">
        <v>2021</v>
      </c>
    </row>
    <row r="25" spans="2:8">
      <c r="B25" s="30" t="s">
        <v>193</v>
      </c>
      <c r="D25" s="27" t="s">
        <v>167</v>
      </c>
    </row>
    <row r="26" spans="2:8">
      <c r="B26" s="30" t="s">
        <v>194</v>
      </c>
    </row>
    <row r="27" spans="2:8" ht="15.65" customHeight="1">
      <c r="B27" s="30" t="s">
        <v>195</v>
      </c>
      <c r="C27" s="27"/>
      <c r="D27" s="26" t="s">
        <v>170</v>
      </c>
      <c r="E27" s="26"/>
      <c r="F27" s="26"/>
      <c r="G27" s="26"/>
      <c r="H27" s="26"/>
    </row>
    <row r="28" spans="2:8">
      <c r="B28" s="30" t="s">
        <v>196</v>
      </c>
      <c r="D28" s="30" t="s">
        <v>197</v>
      </c>
    </row>
    <row r="29" spans="2:8">
      <c r="B29" s="30" t="s">
        <v>198</v>
      </c>
      <c r="D29" s="30" t="s">
        <v>199</v>
      </c>
    </row>
    <row r="30" spans="2:8">
      <c r="B30" s="27"/>
      <c r="C30" s="28"/>
      <c r="D30" s="30" t="s">
        <v>200</v>
      </c>
    </row>
    <row r="31" spans="2:8">
      <c r="B31" s="26" t="s">
        <v>169</v>
      </c>
      <c r="C31" s="28"/>
      <c r="D31" s="32" t="s">
        <v>201</v>
      </c>
    </row>
    <row r="32" spans="2:8">
      <c r="B32" s="30" t="s">
        <v>202</v>
      </c>
      <c r="C32" s="5"/>
      <c r="D32" s="5">
        <v>2023</v>
      </c>
    </row>
    <row r="33" spans="1:10">
      <c r="B33" s="30" t="s">
        <v>203</v>
      </c>
      <c r="D33" s="33" t="s">
        <v>204</v>
      </c>
    </row>
    <row r="34" spans="1:10">
      <c r="B34" s="30" t="s">
        <v>205</v>
      </c>
      <c r="D34" s="30" t="s">
        <v>206</v>
      </c>
    </row>
    <row r="35" spans="1:10">
      <c r="B35" s="30" t="s">
        <v>207</v>
      </c>
    </row>
    <row r="36" spans="1:10">
      <c r="B36" s="5">
        <v>2023</v>
      </c>
      <c r="D36" s="26" t="s">
        <v>208</v>
      </c>
      <c r="E36" s="26"/>
      <c r="F36" s="26"/>
      <c r="G36" s="26"/>
      <c r="H36" s="26"/>
      <c r="I36" s="26"/>
      <c r="J36" s="26"/>
    </row>
    <row r="37" spans="1:10">
      <c r="B37" t="s">
        <v>209</v>
      </c>
      <c r="D37" s="30" t="s">
        <v>210</v>
      </c>
    </row>
    <row r="38" spans="1:10">
      <c r="B38" t="s">
        <v>211</v>
      </c>
      <c r="D38" s="30" t="s">
        <v>212</v>
      </c>
    </row>
    <row r="39" spans="1:10" ht="15.65">
      <c r="B39" t="s">
        <v>213</v>
      </c>
      <c r="D39" s="30" t="s">
        <v>214</v>
      </c>
    </row>
    <row r="40" spans="1:10">
      <c r="B40" t="s">
        <v>215</v>
      </c>
      <c r="D40" s="30" t="s">
        <v>216</v>
      </c>
    </row>
    <row r="41" spans="1:10">
      <c r="B41" s="30" t="s">
        <v>217</v>
      </c>
      <c r="D41" s="5">
        <v>2022</v>
      </c>
    </row>
    <row r="42" spans="1:10">
      <c r="B42" s="30" t="s">
        <v>218</v>
      </c>
      <c r="D42" t="s">
        <v>219</v>
      </c>
    </row>
    <row r="45" spans="1:10">
      <c r="A45" s="25" t="s">
        <v>1</v>
      </c>
    </row>
    <row r="46" spans="1:10">
      <c r="A46" t="s">
        <v>171</v>
      </c>
    </row>
    <row r="47" spans="1:10">
      <c r="A47" s="30" t="s">
        <v>172</v>
      </c>
    </row>
    <row r="48" spans="1:10">
      <c r="A48" t="s">
        <v>173</v>
      </c>
    </row>
    <row r="49" spans="1:1" s="34" customFormat="1"/>
    <row r="50" spans="1:1">
      <c r="A50" s="31"/>
    </row>
    <row r="53" spans="1:1">
      <c r="A53" s="31"/>
    </row>
    <row r="64" spans="1:1">
      <c r="A64" s="25"/>
    </row>
    <row r="65" spans="1:1">
      <c r="A65" s="31"/>
    </row>
    <row r="69" spans="1:1">
      <c r="A69" s="31"/>
    </row>
    <row r="70" spans="1:1">
      <c r="A70" s="25"/>
    </row>
    <row r="71" spans="1:1">
      <c r="A71" s="31"/>
    </row>
    <row r="75" spans="1:1">
      <c r="A75" s="25"/>
    </row>
    <row r="76" spans="1:1">
      <c r="A76" s="31"/>
    </row>
    <row r="81" spans="1:1">
      <c r="A81" s="25"/>
    </row>
    <row r="82" spans="1:1">
      <c r="A82" s="31"/>
    </row>
    <row r="86" spans="1:1">
      <c r="A86" s="31"/>
    </row>
  </sheetData>
  <phoneticPr fontId="43" type="noConversion"/>
  <hyperlinks>
    <hyperlink ref="D9" r:id="rId1" xr:uid="{41736761-7543-47F3-A536-A5E18C38AE37}"/>
    <hyperlink ref="D25" r:id="rId2" xr:uid="{DF8E50F1-360B-4A5C-A66A-04D9517C827F}"/>
    <hyperlink ref="D13" r:id="rId3" xr:uid="{F5FD5CF3-694D-4079-8751-134B39C774A0}"/>
    <hyperlink ref="B18" r:id="rId4" xr:uid="{66D32379-C09A-43CC-9E0E-16195D687EB2}"/>
    <hyperlink ref="D19" r:id="rId5" xr:uid="{5E0FE0C5-AE17-4F19-9A82-34557A65B22A}"/>
    <hyperlink ref="D33" r:id="rId6" xr:uid="{CD54D721-F69C-47EB-BFB0-AED25DF41783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1"/>
  <sheetViews>
    <sheetView topLeftCell="A8" workbookViewId="0">
      <selection activeCell="C10" sqref="C10:I15"/>
    </sheetView>
  </sheetViews>
  <sheetFormatPr defaultRowHeight="12.9"/>
  <cols>
    <col min="2" max="9" width="11.875" customWidth="1"/>
  </cols>
  <sheetData>
    <row r="1" spans="1:9" s="8" customFormat="1" ht="51.65">
      <c r="B1" s="8" t="s">
        <v>53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49</v>
      </c>
      <c r="I1" s="8" t="s">
        <v>50</v>
      </c>
    </row>
    <row r="2" spans="1:9">
      <c r="A2" t="s">
        <v>145</v>
      </c>
      <c r="B2" t="s">
        <v>14</v>
      </c>
      <c r="C2" s="22">
        <v>1.8969330305532485E-3</v>
      </c>
      <c r="D2" s="22">
        <v>6.0834500522643521E-4</v>
      </c>
      <c r="E2" s="22">
        <v>3.1028353200910551E-4</v>
      </c>
      <c r="F2" s="22">
        <v>4.1484327462057988E-4</v>
      </c>
      <c r="G2" s="22">
        <v>4.4175960613736411E-4</v>
      </c>
      <c r="H2" s="22">
        <v>2.2525567274646511E-4</v>
      </c>
      <c r="I2" s="22">
        <v>4.8091259929518981E-4</v>
      </c>
    </row>
    <row r="3" spans="1:9">
      <c r="A3" t="s">
        <v>145</v>
      </c>
      <c r="B3" t="s">
        <v>8</v>
      </c>
      <c r="C3" s="22">
        <v>6.2930482298171088E-3</v>
      </c>
      <c r="D3" s="22">
        <v>2.0152079585131263E-3</v>
      </c>
      <c r="E3" s="22">
        <v>2.1666107473378268E-3</v>
      </c>
      <c r="F3" s="22">
        <v>2.5481918522714622E-3</v>
      </c>
      <c r="G3" s="22">
        <v>2.5219349099012303E-3</v>
      </c>
      <c r="H3" s="22">
        <v>9.0815578728949868E-4</v>
      </c>
      <c r="I3" s="22">
        <v>1.8613241243121026E-3</v>
      </c>
    </row>
    <row r="4" spans="1:9">
      <c r="A4" t="s">
        <v>145</v>
      </c>
      <c r="B4" t="s">
        <v>7</v>
      </c>
      <c r="C4" s="22">
        <v>1.5604824027299026E-3</v>
      </c>
      <c r="D4" s="22">
        <v>4.856059491180693E-4</v>
      </c>
      <c r="E4" s="22">
        <v>4.856059491180693E-4</v>
      </c>
      <c r="F4" s="22">
        <v>4.856059491180693E-4</v>
      </c>
      <c r="G4" s="22">
        <v>0</v>
      </c>
      <c r="H4" s="22">
        <v>0</v>
      </c>
      <c r="I4" s="22">
        <v>1.6186864970602313E-4</v>
      </c>
    </row>
    <row r="5" spans="1:9">
      <c r="A5" t="s">
        <v>145</v>
      </c>
      <c r="B5" t="s">
        <v>15</v>
      </c>
      <c r="C5" s="22">
        <v>4.4544800146568749E-3</v>
      </c>
      <c r="D5" s="22">
        <v>4.88055442953364E-3</v>
      </c>
      <c r="E5" s="22">
        <v>4.88055442953364E-3</v>
      </c>
      <c r="F5" s="22">
        <v>4.88055442953364E-3</v>
      </c>
      <c r="G5" s="22">
        <v>0</v>
      </c>
      <c r="H5" s="22">
        <v>0</v>
      </c>
      <c r="I5" s="22">
        <v>1.6268514765112136E-3</v>
      </c>
    </row>
    <row r="6" spans="1:9">
      <c r="A6" t="s">
        <v>145</v>
      </c>
      <c r="B6" t="s">
        <v>16</v>
      </c>
      <c r="C6" s="22">
        <v>8.2354085437718726E-3</v>
      </c>
      <c r="D6" s="22">
        <v>2.8713676873154528E-4</v>
      </c>
      <c r="E6" s="22">
        <v>0</v>
      </c>
      <c r="F6" s="22">
        <v>3.7909560316190944E-4</v>
      </c>
      <c r="G6" s="22">
        <v>0</v>
      </c>
      <c r="H6" s="22">
        <v>0</v>
      </c>
      <c r="I6" s="22">
        <v>1.2636520105396983E-4</v>
      </c>
    </row>
    <row r="7" spans="1:9">
      <c r="A7" t="s">
        <v>145</v>
      </c>
      <c r="B7" t="s">
        <v>17</v>
      </c>
      <c r="C7" s="22">
        <v>0.22504068339334843</v>
      </c>
      <c r="D7" s="22">
        <v>7.0030328094844219E-2</v>
      </c>
      <c r="E7" s="22">
        <v>7.0030328094844219E-2</v>
      </c>
      <c r="F7" s="22">
        <v>7.0030328094844219E-2</v>
      </c>
      <c r="G7" s="22">
        <v>0</v>
      </c>
      <c r="H7" s="22">
        <v>0</v>
      </c>
      <c r="I7" s="22">
        <v>2.3343442698281411E-2</v>
      </c>
    </row>
    <row r="9" spans="1:9" s="8" customFormat="1" ht="64.55">
      <c r="B9" s="8" t="s">
        <v>54</v>
      </c>
      <c r="C9" s="8" t="s">
        <v>2</v>
      </c>
      <c r="D9" s="8" t="s">
        <v>3</v>
      </c>
      <c r="E9" s="8" t="s">
        <v>4</v>
      </c>
      <c r="F9" s="8" t="s">
        <v>5</v>
      </c>
      <c r="G9" s="8" t="s">
        <v>6</v>
      </c>
      <c r="H9" s="8" t="s">
        <v>49</v>
      </c>
      <c r="I9" s="8" t="s">
        <v>50</v>
      </c>
    </row>
    <row r="10" spans="1:9">
      <c r="A10" t="s">
        <v>146</v>
      </c>
      <c r="B10" t="s">
        <v>14</v>
      </c>
      <c r="C10" s="4">
        <v>9.712297116432633E-4</v>
      </c>
      <c r="D10" s="4">
        <v>2.324065103043514E-4</v>
      </c>
      <c r="E10" s="4">
        <v>2.7123321432210586E-4</v>
      </c>
      <c r="F10" s="4">
        <v>2.9336401943689746E-4</v>
      </c>
      <c r="G10" s="4">
        <v>3.706853939499305E-4</v>
      </c>
      <c r="H10" s="4">
        <v>9.0102269098586051E-5</v>
      </c>
      <c r="I10" s="4">
        <v>2.4622725083913718E-4</v>
      </c>
    </row>
    <row r="11" spans="1:9">
      <c r="A11" t="s">
        <v>146</v>
      </c>
      <c r="B11" t="s">
        <v>8</v>
      </c>
      <c r="C11" s="4">
        <v>1.424625889530575E-3</v>
      </c>
      <c r="D11" s="4">
        <v>7.9482568973771061E-4</v>
      </c>
      <c r="E11" s="4">
        <v>6.051804029009192E-4</v>
      </c>
      <c r="F11" s="4">
        <v>6.3728504241452547E-4</v>
      </c>
      <c r="G11" s="4">
        <v>8.5437233350718004E-4</v>
      </c>
      <c r="H11" s="4">
        <v>3.9159832339000857E-4</v>
      </c>
      <c r="I11" s="4">
        <v>3.9127049078656643E-4</v>
      </c>
    </row>
    <row r="12" spans="1:9">
      <c r="A12" t="s">
        <v>146</v>
      </c>
      <c r="B12" t="s">
        <v>7</v>
      </c>
      <c r="C12" s="4">
        <v>1.6622709179351414E-5</v>
      </c>
      <c r="D12" s="4">
        <v>5.3416654402987621E-5</v>
      </c>
      <c r="E12" s="4">
        <v>5.3416654402987621E-5</v>
      </c>
      <c r="F12" s="4">
        <v>5.3416654402987621E-5</v>
      </c>
      <c r="G12" s="4">
        <v>0</v>
      </c>
      <c r="H12" s="4">
        <v>0</v>
      </c>
      <c r="I12" s="4">
        <v>1.7805551467662544E-5</v>
      </c>
    </row>
    <row r="13" spans="1:9">
      <c r="A13" t="s">
        <v>146</v>
      </c>
      <c r="B13" t="s">
        <v>15</v>
      </c>
      <c r="C13" s="4">
        <v>9.4522130090967955E-3</v>
      </c>
      <c r="D13" s="4">
        <v>6.3281765060902275E-3</v>
      </c>
      <c r="E13" s="4">
        <v>6.3281765060902275E-3</v>
      </c>
      <c r="F13" s="4">
        <v>6.3281765060902275E-3</v>
      </c>
      <c r="G13" s="4">
        <v>0</v>
      </c>
      <c r="H13" s="4">
        <v>0</v>
      </c>
      <c r="I13" s="4">
        <v>2.1093921686967426E-3</v>
      </c>
    </row>
    <row r="14" spans="1:9">
      <c r="A14" t="s">
        <v>146</v>
      </c>
      <c r="B14" t="s">
        <v>16</v>
      </c>
      <c r="C14" s="4">
        <v>1.7456924459906186E-3</v>
      </c>
      <c r="D14" s="4">
        <v>0</v>
      </c>
      <c r="E14" s="4">
        <v>0</v>
      </c>
      <c r="F14" s="4">
        <v>5.6097384051704505E-3</v>
      </c>
      <c r="G14" s="4">
        <v>0</v>
      </c>
      <c r="H14" s="4">
        <v>0</v>
      </c>
      <c r="I14" s="4">
        <v>1.8699128017234839E-3</v>
      </c>
    </row>
    <row r="15" spans="1:9">
      <c r="A15" t="s">
        <v>146</v>
      </c>
      <c r="B15" t="s">
        <v>17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7" spans="1:4" s="19" customFormat="1" ht="25.85">
      <c r="A17" s="19" t="s">
        <v>149</v>
      </c>
      <c r="B17" s="19" t="s">
        <v>150</v>
      </c>
      <c r="C17" s="19" t="s">
        <v>151</v>
      </c>
      <c r="D17" s="19" t="s">
        <v>152</v>
      </c>
    </row>
    <row r="18" spans="1:4">
      <c r="A18" s="18" t="s">
        <v>144</v>
      </c>
      <c r="B18" s="18" t="s">
        <v>14</v>
      </c>
      <c r="C18" s="18" t="s">
        <v>2</v>
      </c>
      <c r="D18" s="4">
        <f>SUMIFS($C$2:$C$15,B$2:B$15,$B18,$A$2:$A$15,$A18)</f>
        <v>9.712297116432633E-4</v>
      </c>
    </row>
    <row r="19" spans="1:4">
      <c r="A19" s="18" t="s">
        <v>144</v>
      </c>
      <c r="B19" s="18" t="s">
        <v>8</v>
      </c>
      <c r="C19" s="18" t="s">
        <v>2</v>
      </c>
      <c r="D19" s="4">
        <f t="shared" ref="D19:D29" si="0">SUMIFS($C$2:$C$15,B$2:B$15,$B19,$A$2:$A$15,$A19)</f>
        <v>1.424625889530575E-3</v>
      </c>
    </row>
    <row r="20" spans="1:4">
      <c r="A20" s="18" t="s">
        <v>144</v>
      </c>
      <c r="B20" s="18" t="s">
        <v>7</v>
      </c>
      <c r="C20" s="18" t="s">
        <v>2</v>
      </c>
      <c r="D20" s="4">
        <f t="shared" si="0"/>
        <v>1.6622709179351414E-5</v>
      </c>
    </row>
    <row r="21" spans="1:4">
      <c r="A21" s="18" t="s">
        <v>144</v>
      </c>
      <c r="B21" s="18" t="s">
        <v>15</v>
      </c>
      <c r="C21" s="18" t="s">
        <v>2</v>
      </c>
      <c r="D21" s="4">
        <f t="shared" si="0"/>
        <v>9.4522130090967955E-3</v>
      </c>
    </row>
    <row r="22" spans="1:4">
      <c r="A22" s="18" t="s">
        <v>144</v>
      </c>
      <c r="B22" s="18" t="s">
        <v>16</v>
      </c>
      <c r="C22" s="18" t="s">
        <v>2</v>
      </c>
      <c r="D22" s="4">
        <f t="shared" si="0"/>
        <v>1.7456924459906186E-3</v>
      </c>
    </row>
    <row r="23" spans="1:4">
      <c r="A23" s="18" t="s">
        <v>144</v>
      </c>
      <c r="B23" s="18" t="s">
        <v>17</v>
      </c>
      <c r="C23" s="18" t="s">
        <v>2</v>
      </c>
      <c r="D23" s="4">
        <f t="shared" si="0"/>
        <v>0</v>
      </c>
    </row>
    <row r="24" spans="1:4">
      <c r="A24" s="18" t="s">
        <v>143</v>
      </c>
      <c r="B24" s="18" t="s">
        <v>14</v>
      </c>
      <c r="C24" s="18" t="s">
        <v>2</v>
      </c>
      <c r="D24" s="4">
        <f t="shared" si="0"/>
        <v>1.8969330305532485E-3</v>
      </c>
    </row>
    <row r="25" spans="1:4">
      <c r="A25" s="18" t="s">
        <v>143</v>
      </c>
      <c r="B25" s="18" t="s">
        <v>8</v>
      </c>
      <c r="C25" s="18" t="s">
        <v>2</v>
      </c>
      <c r="D25" s="4">
        <f t="shared" si="0"/>
        <v>6.2930482298171088E-3</v>
      </c>
    </row>
    <row r="26" spans="1:4">
      <c r="A26" s="18" t="s">
        <v>143</v>
      </c>
      <c r="B26" s="18" t="s">
        <v>7</v>
      </c>
      <c r="C26" s="18" t="s">
        <v>2</v>
      </c>
      <c r="D26" s="4">
        <f t="shared" si="0"/>
        <v>1.5604824027299026E-3</v>
      </c>
    </row>
    <row r="27" spans="1:4">
      <c r="A27" s="18" t="s">
        <v>143</v>
      </c>
      <c r="B27" s="18" t="s">
        <v>15</v>
      </c>
      <c r="C27" s="18" t="s">
        <v>2</v>
      </c>
      <c r="D27" s="4">
        <f t="shared" si="0"/>
        <v>4.4544800146568749E-3</v>
      </c>
    </row>
    <row r="28" spans="1:4">
      <c r="A28" s="18" t="s">
        <v>143</v>
      </c>
      <c r="B28" s="18" t="s">
        <v>16</v>
      </c>
      <c r="C28" s="18" t="s">
        <v>2</v>
      </c>
      <c r="D28" s="4">
        <f t="shared" si="0"/>
        <v>8.2354085437718726E-3</v>
      </c>
    </row>
    <row r="29" spans="1:4">
      <c r="A29" s="18" t="s">
        <v>143</v>
      </c>
      <c r="B29" s="18" t="s">
        <v>17</v>
      </c>
      <c r="C29" s="18" t="s">
        <v>2</v>
      </c>
      <c r="D29" s="4">
        <f t="shared" si="0"/>
        <v>0.22504068339334843</v>
      </c>
    </row>
    <row r="30" spans="1:4">
      <c r="A30" s="18" t="s">
        <v>144</v>
      </c>
      <c r="B30" s="18" t="s">
        <v>14</v>
      </c>
      <c r="C30" s="18" t="s">
        <v>5</v>
      </c>
      <c r="D30" s="4">
        <f>SUMIFS($F$2:$F$15,B$2:B$15,$B30,$A$2:$A$15,$A30)</f>
        <v>2.9336401943689746E-4</v>
      </c>
    </row>
    <row r="31" spans="1:4">
      <c r="A31" s="18" t="s">
        <v>144</v>
      </c>
      <c r="B31" s="18" t="s">
        <v>8</v>
      </c>
      <c r="C31" s="18" t="s">
        <v>5</v>
      </c>
      <c r="D31" s="4">
        <f t="shared" ref="D31:D41" si="1">SUMIFS($F$2:$F$15,B$2:B$15,$B31,$A$2:$A$15,$A31)</f>
        <v>6.3728504241452547E-4</v>
      </c>
    </row>
    <row r="32" spans="1:4">
      <c r="A32" s="18" t="s">
        <v>144</v>
      </c>
      <c r="B32" s="18" t="s">
        <v>7</v>
      </c>
      <c r="C32" s="18" t="s">
        <v>5</v>
      </c>
      <c r="D32" s="4">
        <f t="shared" si="1"/>
        <v>5.3416654402987621E-5</v>
      </c>
    </row>
    <row r="33" spans="1:4">
      <c r="A33" s="18" t="s">
        <v>144</v>
      </c>
      <c r="B33" s="18" t="s">
        <v>15</v>
      </c>
      <c r="C33" s="18" t="s">
        <v>5</v>
      </c>
      <c r="D33" s="4">
        <f t="shared" si="1"/>
        <v>6.3281765060902275E-3</v>
      </c>
    </row>
    <row r="34" spans="1:4">
      <c r="A34" s="18" t="s">
        <v>144</v>
      </c>
      <c r="B34" s="18" t="s">
        <v>16</v>
      </c>
      <c r="C34" s="18" t="s">
        <v>5</v>
      </c>
      <c r="D34" s="4">
        <f t="shared" si="1"/>
        <v>5.6097384051704505E-3</v>
      </c>
    </row>
    <row r="35" spans="1:4">
      <c r="A35" s="18" t="s">
        <v>144</v>
      </c>
      <c r="B35" s="18" t="s">
        <v>17</v>
      </c>
      <c r="C35" s="18" t="s">
        <v>5</v>
      </c>
      <c r="D35" s="4">
        <f t="shared" si="1"/>
        <v>0</v>
      </c>
    </row>
    <row r="36" spans="1:4">
      <c r="A36" s="18" t="s">
        <v>143</v>
      </c>
      <c r="B36" s="18" t="s">
        <v>14</v>
      </c>
      <c r="C36" s="18" t="s">
        <v>5</v>
      </c>
      <c r="D36" s="4">
        <f t="shared" si="1"/>
        <v>4.1484327462057988E-4</v>
      </c>
    </row>
    <row r="37" spans="1:4">
      <c r="A37" s="18" t="s">
        <v>143</v>
      </c>
      <c r="B37" s="18" t="s">
        <v>8</v>
      </c>
      <c r="C37" s="18" t="s">
        <v>5</v>
      </c>
      <c r="D37" s="4">
        <f t="shared" si="1"/>
        <v>2.5481918522714622E-3</v>
      </c>
    </row>
    <row r="38" spans="1:4">
      <c r="A38" s="18" t="s">
        <v>143</v>
      </c>
      <c r="B38" s="18" t="s">
        <v>7</v>
      </c>
      <c r="C38" s="18" t="s">
        <v>5</v>
      </c>
      <c r="D38" s="4">
        <f t="shared" si="1"/>
        <v>4.856059491180693E-4</v>
      </c>
    </row>
    <row r="39" spans="1:4">
      <c r="A39" s="18" t="s">
        <v>143</v>
      </c>
      <c r="B39" s="18" t="s">
        <v>15</v>
      </c>
      <c r="C39" s="18" t="s">
        <v>5</v>
      </c>
      <c r="D39" s="4">
        <f t="shared" si="1"/>
        <v>4.88055442953364E-3</v>
      </c>
    </row>
    <row r="40" spans="1:4">
      <c r="A40" s="18" t="s">
        <v>143</v>
      </c>
      <c r="B40" s="18" t="s">
        <v>16</v>
      </c>
      <c r="C40" s="18" t="s">
        <v>5</v>
      </c>
      <c r="D40" s="4">
        <f t="shared" si="1"/>
        <v>3.7909560316190944E-4</v>
      </c>
    </row>
    <row r="41" spans="1:4">
      <c r="A41" s="18" t="s">
        <v>143</v>
      </c>
      <c r="B41" s="18" t="s">
        <v>17</v>
      </c>
      <c r="C41" s="18" t="s">
        <v>5</v>
      </c>
      <c r="D41" s="4">
        <f t="shared" si="1"/>
        <v>7.0030328094844219E-2</v>
      </c>
    </row>
    <row r="42" spans="1:4">
      <c r="A42" s="18" t="s">
        <v>144</v>
      </c>
      <c r="B42" s="18" t="s">
        <v>14</v>
      </c>
      <c r="C42" s="18" t="s">
        <v>4</v>
      </c>
      <c r="D42" s="4">
        <f>SUMIFS($E$2:$E$15,B$2:B$15,$B42,$A$2:$A$15,$A42)</f>
        <v>2.7123321432210586E-4</v>
      </c>
    </row>
    <row r="43" spans="1:4">
      <c r="A43" s="18" t="s">
        <v>144</v>
      </c>
      <c r="B43" s="18" t="s">
        <v>8</v>
      </c>
      <c r="C43" s="18" t="s">
        <v>4</v>
      </c>
      <c r="D43" s="4">
        <f t="shared" ref="D43:D53" si="2">SUMIFS($E$2:$E$15,B$2:B$15,$B43,$A$2:$A$15,$A43)</f>
        <v>6.051804029009192E-4</v>
      </c>
    </row>
    <row r="44" spans="1:4">
      <c r="A44" s="18" t="s">
        <v>144</v>
      </c>
      <c r="B44" s="18" t="s">
        <v>7</v>
      </c>
      <c r="C44" s="18" t="s">
        <v>4</v>
      </c>
      <c r="D44" s="4">
        <f t="shared" si="2"/>
        <v>5.3416654402987621E-5</v>
      </c>
    </row>
    <row r="45" spans="1:4">
      <c r="A45" s="18" t="s">
        <v>144</v>
      </c>
      <c r="B45" s="18" t="s">
        <v>15</v>
      </c>
      <c r="C45" s="18" t="s">
        <v>4</v>
      </c>
      <c r="D45" s="4">
        <f t="shared" si="2"/>
        <v>6.3281765060902275E-3</v>
      </c>
    </row>
    <row r="46" spans="1:4">
      <c r="A46" s="18" t="s">
        <v>144</v>
      </c>
      <c r="B46" s="18" t="s">
        <v>16</v>
      </c>
      <c r="C46" s="18" t="s">
        <v>4</v>
      </c>
      <c r="D46" s="4">
        <f t="shared" si="2"/>
        <v>0</v>
      </c>
    </row>
    <row r="47" spans="1:4">
      <c r="A47" s="18" t="s">
        <v>144</v>
      </c>
      <c r="B47" s="18" t="s">
        <v>17</v>
      </c>
      <c r="C47" s="18" t="s">
        <v>4</v>
      </c>
      <c r="D47" s="4">
        <f t="shared" si="2"/>
        <v>0</v>
      </c>
    </row>
    <row r="48" spans="1:4">
      <c r="A48" s="18" t="s">
        <v>143</v>
      </c>
      <c r="B48" s="18" t="s">
        <v>14</v>
      </c>
      <c r="C48" s="18" t="s">
        <v>4</v>
      </c>
      <c r="D48" s="4">
        <f t="shared" si="2"/>
        <v>3.1028353200910551E-4</v>
      </c>
    </row>
    <row r="49" spans="1:4">
      <c r="A49" s="18" t="s">
        <v>143</v>
      </c>
      <c r="B49" s="18" t="s">
        <v>8</v>
      </c>
      <c r="C49" s="18" t="s">
        <v>4</v>
      </c>
      <c r="D49" s="4">
        <f t="shared" si="2"/>
        <v>2.1666107473378268E-3</v>
      </c>
    </row>
    <row r="50" spans="1:4">
      <c r="A50" s="18" t="s">
        <v>143</v>
      </c>
      <c r="B50" s="18" t="s">
        <v>7</v>
      </c>
      <c r="C50" s="18" t="s">
        <v>4</v>
      </c>
      <c r="D50" s="4">
        <f t="shared" si="2"/>
        <v>4.856059491180693E-4</v>
      </c>
    </row>
    <row r="51" spans="1:4">
      <c r="A51" s="18" t="s">
        <v>143</v>
      </c>
      <c r="B51" s="18" t="s">
        <v>15</v>
      </c>
      <c r="C51" s="18" t="s">
        <v>4</v>
      </c>
      <c r="D51" s="4">
        <f t="shared" si="2"/>
        <v>4.88055442953364E-3</v>
      </c>
    </row>
    <row r="52" spans="1:4">
      <c r="A52" s="18" t="s">
        <v>143</v>
      </c>
      <c r="B52" s="18" t="s">
        <v>16</v>
      </c>
      <c r="C52" s="18" t="s">
        <v>4</v>
      </c>
      <c r="D52" s="4">
        <f t="shared" si="2"/>
        <v>0</v>
      </c>
    </row>
    <row r="53" spans="1:4">
      <c r="A53" s="18" t="s">
        <v>143</v>
      </c>
      <c r="B53" s="18" t="s">
        <v>17</v>
      </c>
      <c r="C53" s="18" t="s">
        <v>4</v>
      </c>
      <c r="D53" s="4">
        <f t="shared" si="2"/>
        <v>7.0030328094844219E-2</v>
      </c>
    </row>
    <row r="54" spans="1:4">
      <c r="A54" s="18" t="s">
        <v>144</v>
      </c>
      <c r="B54" s="18" t="s">
        <v>14</v>
      </c>
      <c r="C54" s="18" t="s">
        <v>50</v>
      </c>
      <c r="D54" s="4">
        <f>SUMIFS($I$2:$I$15,B$2:B$15,$B54,$A$2:$A$15,$A54)</f>
        <v>2.4622725083913718E-4</v>
      </c>
    </row>
    <row r="55" spans="1:4">
      <c r="A55" s="18" t="s">
        <v>144</v>
      </c>
      <c r="B55" s="18" t="s">
        <v>8</v>
      </c>
      <c r="C55" s="18" t="s">
        <v>50</v>
      </c>
      <c r="D55" s="4">
        <f t="shared" ref="D55:D65" si="3">SUMIFS($I$2:$I$15,B$2:B$15,$B55,$A$2:$A$15,$A55)</f>
        <v>3.9127049078656643E-4</v>
      </c>
    </row>
    <row r="56" spans="1:4">
      <c r="A56" s="18" t="s">
        <v>144</v>
      </c>
      <c r="B56" s="18" t="s">
        <v>7</v>
      </c>
      <c r="C56" s="18" t="s">
        <v>50</v>
      </c>
      <c r="D56" s="4">
        <f t="shared" si="3"/>
        <v>1.7805551467662544E-5</v>
      </c>
    </row>
    <row r="57" spans="1:4">
      <c r="A57" s="18" t="s">
        <v>144</v>
      </c>
      <c r="B57" s="18" t="s">
        <v>15</v>
      </c>
      <c r="C57" s="18" t="s">
        <v>50</v>
      </c>
      <c r="D57" s="4">
        <f t="shared" si="3"/>
        <v>2.1093921686967426E-3</v>
      </c>
    </row>
    <row r="58" spans="1:4">
      <c r="A58" s="18" t="s">
        <v>144</v>
      </c>
      <c r="B58" s="18" t="s">
        <v>16</v>
      </c>
      <c r="C58" s="18" t="s">
        <v>50</v>
      </c>
      <c r="D58" s="4">
        <f t="shared" si="3"/>
        <v>1.8699128017234839E-3</v>
      </c>
    </row>
    <row r="59" spans="1:4">
      <c r="A59" s="18" t="s">
        <v>144</v>
      </c>
      <c r="B59" s="18" t="s">
        <v>17</v>
      </c>
      <c r="C59" s="18" t="s">
        <v>50</v>
      </c>
      <c r="D59" s="4">
        <f t="shared" si="3"/>
        <v>0</v>
      </c>
    </row>
    <row r="60" spans="1:4">
      <c r="A60" s="18" t="s">
        <v>143</v>
      </c>
      <c r="B60" s="18" t="s">
        <v>14</v>
      </c>
      <c r="C60" s="18" t="s">
        <v>50</v>
      </c>
      <c r="D60" s="4">
        <f t="shared" si="3"/>
        <v>4.8091259929518981E-4</v>
      </c>
    </row>
    <row r="61" spans="1:4">
      <c r="A61" s="18" t="s">
        <v>143</v>
      </c>
      <c r="B61" s="18" t="s">
        <v>8</v>
      </c>
      <c r="C61" s="18" t="s">
        <v>50</v>
      </c>
      <c r="D61" s="4">
        <f t="shared" si="3"/>
        <v>1.8613241243121026E-3</v>
      </c>
    </row>
    <row r="62" spans="1:4">
      <c r="A62" s="18" t="s">
        <v>143</v>
      </c>
      <c r="B62" s="18" t="s">
        <v>7</v>
      </c>
      <c r="C62" s="18" t="s">
        <v>50</v>
      </c>
      <c r="D62" s="4">
        <f t="shared" si="3"/>
        <v>1.6186864970602313E-4</v>
      </c>
    </row>
    <row r="63" spans="1:4">
      <c r="A63" s="18" t="s">
        <v>143</v>
      </c>
      <c r="B63" s="18" t="s">
        <v>15</v>
      </c>
      <c r="C63" s="18" t="s">
        <v>50</v>
      </c>
      <c r="D63" s="4">
        <f t="shared" si="3"/>
        <v>1.6268514765112136E-3</v>
      </c>
    </row>
    <row r="64" spans="1:4">
      <c r="A64" s="18" t="s">
        <v>143</v>
      </c>
      <c r="B64" s="18" t="s">
        <v>16</v>
      </c>
      <c r="C64" s="18" t="s">
        <v>50</v>
      </c>
      <c r="D64" s="4">
        <f t="shared" si="3"/>
        <v>1.2636520105396983E-4</v>
      </c>
    </row>
    <row r="65" spans="1:4">
      <c r="A65" s="18" t="s">
        <v>143</v>
      </c>
      <c r="B65" s="18" t="s">
        <v>17</v>
      </c>
      <c r="C65" s="18" t="s">
        <v>50</v>
      </c>
      <c r="D65" s="4">
        <f t="shared" si="3"/>
        <v>2.3343442698281411E-2</v>
      </c>
    </row>
    <row r="66" spans="1:4">
      <c r="A66" s="18" t="s">
        <v>144</v>
      </c>
      <c r="B66" s="18" t="s">
        <v>14</v>
      </c>
      <c r="C66" s="18" t="s">
        <v>49</v>
      </c>
      <c r="D66" s="4">
        <f>SUMIFS($H$2:$H$15,B$2:B$15,$B66,$A$2:$A$15,$A66)</f>
        <v>9.0102269098586051E-5</v>
      </c>
    </row>
    <row r="67" spans="1:4">
      <c r="A67" s="18" t="s">
        <v>144</v>
      </c>
      <c r="B67" s="18" t="s">
        <v>8</v>
      </c>
      <c r="C67" s="18" t="s">
        <v>49</v>
      </c>
      <c r="D67" s="4">
        <f t="shared" ref="D67:D77" si="4">SUMIFS($H$2:$H$15,B$2:B$15,$B67,$A$2:$A$15,$A67)</f>
        <v>3.9159832339000857E-4</v>
      </c>
    </row>
    <row r="68" spans="1:4">
      <c r="A68" s="18" t="s">
        <v>144</v>
      </c>
      <c r="B68" s="18" t="s">
        <v>7</v>
      </c>
      <c r="C68" s="18" t="s">
        <v>49</v>
      </c>
      <c r="D68" s="4">
        <f t="shared" si="4"/>
        <v>0</v>
      </c>
    </row>
    <row r="69" spans="1:4">
      <c r="A69" s="18" t="s">
        <v>144</v>
      </c>
      <c r="B69" s="18" t="s">
        <v>15</v>
      </c>
      <c r="C69" s="18" t="s">
        <v>49</v>
      </c>
      <c r="D69" s="4">
        <f t="shared" si="4"/>
        <v>0</v>
      </c>
    </row>
    <row r="70" spans="1:4">
      <c r="A70" s="18" t="s">
        <v>144</v>
      </c>
      <c r="B70" s="18" t="s">
        <v>16</v>
      </c>
      <c r="C70" s="18" t="s">
        <v>49</v>
      </c>
      <c r="D70" s="4">
        <f t="shared" si="4"/>
        <v>0</v>
      </c>
    </row>
    <row r="71" spans="1:4">
      <c r="A71" s="18" t="s">
        <v>144</v>
      </c>
      <c r="B71" s="18" t="s">
        <v>17</v>
      </c>
      <c r="C71" s="18" t="s">
        <v>49</v>
      </c>
      <c r="D71" s="4">
        <f t="shared" si="4"/>
        <v>0</v>
      </c>
    </row>
    <row r="72" spans="1:4">
      <c r="A72" s="18" t="s">
        <v>143</v>
      </c>
      <c r="B72" s="18" t="s">
        <v>14</v>
      </c>
      <c r="C72" s="18" t="s">
        <v>49</v>
      </c>
      <c r="D72" s="4">
        <f t="shared" si="4"/>
        <v>2.2525567274646511E-4</v>
      </c>
    </row>
    <row r="73" spans="1:4">
      <c r="A73" s="18" t="s">
        <v>143</v>
      </c>
      <c r="B73" s="18" t="s">
        <v>8</v>
      </c>
      <c r="C73" s="18" t="s">
        <v>49</v>
      </c>
      <c r="D73" s="4">
        <f t="shared" si="4"/>
        <v>9.0815578728949868E-4</v>
      </c>
    </row>
    <row r="74" spans="1:4">
      <c r="A74" s="18" t="s">
        <v>143</v>
      </c>
      <c r="B74" s="18" t="s">
        <v>7</v>
      </c>
      <c r="C74" s="18" t="s">
        <v>49</v>
      </c>
      <c r="D74" s="4">
        <f t="shared" si="4"/>
        <v>0</v>
      </c>
    </row>
    <row r="75" spans="1:4">
      <c r="A75" s="18" t="s">
        <v>143</v>
      </c>
      <c r="B75" s="18" t="s">
        <v>15</v>
      </c>
      <c r="C75" s="18" t="s">
        <v>49</v>
      </c>
      <c r="D75" s="4">
        <f t="shared" si="4"/>
        <v>0</v>
      </c>
    </row>
    <row r="76" spans="1:4">
      <c r="A76" s="18" t="s">
        <v>143</v>
      </c>
      <c r="B76" s="18" t="s">
        <v>16</v>
      </c>
      <c r="C76" s="18" t="s">
        <v>49</v>
      </c>
      <c r="D76" s="4">
        <f t="shared" si="4"/>
        <v>0</v>
      </c>
    </row>
    <row r="77" spans="1:4">
      <c r="A77" s="18" t="s">
        <v>143</v>
      </c>
      <c r="B77" s="18" t="s">
        <v>17</v>
      </c>
      <c r="C77" s="18" t="s">
        <v>49</v>
      </c>
      <c r="D77" s="4">
        <f t="shared" si="4"/>
        <v>0</v>
      </c>
    </row>
    <row r="78" spans="1:4">
      <c r="A78" s="18" t="s">
        <v>144</v>
      </c>
      <c r="B78" s="18" t="s">
        <v>14</v>
      </c>
      <c r="C78" s="18" t="s">
        <v>3</v>
      </c>
      <c r="D78" s="4">
        <f>SUMIFS($D$2:$D$15,B$2:B$15,$B78,$A$2:$A$15,$A78)</f>
        <v>2.324065103043514E-4</v>
      </c>
    </row>
    <row r="79" spans="1:4">
      <c r="A79" s="18" t="s">
        <v>144</v>
      </c>
      <c r="B79" s="18" t="s">
        <v>8</v>
      </c>
      <c r="C79" s="18" t="s">
        <v>3</v>
      </c>
      <c r="D79" s="4">
        <f t="shared" ref="D79:D89" si="5">SUMIFS($D$2:$D$15,B$2:B$15,$B79,$A$2:$A$15,$A79)</f>
        <v>7.9482568973771061E-4</v>
      </c>
    </row>
    <row r="80" spans="1:4">
      <c r="A80" s="18" t="s">
        <v>144</v>
      </c>
      <c r="B80" s="18" t="s">
        <v>7</v>
      </c>
      <c r="C80" s="18" t="s">
        <v>3</v>
      </c>
      <c r="D80" s="4">
        <f t="shared" si="5"/>
        <v>5.3416654402987621E-5</v>
      </c>
    </row>
    <row r="81" spans="1:4">
      <c r="A81" s="18" t="s">
        <v>144</v>
      </c>
      <c r="B81" s="18" t="s">
        <v>15</v>
      </c>
      <c r="C81" s="18" t="s">
        <v>3</v>
      </c>
      <c r="D81" s="4">
        <f t="shared" si="5"/>
        <v>6.3281765060902275E-3</v>
      </c>
    </row>
    <row r="82" spans="1:4">
      <c r="A82" s="18" t="s">
        <v>144</v>
      </c>
      <c r="B82" s="18" t="s">
        <v>16</v>
      </c>
      <c r="C82" s="18" t="s">
        <v>3</v>
      </c>
      <c r="D82" s="4">
        <f t="shared" si="5"/>
        <v>0</v>
      </c>
    </row>
    <row r="83" spans="1:4">
      <c r="A83" s="18" t="s">
        <v>144</v>
      </c>
      <c r="B83" s="18" t="s">
        <v>17</v>
      </c>
      <c r="C83" s="18" t="s">
        <v>3</v>
      </c>
      <c r="D83" s="4">
        <f t="shared" si="5"/>
        <v>0</v>
      </c>
    </row>
    <row r="84" spans="1:4">
      <c r="A84" s="18" t="s">
        <v>143</v>
      </c>
      <c r="B84" s="18" t="s">
        <v>14</v>
      </c>
      <c r="C84" s="18" t="s">
        <v>3</v>
      </c>
      <c r="D84" s="4">
        <f t="shared" si="5"/>
        <v>6.0834500522643521E-4</v>
      </c>
    </row>
    <row r="85" spans="1:4">
      <c r="A85" s="18" t="s">
        <v>143</v>
      </c>
      <c r="B85" s="18" t="s">
        <v>8</v>
      </c>
      <c r="C85" s="18" t="s">
        <v>3</v>
      </c>
      <c r="D85" s="4">
        <f t="shared" si="5"/>
        <v>2.0152079585131263E-3</v>
      </c>
    </row>
    <row r="86" spans="1:4">
      <c r="A86" s="18" t="s">
        <v>143</v>
      </c>
      <c r="B86" s="18" t="s">
        <v>7</v>
      </c>
      <c r="C86" s="18" t="s">
        <v>3</v>
      </c>
      <c r="D86" s="4">
        <f t="shared" si="5"/>
        <v>4.856059491180693E-4</v>
      </c>
    </row>
    <row r="87" spans="1:4">
      <c r="A87" s="18" t="s">
        <v>143</v>
      </c>
      <c r="B87" s="18" t="s">
        <v>15</v>
      </c>
      <c r="C87" s="18" t="s">
        <v>3</v>
      </c>
      <c r="D87" s="4">
        <f t="shared" si="5"/>
        <v>4.88055442953364E-3</v>
      </c>
    </row>
    <row r="88" spans="1:4">
      <c r="A88" s="18" t="s">
        <v>143</v>
      </c>
      <c r="B88" s="18" t="s">
        <v>16</v>
      </c>
      <c r="C88" s="18" t="s">
        <v>3</v>
      </c>
      <c r="D88" s="4">
        <f t="shared" si="5"/>
        <v>2.8713676873154528E-4</v>
      </c>
    </row>
    <row r="89" spans="1:4">
      <c r="A89" s="18" t="s">
        <v>143</v>
      </c>
      <c r="B89" s="18" t="s">
        <v>17</v>
      </c>
      <c r="C89" s="18" t="s">
        <v>3</v>
      </c>
      <c r="D89" s="4">
        <f t="shared" si="5"/>
        <v>7.0030328094844219E-2</v>
      </c>
    </row>
    <row r="90" spans="1:4">
      <c r="A90" s="18" t="s">
        <v>144</v>
      </c>
      <c r="B90" s="18" t="s">
        <v>14</v>
      </c>
      <c r="C90" s="18" t="s">
        <v>6</v>
      </c>
      <c r="D90" s="4">
        <f>SUMIFS($G$2:$G$15,B$2:B$15,$B90,$A$2:$A$15,$A90)</f>
        <v>3.706853939499305E-4</v>
      </c>
    </row>
    <row r="91" spans="1:4">
      <c r="A91" s="18" t="s">
        <v>144</v>
      </c>
      <c r="B91" s="18" t="s">
        <v>8</v>
      </c>
      <c r="C91" s="18" t="s">
        <v>6</v>
      </c>
      <c r="D91" s="4">
        <f t="shared" ref="D91:D101" si="6">SUMIFS($G$2:$G$15,B$2:B$15,$B91,$A$2:$A$15,$A91)</f>
        <v>8.5437233350718004E-4</v>
      </c>
    </row>
    <row r="92" spans="1:4">
      <c r="A92" s="18" t="s">
        <v>144</v>
      </c>
      <c r="B92" s="18" t="s">
        <v>7</v>
      </c>
      <c r="C92" s="18" t="s">
        <v>6</v>
      </c>
      <c r="D92" s="4">
        <f t="shared" si="6"/>
        <v>0</v>
      </c>
    </row>
    <row r="93" spans="1:4">
      <c r="A93" s="18" t="s">
        <v>144</v>
      </c>
      <c r="B93" s="18" t="s">
        <v>15</v>
      </c>
      <c r="C93" s="18" t="s">
        <v>6</v>
      </c>
      <c r="D93" s="4">
        <f t="shared" si="6"/>
        <v>0</v>
      </c>
    </row>
    <row r="94" spans="1:4">
      <c r="A94" s="18" t="s">
        <v>144</v>
      </c>
      <c r="B94" s="18" t="s">
        <v>16</v>
      </c>
      <c r="C94" s="18" t="s">
        <v>6</v>
      </c>
      <c r="D94" s="4">
        <f t="shared" si="6"/>
        <v>0</v>
      </c>
    </row>
    <row r="95" spans="1:4">
      <c r="A95" s="18" t="s">
        <v>144</v>
      </c>
      <c r="B95" s="18" t="s">
        <v>17</v>
      </c>
      <c r="C95" s="18" t="s">
        <v>6</v>
      </c>
      <c r="D95" s="4">
        <f t="shared" si="6"/>
        <v>0</v>
      </c>
    </row>
    <row r="96" spans="1:4">
      <c r="A96" s="18" t="s">
        <v>143</v>
      </c>
      <c r="B96" s="18" t="s">
        <v>14</v>
      </c>
      <c r="C96" s="18" t="s">
        <v>6</v>
      </c>
      <c r="D96" s="4">
        <f t="shared" si="6"/>
        <v>4.4175960613736411E-4</v>
      </c>
    </row>
    <row r="97" spans="1:4">
      <c r="A97" s="18" t="s">
        <v>143</v>
      </c>
      <c r="B97" s="18" t="s">
        <v>8</v>
      </c>
      <c r="C97" s="18" t="s">
        <v>6</v>
      </c>
      <c r="D97" s="4">
        <f t="shared" si="6"/>
        <v>2.5219349099012303E-3</v>
      </c>
    </row>
    <row r="98" spans="1:4">
      <c r="A98" s="18" t="s">
        <v>143</v>
      </c>
      <c r="B98" s="18" t="s">
        <v>7</v>
      </c>
      <c r="C98" s="18" t="s">
        <v>6</v>
      </c>
      <c r="D98" s="4">
        <f t="shared" si="6"/>
        <v>0</v>
      </c>
    </row>
    <row r="99" spans="1:4">
      <c r="A99" s="18" t="s">
        <v>143</v>
      </c>
      <c r="B99" s="18" t="s">
        <v>15</v>
      </c>
      <c r="C99" s="18" t="s">
        <v>6</v>
      </c>
      <c r="D99" s="4">
        <f t="shared" si="6"/>
        <v>0</v>
      </c>
    </row>
    <row r="100" spans="1:4">
      <c r="A100" s="18" t="s">
        <v>143</v>
      </c>
      <c r="B100" s="18" t="s">
        <v>16</v>
      </c>
      <c r="C100" s="18" t="s">
        <v>6</v>
      </c>
      <c r="D100" s="4">
        <f t="shared" si="6"/>
        <v>0</v>
      </c>
    </row>
    <row r="101" spans="1:4">
      <c r="A101" s="18" t="s">
        <v>143</v>
      </c>
      <c r="B101" s="18" t="s">
        <v>17</v>
      </c>
      <c r="C101" s="18" t="s">
        <v>6</v>
      </c>
      <c r="D101" s="4">
        <f t="shared" si="6"/>
        <v>0</v>
      </c>
    </row>
  </sheetData>
  <autoFilter ref="A17:D17" xr:uid="{00000000-0001-0000-0200-000000000000}">
    <sortState xmlns:xlrd2="http://schemas.microsoft.com/office/spreadsheetml/2017/richdata2" ref="A18:D101">
      <sortCondition ref="C17"/>
    </sortState>
  </autoFilter>
  <sortState xmlns:xlrd2="http://schemas.microsoft.com/office/spreadsheetml/2017/richdata2" ref="A18:I101">
    <sortCondition ref="A18:A101"/>
  </sortState>
  <phoneticPr fontId="43" type="noConversion"/>
  <conditionalFormatting sqref="C2:I15">
    <cfRule type="cellIs" dxfId="2" priority="2" operator="equal">
      <formula>0</formula>
    </cfRule>
  </conditionalFormatting>
  <conditionalFormatting sqref="D18:D101">
    <cfRule type="cellIs" dxfId="1" priority="1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workbookViewId="0">
      <selection activeCell="E12" sqref="E12"/>
    </sheetView>
  </sheetViews>
  <sheetFormatPr defaultRowHeight="12.9"/>
  <cols>
    <col min="1" max="1" width="50.375" customWidth="1"/>
  </cols>
  <sheetData>
    <row r="1" spans="1:3">
      <c r="A1" s="2" t="s">
        <v>9</v>
      </c>
      <c r="B1" s="3"/>
    </row>
    <row r="2" spans="1:3">
      <c r="A2" t="s">
        <v>12</v>
      </c>
      <c r="B2" s="7">
        <v>0.68595041322314043</v>
      </c>
    </row>
    <row r="3" spans="1:3">
      <c r="A3" t="s">
        <v>8</v>
      </c>
      <c r="B3" s="7">
        <v>0.68881036513545346</v>
      </c>
    </row>
    <row r="5" spans="1:3">
      <c r="A5" s="2" t="s">
        <v>10</v>
      </c>
      <c r="B5" s="3"/>
    </row>
    <row r="6" spans="1:3">
      <c r="A6" t="s">
        <v>11</v>
      </c>
      <c r="B6">
        <v>0.55000000000000004</v>
      </c>
    </row>
    <row r="8" spans="1:3">
      <c r="A8" s="2" t="s">
        <v>140</v>
      </c>
      <c r="B8" s="3" t="s">
        <v>141</v>
      </c>
      <c r="C8" s="3" t="s">
        <v>142</v>
      </c>
    </row>
    <row r="9" spans="1:3">
      <c r="A9" t="s">
        <v>14</v>
      </c>
      <c r="B9" s="21">
        <v>15</v>
      </c>
      <c r="C9" s="21">
        <v>13.5</v>
      </c>
    </row>
    <row r="10" spans="1:3">
      <c r="A10" t="s">
        <v>8</v>
      </c>
      <c r="B10" s="21">
        <v>10.104163082338621</v>
      </c>
      <c r="C10" s="21">
        <v>10.000065000422502</v>
      </c>
    </row>
    <row r="11" spans="1:3">
      <c r="A11" t="s">
        <v>7</v>
      </c>
      <c r="B11" s="21">
        <v>27.5</v>
      </c>
      <c r="C11" s="21">
        <v>27.5</v>
      </c>
    </row>
    <row r="12" spans="1:3">
      <c r="A12" t="s">
        <v>15</v>
      </c>
      <c r="B12" s="21">
        <v>26</v>
      </c>
      <c r="C12" s="21">
        <v>23</v>
      </c>
    </row>
    <row r="13" spans="1:3">
      <c r="A13" t="s">
        <v>16</v>
      </c>
      <c r="B13" s="21">
        <v>29</v>
      </c>
      <c r="C13" s="21">
        <v>32.8333333333333</v>
      </c>
    </row>
    <row r="14" spans="1:3">
      <c r="A14" t="s">
        <v>17</v>
      </c>
      <c r="B14" s="21">
        <v>13</v>
      </c>
      <c r="C14" s="21">
        <v>13</v>
      </c>
    </row>
  </sheetData>
  <phoneticPr fontId="4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4CE8A-42FB-4164-BBB9-C07CF610E765}">
  <dimension ref="A1:AW85"/>
  <sheetViews>
    <sheetView topLeftCell="D35" workbookViewId="0">
      <selection activeCell="E42" sqref="E42"/>
    </sheetView>
  </sheetViews>
  <sheetFormatPr defaultColWidth="9" defaultRowHeight="12.9"/>
  <cols>
    <col min="1" max="1" width="10.5" style="18" bestFit="1" customWidth="1"/>
    <col min="2" max="2" width="11.625" style="18" bestFit="1" customWidth="1"/>
    <col min="3" max="3" width="27.25" style="18" bestFit="1" customWidth="1"/>
    <col min="4" max="4" width="108.125" style="16" bestFit="1" customWidth="1"/>
    <col min="5" max="49" width="11.625" style="16" bestFit="1" customWidth="1"/>
    <col min="50" max="16384" width="9" style="16"/>
  </cols>
  <sheetData>
    <row r="1" spans="1:49">
      <c r="D1" s="16" t="s">
        <v>55</v>
      </c>
      <c r="E1" s="16">
        <v>2019</v>
      </c>
      <c r="F1" s="16">
        <v>2020</v>
      </c>
      <c r="G1" s="16">
        <v>2021</v>
      </c>
      <c r="H1" s="16">
        <v>2022</v>
      </c>
      <c r="I1" s="16">
        <v>2023</v>
      </c>
      <c r="J1" s="16">
        <v>2024</v>
      </c>
      <c r="K1" s="16">
        <v>2025</v>
      </c>
      <c r="L1" s="16">
        <v>2026</v>
      </c>
      <c r="M1" s="16">
        <v>2027</v>
      </c>
      <c r="N1" s="16">
        <v>2028</v>
      </c>
      <c r="O1" s="16">
        <v>2029</v>
      </c>
      <c r="P1" s="16">
        <v>2030</v>
      </c>
      <c r="Q1" s="16">
        <v>2031</v>
      </c>
      <c r="R1" s="16">
        <v>2032</v>
      </c>
      <c r="S1" s="16">
        <v>2033</v>
      </c>
      <c r="T1" s="16">
        <v>2034</v>
      </c>
      <c r="U1" s="16">
        <v>2035</v>
      </c>
      <c r="V1" s="16">
        <v>2036</v>
      </c>
      <c r="W1" s="16">
        <v>2037</v>
      </c>
      <c r="X1" s="16">
        <v>2038</v>
      </c>
      <c r="Y1" s="16">
        <v>2039</v>
      </c>
      <c r="Z1" s="16">
        <v>2040</v>
      </c>
      <c r="AA1" s="16">
        <v>2041</v>
      </c>
      <c r="AB1" s="16">
        <v>2042</v>
      </c>
      <c r="AC1" s="16">
        <v>2043</v>
      </c>
      <c r="AD1" s="16">
        <v>2044</v>
      </c>
      <c r="AE1" s="16">
        <v>2045</v>
      </c>
      <c r="AF1" s="16">
        <v>2046</v>
      </c>
      <c r="AG1" s="16">
        <v>2047</v>
      </c>
      <c r="AH1" s="16">
        <v>2048</v>
      </c>
      <c r="AI1" s="16">
        <v>2049</v>
      </c>
      <c r="AJ1" s="16">
        <v>2050</v>
      </c>
      <c r="AK1" s="16">
        <v>2051</v>
      </c>
      <c r="AL1" s="16">
        <v>2052</v>
      </c>
      <c r="AM1" s="16">
        <v>2053</v>
      </c>
      <c r="AN1" s="16">
        <v>2054</v>
      </c>
      <c r="AO1" s="16">
        <v>2055</v>
      </c>
      <c r="AP1" s="16">
        <v>2056</v>
      </c>
      <c r="AQ1" s="16">
        <v>2057</v>
      </c>
      <c r="AR1" s="16">
        <v>2058</v>
      </c>
      <c r="AS1" s="16">
        <v>2059</v>
      </c>
      <c r="AT1" s="16">
        <v>2060</v>
      </c>
    </row>
    <row r="2" spans="1:49">
      <c r="A2" s="18" t="s">
        <v>143</v>
      </c>
      <c r="B2" s="18" t="s">
        <v>14</v>
      </c>
      <c r="C2" s="18" t="s">
        <v>2</v>
      </c>
      <c r="D2" s="16" t="s">
        <v>56</v>
      </c>
      <c r="E2" s="17">
        <v>1.8969330305532485E-3</v>
      </c>
      <c r="F2" s="17">
        <v>1.8969330305532485E-3</v>
      </c>
      <c r="G2" s="17">
        <v>1.9290844378507613E-3</v>
      </c>
      <c r="H2" s="17">
        <v>1.9623445143654296E-3</v>
      </c>
      <c r="I2" s="17">
        <v>2E-3</v>
      </c>
      <c r="J2" s="17">
        <v>2.0300000000000001E-3</v>
      </c>
      <c r="K2" s="17">
        <v>2.0699999999999998E-3</v>
      </c>
      <c r="L2" s="17">
        <v>2.0899999999999998E-3</v>
      </c>
      <c r="M2" s="17">
        <v>2.1099999999999999E-3</v>
      </c>
      <c r="N2" s="17">
        <v>2.1299999999999999E-3</v>
      </c>
      <c r="O2" s="17">
        <v>2.15E-3</v>
      </c>
      <c r="P2" s="17">
        <v>2.1700000000000001E-3</v>
      </c>
      <c r="Q2" s="17">
        <v>2.1900000000000001E-3</v>
      </c>
      <c r="R2" s="17">
        <v>2.2100000000000002E-3</v>
      </c>
      <c r="S2" s="17">
        <v>2.2300000000000002E-3</v>
      </c>
      <c r="T2" s="17">
        <v>2.2499999999999998E-3</v>
      </c>
      <c r="U2" s="17">
        <v>2.2799999999999999E-3</v>
      </c>
      <c r="V2" s="17">
        <v>2.2799999999999999E-3</v>
      </c>
      <c r="W2" s="17">
        <v>2.2799999999999999E-3</v>
      </c>
      <c r="X2" s="17">
        <v>2.2799999999999999E-3</v>
      </c>
      <c r="Y2" s="17">
        <v>2.2799999999999999E-3</v>
      </c>
      <c r="Z2" s="17">
        <v>2.2799999999999999E-3</v>
      </c>
      <c r="AA2" s="17">
        <v>2.2799999999999999E-3</v>
      </c>
      <c r="AB2" s="17">
        <v>2.2799999999999999E-3</v>
      </c>
      <c r="AC2" s="17">
        <v>2.2799999999999999E-3</v>
      </c>
      <c r="AD2" s="17">
        <v>2.2799999999999999E-3</v>
      </c>
      <c r="AE2" s="17">
        <v>2.2799999999999999E-3</v>
      </c>
      <c r="AF2" s="17">
        <v>2.2799999999999999E-3</v>
      </c>
      <c r="AG2" s="17">
        <v>2.2799999999999999E-3</v>
      </c>
      <c r="AH2" s="17">
        <v>2.2799999999999999E-3</v>
      </c>
      <c r="AI2" s="17">
        <v>2.2799999999999999E-3</v>
      </c>
      <c r="AJ2" s="17">
        <v>2.2799999999999999E-3</v>
      </c>
      <c r="AK2" s="17">
        <v>2.2799999999999999E-3</v>
      </c>
      <c r="AL2" s="17">
        <v>2.2799999999999999E-3</v>
      </c>
      <c r="AM2" s="17">
        <v>2.2799999999999999E-3</v>
      </c>
      <c r="AN2" s="17">
        <v>2.2799999999999999E-3</v>
      </c>
      <c r="AO2" s="17">
        <v>2.2799999999999999E-3</v>
      </c>
      <c r="AP2" s="17">
        <v>2.2799999999999999E-3</v>
      </c>
      <c r="AQ2" s="17">
        <v>2.2799999999999999E-3</v>
      </c>
      <c r="AR2" s="17">
        <v>2.2799999999999999E-3</v>
      </c>
      <c r="AS2" s="17">
        <v>2.2799999999999999E-3</v>
      </c>
      <c r="AT2" s="17">
        <v>2.2799999999999999E-3</v>
      </c>
    </row>
    <row r="3" spans="1:49">
      <c r="A3" s="18" t="s">
        <v>143</v>
      </c>
      <c r="B3" s="18" t="s">
        <v>14</v>
      </c>
      <c r="C3" s="18" t="s">
        <v>3</v>
      </c>
      <c r="D3" s="16" t="s">
        <v>57</v>
      </c>
      <c r="E3" s="17">
        <v>6.0834500522643521E-4</v>
      </c>
      <c r="F3" s="17">
        <v>5.9009465506964219E-4</v>
      </c>
      <c r="G3" s="17">
        <v>5.9206821578893854E-4</v>
      </c>
      <c r="H3" s="17">
        <v>5.9405502188219009E-4</v>
      </c>
      <c r="I3" s="17">
        <v>5.9599999999999996E-4</v>
      </c>
      <c r="J3" s="17">
        <v>5.9800000000000001E-4</v>
      </c>
      <c r="K3" s="17">
        <v>5.9999999999999995E-4</v>
      </c>
      <c r="L3" s="17">
        <v>6.02E-4</v>
      </c>
      <c r="M3" s="17">
        <v>6.0300000000000002E-4</v>
      </c>
      <c r="N3" s="17">
        <v>6.0499999999999996E-4</v>
      </c>
      <c r="O3" s="17">
        <v>6.0700000000000001E-4</v>
      </c>
      <c r="P3" s="17">
        <v>6.0800000000000003E-4</v>
      </c>
      <c r="Q3" s="17">
        <v>6.0999999999999997E-4</v>
      </c>
      <c r="R3" s="17">
        <v>6.11E-4</v>
      </c>
      <c r="S3" s="17">
        <v>6.1300000000000005E-4</v>
      </c>
      <c r="T3" s="17">
        <v>6.1399999999999996E-4</v>
      </c>
      <c r="U3" s="17">
        <v>6.1600000000000001E-4</v>
      </c>
      <c r="V3" s="17">
        <v>6.1600000000000001E-4</v>
      </c>
      <c r="W3" s="17">
        <v>6.1600000000000001E-4</v>
      </c>
      <c r="X3" s="17">
        <v>6.1600000000000001E-4</v>
      </c>
      <c r="Y3" s="17">
        <v>6.1600000000000001E-4</v>
      </c>
      <c r="Z3" s="17">
        <v>6.1600000000000001E-4</v>
      </c>
      <c r="AA3" s="17">
        <v>6.1600000000000001E-4</v>
      </c>
      <c r="AB3" s="17">
        <v>6.1600000000000001E-4</v>
      </c>
      <c r="AC3" s="17">
        <v>6.1600000000000001E-4</v>
      </c>
      <c r="AD3" s="17">
        <v>6.1600000000000001E-4</v>
      </c>
      <c r="AE3" s="17">
        <v>6.1600000000000001E-4</v>
      </c>
      <c r="AF3" s="17">
        <v>6.1600000000000001E-4</v>
      </c>
      <c r="AG3" s="17">
        <v>6.1600000000000001E-4</v>
      </c>
      <c r="AH3" s="17">
        <v>6.1600000000000001E-4</v>
      </c>
      <c r="AI3" s="17">
        <v>6.1600000000000001E-4</v>
      </c>
      <c r="AJ3" s="17">
        <v>6.1600000000000001E-4</v>
      </c>
      <c r="AK3" s="17">
        <v>6.1600000000000001E-4</v>
      </c>
      <c r="AL3" s="17">
        <v>6.1600000000000001E-4</v>
      </c>
      <c r="AM3" s="17">
        <v>6.1600000000000001E-4</v>
      </c>
      <c r="AN3" s="17">
        <v>6.1600000000000001E-4</v>
      </c>
      <c r="AO3" s="17">
        <v>6.1600000000000001E-4</v>
      </c>
      <c r="AP3" s="17">
        <v>6.1600000000000001E-4</v>
      </c>
      <c r="AQ3" s="17">
        <v>6.1600000000000001E-4</v>
      </c>
      <c r="AR3" s="17">
        <v>6.1600000000000001E-4</v>
      </c>
      <c r="AS3" s="17">
        <v>6.1600000000000001E-4</v>
      </c>
      <c r="AT3" s="17">
        <v>6.1600000000000001E-4</v>
      </c>
    </row>
    <row r="4" spans="1:49">
      <c r="A4" s="18" t="s">
        <v>143</v>
      </c>
      <c r="B4" s="18" t="s">
        <v>14</v>
      </c>
      <c r="C4" s="18" t="s">
        <v>4</v>
      </c>
      <c r="D4" s="16" t="s">
        <v>58</v>
      </c>
      <c r="E4" s="17">
        <v>3.1028353200910551E-4</v>
      </c>
      <c r="F4" s="17">
        <v>3.2579770860956085E-4</v>
      </c>
      <c r="G4" s="17">
        <v>3.4249430602844764E-4</v>
      </c>
      <c r="H4" s="17">
        <v>3.7828471246393127E-4</v>
      </c>
      <c r="I4" s="17">
        <v>4.2200000000000001E-4</v>
      </c>
      <c r="J4" s="17">
        <v>4.7800000000000002E-4</v>
      </c>
      <c r="K4" s="17">
        <v>5.5099999999999995E-4</v>
      </c>
      <c r="L4" s="17">
        <v>6.5200000000000002E-4</v>
      </c>
      <c r="M4" s="17">
        <v>6.5200000000000002E-4</v>
      </c>
      <c r="N4" s="17">
        <v>6.5200000000000002E-4</v>
      </c>
      <c r="O4" s="17">
        <v>6.5200000000000002E-4</v>
      </c>
      <c r="P4" s="17">
        <v>6.5200000000000002E-4</v>
      </c>
      <c r="Q4" s="17">
        <v>6.5200000000000002E-4</v>
      </c>
      <c r="R4" s="17">
        <v>6.5200000000000002E-4</v>
      </c>
      <c r="S4" s="17">
        <v>6.5200000000000002E-4</v>
      </c>
      <c r="T4" s="17">
        <v>6.5200000000000002E-4</v>
      </c>
      <c r="U4" s="17">
        <v>6.5200000000000002E-4</v>
      </c>
      <c r="V4" s="17">
        <v>6.5200000000000002E-4</v>
      </c>
      <c r="W4" s="17">
        <v>6.5200000000000002E-4</v>
      </c>
      <c r="X4" s="17">
        <v>6.5200000000000002E-4</v>
      </c>
      <c r="Y4" s="17">
        <v>6.5200000000000002E-4</v>
      </c>
      <c r="Z4" s="17">
        <v>6.5200000000000002E-4</v>
      </c>
      <c r="AA4" s="17">
        <v>6.5200000000000002E-4</v>
      </c>
      <c r="AB4" s="17">
        <v>6.5200000000000002E-4</v>
      </c>
      <c r="AC4" s="17">
        <v>6.5200000000000002E-4</v>
      </c>
      <c r="AD4" s="17">
        <v>6.5200000000000002E-4</v>
      </c>
      <c r="AE4" s="17">
        <v>6.5200000000000002E-4</v>
      </c>
      <c r="AF4" s="17">
        <v>6.5200000000000002E-4</v>
      </c>
      <c r="AG4" s="17">
        <v>6.5200000000000002E-4</v>
      </c>
      <c r="AH4" s="17">
        <v>6.5200000000000002E-4</v>
      </c>
      <c r="AI4" s="17">
        <v>6.5200000000000002E-4</v>
      </c>
      <c r="AJ4" s="17">
        <v>6.5200000000000002E-4</v>
      </c>
      <c r="AK4" s="17">
        <v>6.5200000000000002E-4</v>
      </c>
      <c r="AL4" s="17">
        <v>6.5200000000000002E-4</v>
      </c>
      <c r="AM4" s="17">
        <v>6.5200000000000002E-4</v>
      </c>
      <c r="AN4" s="17">
        <v>6.5200000000000002E-4</v>
      </c>
      <c r="AO4" s="17">
        <v>6.5200000000000002E-4</v>
      </c>
      <c r="AP4" s="17">
        <v>6.5200000000000002E-4</v>
      </c>
      <c r="AQ4" s="17">
        <v>6.5200000000000002E-4</v>
      </c>
      <c r="AR4" s="17">
        <v>6.5200000000000002E-4</v>
      </c>
      <c r="AS4" s="17">
        <v>6.5200000000000002E-4</v>
      </c>
      <c r="AT4" s="17">
        <v>6.5200000000000002E-4</v>
      </c>
    </row>
    <row r="5" spans="1:49">
      <c r="A5" s="18" t="s">
        <v>143</v>
      </c>
      <c r="B5" s="18" t="s">
        <v>14</v>
      </c>
      <c r="C5" s="18" t="s">
        <v>5</v>
      </c>
      <c r="D5" s="16" t="s">
        <v>59</v>
      </c>
      <c r="E5" s="17">
        <v>4.1484327462057988E-4</v>
      </c>
      <c r="F5" s="17">
        <v>3.5612699575120546E-4</v>
      </c>
      <c r="G5" s="17">
        <v>4.3294740755289913E-4</v>
      </c>
      <c r="H5" s="17">
        <v>4.47165255450644E-4</v>
      </c>
      <c r="I5" s="17">
        <v>4.6200000000000001E-4</v>
      </c>
      <c r="J5" s="17">
        <v>4.7899999999999999E-4</v>
      </c>
      <c r="K5" s="17">
        <v>4.9600000000000002E-4</v>
      </c>
      <c r="L5" s="17">
        <v>5.1099999999999995E-4</v>
      </c>
      <c r="M5" s="17">
        <v>5.2599999999999999E-4</v>
      </c>
      <c r="N5" s="17">
        <v>5.4299999999999997E-4</v>
      </c>
      <c r="O5" s="17">
        <v>5.5999999999999995E-4</v>
      </c>
      <c r="P5" s="17">
        <v>5.7899999999999998E-4</v>
      </c>
      <c r="Q5" s="17">
        <v>5.9900000000000003E-4</v>
      </c>
      <c r="R5" s="17">
        <v>6.2E-4</v>
      </c>
      <c r="S5" s="17">
        <v>6.4300000000000002E-4</v>
      </c>
      <c r="T5" s="17">
        <v>6.6799999999999997E-4</v>
      </c>
      <c r="U5" s="17">
        <v>6.9399999999999996E-4</v>
      </c>
      <c r="V5" s="17">
        <v>6.9399999999999996E-4</v>
      </c>
      <c r="W5" s="17">
        <v>6.9399999999999996E-4</v>
      </c>
      <c r="X5" s="17">
        <v>6.9399999999999996E-4</v>
      </c>
      <c r="Y5" s="17">
        <v>6.9399999999999996E-4</v>
      </c>
      <c r="Z5" s="17">
        <v>6.9399999999999996E-4</v>
      </c>
      <c r="AA5" s="17">
        <v>6.9399999999999996E-4</v>
      </c>
      <c r="AB5" s="17">
        <v>6.9399999999999996E-4</v>
      </c>
      <c r="AC5" s="17">
        <v>6.9399999999999996E-4</v>
      </c>
      <c r="AD5" s="17">
        <v>6.9399999999999996E-4</v>
      </c>
      <c r="AE5" s="17">
        <v>6.9399999999999996E-4</v>
      </c>
      <c r="AF5" s="17">
        <v>6.9399999999999996E-4</v>
      </c>
      <c r="AG5" s="17">
        <v>6.9399999999999996E-4</v>
      </c>
      <c r="AH5" s="17">
        <v>6.9399999999999996E-4</v>
      </c>
      <c r="AI5" s="17">
        <v>6.9399999999999996E-4</v>
      </c>
      <c r="AJ5" s="17">
        <v>6.9399999999999996E-4</v>
      </c>
      <c r="AK5" s="17">
        <v>6.9399999999999996E-4</v>
      </c>
      <c r="AL5" s="17">
        <v>6.9399999999999996E-4</v>
      </c>
      <c r="AM5" s="17">
        <v>6.9399999999999996E-4</v>
      </c>
      <c r="AN5" s="17">
        <v>6.9399999999999996E-4</v>
      </c>
      <c r="AO5" s="17">
        <v>6.9399999999999996E-4</v>
      </c>
      <c r="AP5" s="17">
        <v>6.9399999999999996E-4</v>
      </c>
      <c r="AQ5" s="17">
        <v>6.9399999999999996E-4</v>
      </c>
      <c r="AR5" s="17">
        <v>6.9399999999999996E-4</v>
      </c>
      <c r="AS5" s="17">
        <v>6.9399999999999996E-4</v>
      </c>
      <c r="AT5" s="17">
        <v>6.9399999999999996E-4</v>
      </c>
    </row>
    <row r="6" spans="1:49">
      <c r="A6" s="18" t="s">
        <v>143</v>
      </c>
      <c r="B6" s="18" t="s">
        <v>14</v>
      </c>
      <c r="C6" s="18" t="s">
        <v>6</v>
      </c>
      <c r="D6" s="16" t="s">
        <v>60</v>
      </c>
      <c r="E6" s="17">
        <v>4.4175960613736411E-4</v>
      </c>
      <c r="F6" s="17">
        <v>5.2127633524208972E-4</v>
      </c>
      <c r="G6" s="17">
        <v>5.4299618254384345E-4</v>
      </c>
      <c r="H6" s="17">
        <v>5.6660471221966276E-4</v>
      </c>
      <c r="I6" s="17">
        <v>5.9199999999999997E-4</v>
      </c>
      <c r="J6" s="17">
        <v>6.2100000000000002E-4</v>
      </c>
      <c r="K6" s="17">
        <v>6.5200000000000002E-4</v>
      </c>
      <c r="L6" s="17">
        <v>6.6799999999999997E-4</v>
      </c>
      <c r="M6" s="17">
        <v>6.8599999999999998E-4</v>
      </c>
      <c r="N6" s="17">
        <v>7.0399999999999998E-4</v>
      </c>
      <c r="O6" s="17">
        <v>7.2400000000000003E-4</v>
      </c>
      <c r="P6" s="17">
        <v>7.45E-4</v>
      </c>
      <c r="Q6" s="17">
        <v>7.45E-4</v>
      </c>
      <c r="R6" s="17">
        <v>7.45E-4</v>
      </c>
      <c r="S6" s="17">
        <v>7.45E-4</v>
      </c>
      <c r="T6" s="17">
        <v>7.45E-4</v>
      </c>
      <c r="U6" s="17">
        <v>7.45E-4</v>
      </c>
      <c r="V6" s="17">
        <v>7.45E-4</v>
      </c>
      <c r="W6" s="17">
        <v>7.45E-4</v>
      </c>
      <c r="X6" s="17">
        <v>7.45E-4</v>
      </c>
      <c r="Y6" s="17">
        <v>7.45E-4</v>
      </c>
      <c r="Z6" s="17">
        <v>7.45E-4</v>
      </c>
      <c r="AA6" s="17">
        <v>7.45E-4</v>
      </c>
      <c r="AB6" s="17">
        <v>7.45E-4</v>
      </c>
      <c r="AC6" s="17">
        <v>7.45E-4</v>
      </c>
      <c r="AD6" s="17">
        <v>7.45E-4</v>
      </c>
      <c r="AE6" s="17">
        <v>7.45E-4</v>
      </c>
      <c r="AF6" s="17">
        <v>7.45E-4</v>
      </c>
      <c r="AG6" s="17">
        <v>7.45E-4</v>
      </c>
      <c r="AH6" s="17">
        <v>7.45E-4</v>
      </c>
      <c r="AI6" s="17">
        <v>7.45E-4</v>
      </c>
      <c r="AJ6" s="17">
        <v>7.45E-4</v>
      </c>
      <c r="AK6" s="17">
        <v>7.45E-4</v>
      </c>
      <c r="AL6" s="17">
        <v>7.45E-4</v>
      </c>
      <c r="AM6" s="17">
        <v>7.45E-4</v>
      </c>
      <c r="AN6" s="17">
        <v>7.45E-4</v>
      </c>
      <c r="AO6" s="17">
        <v>7.45E-4</v>
      </c>
      <c r="AP6" s="17">
        <v>7.45E-4</v>
      </c>
      <c r="AQ6" s="17">
        <v>7.45E-4</v>
      </c>
      <c r="AR6" s="17">
        <v>7.45E-4</v>
      </c>
      <c r="AS6" s="17">
        <v>7.45E-4</v>
      </c>
      <c r="AT6" s="17">
        <v>7.45E-4</v>
      </c>
    </row>
    <row r="7" spans="1:49">
      <c r="A7" s="18" t="s">
        <v>143</v>
      </c>
      <c r="B7" s="18" t="s">
        <v>14</v>
      </c>
      <c r="C7" s="18" t="s">
        <v>49</v>
      </c>
      <c r="D7" s="16" t="s">
        <v>61</v>
      </c>
      <c r="E7" s="17">
        <v>2.2525567274646511E-4</v>
      </c>
      <c r="F7" s="17">
        <v>4.692826515551357E-4</v>
      </c>
      <c r="G7" s="17">
        <v>4.692826515551357E-4</v>
      </c>
      <c r="H7" s="17">
        <v>4.692826515551357E-4</v>
      </c>
      <c r="I7" s="17">
        <v>4.6900000000000002E-4</v>
      </c>
      <c r="J7" s="17">
        <v>4.6900000000000002E-4</v>
      </c>
      <c r="K7" s="17">
        <v>4.6900000000000002E-4</v>
      </c>
      <c r="L7" s="17">
        <v>4.6900000000000002E-4</v>
      </c>
      <c r="M7" s="17">
        <v>4.6900000000000002E-4</v>
      </c>
      <c r="N7" s="17">
        <v>4.6900000000000002E-4</v>
      </c>
      <c r="O7" s="17">
        <v>4.6900000000000002E-4</v>
      </c>
      <c r="P7" s="17">
        <v>4.6900000000000002E-4</v>
      </c>
      <c r="Q7" s="17">
        <v>4.6900000000000002E-4</v>
      </c>
      <c r="R7" s="17">
        <v>4.6900000000000002E-4</v>
      </c>
      <c r="S7" s="17">
        <v>4.6900000000000002E-4</v>
      </c>
      <c r="T7" s="17">
        <v>4.6900000000000002E-4</v>
      </c>
      <c r="U7" s="17">
        <v>4.6900000000000002E-4</v>
      </c>
      <c r="V7" s="17">
        <v>4.6900000000000002E-4</v>
      </c>
      <c r="W7" s="17">
        <v>4.6900000000000002E-4</v>
      </c>
      <c r="X7" s="17">
        <v>4.6900000000000002E-4</v>
      </c>
      <c r="Y7" s="17">
        <v>4.6900000000000002E-4</v>
      </c>
      <c r="Z7" s="17">
        <v>4.6900000000000002E-4</v>
      </c>
      <c r="AA7" s="17">
        <v>4.6900000000000002E-4</v>
      </c>
      <c r="AB7" s="17">
        <v>4.6900000000000002E-4</v>
      </c>
      <c r="AC7" s="17">
        <v>4.6900000000000002E-4</v>
      </c>
      <c r="AD7" s="17">
        <v>4.6900000000000002E-4</v>
      </c>
      <c r="AE7" s="17">
        <v>4.6900000000000002E-4</v>
      </c>
      <c r="AF7" s="17">
        <v>4.6900000000000002E-4</v>
      </c>
      <c r="AG7" s="17">
        <v>4.6900000000000002E-4</v>
      </c>
      <c r="AH7" s="17">
        <v>4.6900000000000002E-4</v>
      </c>
      <c r="AI7" s="17">
        <v>4.6900000000000002E-4</v>
      </c>
      <c r="AJ7" s="17">
        <v>4.6900000000000002E-4</v>
      </c>
      <c r="AK7" s="17">
        <v>4.6900000000000002E-4</v>
      </c>
      <c r="AL7" s="17">
        <v>4.6900000000000002E-4</v>
      </c>
      <c r="AM7" s="17">
        <v>4.6900000000000002E-4</v>
      </c>
      <c r="AN7" s="17">
        <v>4.6900000000000002E-4</v>
      </c>
      <c r="AO7" s="17">
        <v>4.6900000000000002E-4</v>
      </c>
      <c r="AP7" s="17">
        <v>4.6900000000000002E-4</v>
      </c>
      <c r="AQ7" s="17">
        <v>4.6900000000000002E-4</v>
      </c>
      <c r="AR7" s="17">
        <v>4.6900000000000002E-4</v>
      </c>
      <c r="AS7" s="17">
        <v>4.6900000000000002E-4</v>
      </c>
      <c r="AT7" s="17">
        <v>4.6900000000000002E-4</v>
      </c>
    </row>
    <row r="8" spans="1:49">
      <c r="A8" s="18" t="s">
        <v>143</v>
      </c>
      <c r="B8" s="18" t="s">
        <v>14</v>
      </c>
      <c r="C8" s="18" t="s">
        <v>50</v>
      </c>
      <c r="D8" s="16" t="s">
        <v>62</v>
      </c>
      <c r="E8" s="17">
        <v>4.8091259929518981E-4</v>
      </c>
      <c r="F8" s="17">
        <v>5.7709511915422773E-4</v>
      </c>
      <c r="G8" s="17">
        <v>5.8887257056553855E-4</v>
      </c>
      <c r="H8" s="17">
        <v>6.0114074911898723E-4</v>
      </c>
      <c r="I8" s="17">
        <v>6.1399999999999996E-4</v>
      </c>
      <c r="J8" s="17">
        <v>6.2699999999999995E-4</v>
      </c>
      <c r="K8" s="17">
        <v>6.4099999999999997E-4</v>
      </c>
      <c r="L8" s="17">
        <v>6.5600000000000001E-4</v>
      </c>
      <c r="M8" s="17">
        <v>6.7100000000000005E-4</v>
      </c>
      <c r="N8" s="17">
        <v>6.87E-4</v>
      </c>
      <c r="O8" s="17">
        <v>7.0399999999999998E-4</v>
      </c>
      <c r="P8" s="17">
        <v>7.2099999999999996E-4</v>
      </c>
      <c r="Q8" s="17">
        <v>7.3099999999999999E-4</v>
      </c>
      <c r="R8" s="17">
        <v>7.3999999999999999E-4</v>
      </c>
      <c r="S8" s="17">
        <v>7.4899999999999999E-4</v>
      </c>
      <c r="T8" s="17">
        <v>7.5900000000000002E-4</v>
      </c>
      <c r="U8" s="17">
        <v>7.6900000000000004E-4</v>
      </c>
      <c r="V8" s="17">
        <v>7.6900000000000004E-4</v>
      </c>
      <c r="W8" s="17">
        <v>7.6900000000000004E-4</v>
      </c>
      <c r="X8" s="17">
        <v>7.6900000000000004E-4</v>
      </c>
      <c r="Y8" s="17">
        <v>7.6900000000000004E-4</v>
      </c>
      <c r="Z8" s="17">
        <v>7.6900000000000004E-4</v>
      </c>
      <c r="AA8" s="17">
        <v>7.6900000000000004E-4</v>
      </c>
      <c r="AB8" s="17">
        <v>7.6900000000000004E-4</v>
      </c>
      <c r="AC8" s="17">
        <v>7.6900000000000004E-4</v>
      </c>
      <c r="AD8" s="17">
        <v>7.6900000000000004E-4</v>
      </c>
      <c r="AE8" s="17">
        <v>7.6900000000000004E-4</v>
      </c>
      <c r="AF8" s="17">
        <v>7.6900000000000004E-4</v>
      </c>
      <c r="AG8" s="17">
        <v>7.6900000000000004E-4</v>
      </c>
      <c r="AH8" s="17">
        <v>7.6900000000000004E-4</v>
      </c>
      <c r="AI8" s="17">
        <v>7.6900000000000004E-4</v>
      </c>
      <c r="AJ8" s="17">
        <v>7.6900000000000004E-4</v>
      </c>
      <c r="AK8" s="17">
        <v>7.6900000000000004E-4</v>
      </c>
      <c r="AL8" s="17">
        <v>7.6900000000000004E-4</v>
      </c>
      <c r="AM8" s="17">
        <v>7.6900000000000004E-4</v>
      </c>
      <c r="AN8" s="17">
        <v>7.6900000000000004E-4</v>
      </c>
      <c r="AO8" s="17">
        <v>7.6900000000000004E-4</v>
      </c>
      <c r="AP8" s="17">
        <v>7.6900000000000004E-4</v>
      </c>
      <c r="AQ8" s="17">
        <v>7.6900000000000004E-4</v>
      </c>
      <c r="AR8" s="17">
        <v>7.6900000000000004E-4</v>
      </c>
      <c r="AS8" s="17">
        <v>7.6900000000000004E-4</v>
      </c>
      <c r="AT8" s="17">
        <v>7.6900000000000004E-4</v>
      </c>
    </row>
    <row r="9" spans="1:49">
      <c r="A9" s="18" t="s">
        <v>144</v>
      </c>
      <c r="B9" s="18" t="s">
        <v>14</v>
      </c>
      <c r="C9" s="18" t="s">
        <v>2</v>
      </c>
      <c r="D9" s="16" t="s">
        <v>63</v>
      </c>
      <c r="E9" s="17">
        <v>9.712297116432633E-4</v>
      </c>
      <c r="F9" s="17">
        <v>1.1654756539719159E-3</v>
      </c>
      <c r="G9" s="17">
        <v>1.182366605478755E-3</v>
      </c>
      <c r="H9" s="17">
        <v>1.1997543496769718E-3</v>
      </c>
      <c r="I9" s="17">
        <v>1.2199999999999999E-3</v>
      </c>
      <c r="J9" s="17">
        <v>1.24E-3</v>
      </c>
      <c r="K9" s="17">
        <v>1.2600000000000001E-3</v>
      </c>
      <c r="L9" s="17">
        <v>1.2700000000000001E-3</v>
      </c>
      <c r="M9" s="17">
        <v>1.2899999999999999E-3</v>
      </c>
      <c r="N9" s="17">
        <v>1.32E-3</v>
      </c>
      <c r="O9" s="17">
        <v>1.34E-3</v>
      </c>
      <c r="P9" s="17">
        <v>1.3600000000000001E-3</v>
      </c>
      <c r="Q9" s="17">
        <v>1.3799999999999999E-3</v>
      </c>
      <c r="R9" s="17">
        <v>1.4E-3</v>
      </c>
      <c r="S9" s="17">
        <v>1.42E-3</v>
      </c>
      <c r="T9" s="17">
        <v>1.4400000000000001E-3</v>
      </c>
      <c r="U9" s="17">
        <v>1.4599999999999999E-3</v>
      </c>
      <c r="V9" s="17">
        <v>1.4599999999999999E-3</v>
      </c>
      <c r="W9" s="17">
        <v>1.4599999999999999E-3</v>
      </c>
      <c r="X9" s="17">
        <v>1.4599999999999999E-3</v>
      </c>
      <c r="Y9" s="17">
        <v>1.4599999999999999E-3</v>
      </c>
      <c r="Z9" s="17">
        <v>1.4599999999999999E-3</v>
      </c>
      <c r="AA9" s="17">
        <v>1.4599999999999999E-3</v>
      </c>
      <c r="AB9" s="17">
        <v>1.4599999999999999E-3</v>
      </c>
      <c r="AC9" s="17">
        <v>1.4599999999999999E-3</v>
      </c>
      <c r="AD9" s="17">
        <v>1.4599999999999999E-3</v>
      </c>
      <c r="AE9" s="17">
        <v>1.4599999999999999E-3</v>
      </c>
      <c r="AF9" s="17">
        <v>1.4599999999999999E-3</v>
      </c>
      <c r="AG9" s="17">
        <v>1.4599999999999999E-3</v>
      </c>
      <c r="AH9" s="17">
        <v>1.4599999999999999E-3</v>
      </c>
      <c r="AI9" s="17">
        <v>1.4599999999999999E-3</v>
      </c>
      <c r="AJ9" s="17">
        <v>1.4599999999999999E-3</v>
      </c>
      <c r="AK9" s="17">
        <v>1.4599999999999999E-3</v>
      </c>
      <c r="AL9" s="17">
        <v>1.4599999999999999E-3</v>
      </c>
      <c r="AM9" s="17">
        <v>1.4599999999999999E-3</v>
      </c>
      <c r="AN9" s="17">
        <v>1.4599999999999999E-3</v>
      </c>
      <c r="AO9" s="17">
        <v>1.4599999999999999E-3</v>
      </c>
      <c r="AP9" s="17">
        <v>1.4599999999999999E-3</v>
      </c>
      <c r="AQ9" s="17">
        <v>1.4599999999999999E-3</v>
      </c>
      <c r="AR9" s="17">
        <v>1.4599999999999999E-3</v>
      </c>
      <c r="AS9" s="17">
        <v>1.4599999999999999E-3</v>
      </c>
      <c r="AT9" s="17">
        <v>1.4599999999999999E-3</v>
      </c>
    </row>
    <row r="10" spans="1:49">
      <c r="A10" s="18" t="s">
        <v>144</v>
      </c>
      <c r="B10" s="18" t="s">
        <v>14</v>
      </c>
      <c r="C10" s="18" t="s">
        <v>3</v>
      </c>
      <c r="D10" s="16" t="s">
        <v>64</v>
      </c>
      <c r="E10" s="17">
        <v>2.324065103043514E-4</v>
      </c>
      <c r="F10" s="17">
        <v>2.324065103043514E-4</v>
      </c>
      <c r="G10" s="17">
        <v>2.324065103043514E-4</v>
      </c>
      <c r="H10" s="17">
        <v>2.324065103043514E-4</v>
      </c>
      <c r="I10" s="17">
        <v>2.32E-4</v>
      </c>
      <c r="J10" s="17">
        <v>2.32E-4</v>
      </c>
      <c r="K10" s="17">
        <v>2.32E-4</v>
      </c>
      <c r="L10" s="17">
        <v>2.32E-4</v>
      </c>
      <c r="M10" s="17">
        <v>2.32E-4</v>
      </c>
      <c r="N10" s="17">
        <v>2.32E-4</v>
      </c>
      <c r="O10" s="17">
        <v>2.32E-4</v>
      </c>
      <c r="P10" s="17">
        <v>2.32E-4</v>
      </c>
      <c r="Q10" s="17">
        <v>2.32E-4</v>
      </c>
      <c r="R10" s="17">
        <v>2.32E-4</v>
      </c>
      <c r="S10" s="17">
        <v>2.32E-4</v>
      </c>
      <c r="T10" s="17">
        <v>2.32E-4</v>
      </c>
      <c r="U10" s="17">
        <v>2.32E-4</v>
      </c>
      <c r="V10" s="17">
        <v>2.32E-4</v>
      </c>
      <c r="W10" s="17">
        <v>2.32E-4</v>
      </c>
      <c r="X10" s="17">
        <v>2.32E-4</v>
      </c>
      <c r="Y10" s="17">
        <v>2.32E-4</v>
      </c>
      <c r="Z10" s="17">
        <v>2.32E-4</v>
      </c>
      <c r="AA10" s="17">
        <v>2.32E-4</v>
      </c>
      <c r="AB10" s="17">
        <v>2.32E-4</v>
      </c>
      <c r="AC10" s="17">
        <v>2.32E-4</v>
      </c>
      <c r="AD10" s="17">
        <v>2.32E-4</v>
      </c>
      <c r="AE10" s="17">
        <v>2.32E-4</v>
      </c>
      <c r="AF10" s="17">
        <v>2.32E-4</v>
      </c>
      <c r="AG10" s="17">
        <v>2.32E-4</v>
      </c>
      <c r="AH10" s="17">
        <v>2.32E-4</v>
      </c>
      <c r="AI10" s="17">
        <v>2.32E-4</v>
      </c>
      <c r="AJ10" s="17">
        <v>2.32E-4</v>
      </c>
      <c r="AK10" s="17">
        <v>2.32E-4</v>
      </c>
      <c r="AL10" s="17">
        <v>2.32E-4</v>
      </c>
      <c r="AM10" s="17">
        <v>2.32E-4</v>
      </c>
      <c r="AN10" s="17">
        <v>2.32E-4</v>
      </c>
      <c r="AO10" s="17">
        <v>2.32E-4</v>
      </c>
      <c r="AP10" s="17">
        <v>2.32E-4</v>
      </c>
      <c r="AQ10" s="17">
        <v>2.32E-4</v>
      </c>
      <c r="AR10" s="17">
        <v>2.32E-4</v>
      </c>
      <c r="AS10" s="17">
        <v>2.32E-4</v>
      </c>
      <c r="AT10" s="17">
        <v>2.32E-4</v>
      </c>
    </row>
    <row r="11" spans="1:49">
      <c r="A11" s="18" t="s">
        <v>144</v>
      </c>
      <c r="B11" s="18" t="s">
        <v>14</v>
      </c>
      <c r="C11" s="18" t="s">
        <v>4</v>
      </c>
      <c r="D11" s="16" t="s">
        <v>65</v>
      </c>
      <c r="E11" s="17">
        <v>2.7123321432210586E-4</v>
      </c>
      <c r="F11" s="17">
        <v>2.7123321432210586E-4</v>
      </c>
      <c r="G11" s="17">
        <v>2.7123321432210586E-4</v>
      </c>
      <c r="H11" s="17">
        <v>2.789438575386206E-4</v>
      </c>
      <c r="I11" s="17">
        <v>2.8699999999999998E-4</v>
      </c>
      <c r="J11" s="17">
        <v>2.9599999999999998E-4</v>
      </c>
      <c r="K11" s="17">
        <v>3.0499999999999999E-4</v>
      </c>
      <c r="L11" s="17">
        <v>3.1500000000000001E-4</v>
      </c>
      <c r="M11" s="17">
        <v>3.1599999999999998E-4</v>
      </c>
      <c r="N11" s="17">
        <v>3.1700000000000001E-4</v>
      </c>
      <c r="O11" s="17">
        <v>3.1799999999999998E-4</v>
      </c>
      <c r="P11" s="17">
        <v>3.2000000000000003E-4</v>
      </c>
      <c r="Q11" s="17">
        <v>3.21E-4</v>
      </c>
      <c r="R11" s="17">
        <v>3.2299999999999999E-4</v>
      </c>
      <c r="S11" s="17">
        <v>3.2499999999999999E-4</v>
      </c>
      <c r="T11" s="17">
        <v>3.2600000000000001E-4</v>
      </c>
      <c r="U11" s="17">
        <v>3.28E-4</v>
      </c>
      <c r="V11" s="17">
        <v>3.3E-4</v>
      </c>
      <c r="W11" s="17">
        <v>3.3199999999999999E-4</v>
      </c>
      <c r="X11" s="17">
        <v>3.3399999999999999E-4</v>
      </c>
      <c r="Y11" s="17">
        <v>3.3599999999999998E-4</v>
      </c>
      <c r="Z11" s="17">
        <v>3.3799999999999998E-4</v>
      </c>
      <c r="AA11" s="17">
        <v>3.4000000000000002E-4</v>
      </c>
      <c r="AB11" s="17">
        <v>3.4299999999999999E-4</v>
      </c>
      <c r="AC11" s="17">
        <v>3.4499999999999998E-4</v>
      </c>
      <c r="AD11" s="17">
        <v>3.4699999999999998E-4</v>
      </c>
      <c r="AE11" s="17">
        <v>3.4900000000000003E-4</v>
      </c>
      <c r="AF11" s="17">
        <v>3.5100000000000002E-4</v>
      </c>
      <c r="AG11" s="17">
        <v>3.5300000000000002E-4</v>
      </c>
      <c r="AH11" s="17">
        <v>3.5599999999999998E-4</v>
      </c>
      <c r="AI11" s="17">
        <v>3.5799999999999997E-4</v>
      </c>
      <c r="AJ11" s="17">
        <v>3.6000000000000002E-4</v>
      </c>
      <c r="AK11" s="17">
        <v>3.6200000000000002E-4</v>
      </c>
      <c r="AL11" s="17">
        <v>3.6200000000000002E-4</v>
      </c>
      <c r="AM11" s="17">
        <v>3.6200000000000002E-4</v>
      </c>
      <c r="AN11" s="17">
        <v>3.6200000000000002E-4</v>
      </c>
      <c r="AO11" s="17">
        <v>3.6200000000000002E-4</v>
      </c>
      <c r="AP11" s="17">
        <v>3.6200000000000002E-4</v>
      </c>
      <c r="AQ11" s="17">
        <v>3.6200000000000002E-4</v>
      </c>
      <c r="AR11" s="17">
        <v>3.6200000000000002E-4</v>
      </c>
      <c r="AS11" s="17">
        <v>3.6200000000000002E-4</v>
      </c>
      <c r="AT11" s="17">
        <v>3.6200000000000002E-4</v>
      </c>
    </row>
    <row r="12" spans="1:49">
      <c r="A12" s="18" t="s">
        <v>144</v>
      </c>
      <c r="B12" s="18" t="s">
        <v>14</v>
      </c>
      <c r="C12" s="18" t="s">
        <v>5</v>
      </c>
      <c r="D12" s="16" t="s">
        <v>66</v>
      </c>
      <c r="E12" s="17">
        <v>2.9336401943689746E-4</v>
      </c>
      <c r="F12" s="17">
        <v>2.9336401943689746E-4</v>
      </c>
      <c r="G12" s="17">
        <v>2.9336401943689746E-4</v>
      </c>
      <c r="H12" s="17">
        <v>3.01115507755352E-4</v>
      </c>
      <c r="I12" s="17">
        <v>3.0899999999999998E-4</v>
      </c>
      <c r="J12" s="17">
        <v>3.1799999999999998E-4</v>
      </c>
      <c r="K12" s="17">
        <v>3.2699999999999998E-4</v>
      </c>
      <c r="L12" s="17">
        <v>3.3700000000000001E-4</v>
      </c>
      <c r="M12" s="17">
        <v>3.3799999999999998E-4</v>
      </c>
      <c r="N12" s="17">
        <v>3.4000000000000002E-4</v>
      </c>
      <c r="O12" s="17">
        <v>3.4099999999999999E-4</v>
      </c>
      <c r="P12" s="17">
        <v>3.4299999999999999E-4</v>
      </c>
      <c r="Q12" s="17">
        <v>3.4499999999999998E-4</v>
      </c>
      <c r="R12" s="17">
        <v>3.4600000000000001E-4</v>
      </c>
      <c r="S12" s="17">
        <v>3.48E-4</v>
      </c>
      <c r="T12" s="17">
        <v>3.4900000000000003E-4</v>
      </c>
      <c r="U12" s="17">
        <v>3.5100000000000002E-4</v>
      </c>
      <c r="V12" s="17">
        <v>3.5300000000000002E-4</v>
      </c>
      <c r="W12" s="17">
        <v>3.5399999999999999E-4</v>
      </c>
      <c r="X12" s="17">
        <v>3.5599999999999998E-4</v>
      </c>
      <c r="Y12" s="17">
        <v>3.5799999999999997E-4</v>
      </c>
      <c r="Z12" s="17">
        <v>3.6000000000000002E-4</v>
      </c>
      <c r="AA12" s="17">
        <v>3.6099999999999999E-4</v>
      </c>
      <c r="AB12" s="17">
        <v>3.6400000000000001E-4</v>
      </c>
      <c r="AC12" s="17">
        <v>3.6600000000000001E-4</v>
      </c>
      <c r="AD12" s="17">
        <v>3.68E-4</v>
      </c>
      <c r="AE12" s="17">
        <v>3.6999999999999999E-4</v>
      </c>
      <c r="AF12" s="17">
        <v>3.7300000000000001E-4</v>
      </c>
      <c r="AG12" s="17">
        <v>3.7500000000000001E-4</v>
      </c>
      <c r="AH12" s="17">
        <v>3.77E-4</v>
      </c>
      <c r="AI12" s="17">
        <v>3.8000000000000002E-4</v>
      </c>
      <c r="AJ12" s="17">
        <v>3.8200000000000002E-4</v>
      </c>
      <c r="AK12" s="17">
        <v>3.8499999999999998E-4</v>
      </c>
      <c r="AL12" s="17">
        <v>3.86E-4</v>
      </c>
      <c r="AM12" s="17">
        <v>3.86E-4</v>
      </c>
      <c r="AN12" s="17">
        <v>3.86E-4</v>
      </c>
      <c r="AO12" s="17">
        <v>3.86E-4</v>
      </c>
      <c r="AP12" s="17">
        <v>3.86E-4</v>
      </c>
      <c r="AQ12" s="17">
        <v>3.86E-4</v>
      </c>
      <c r="AR12" s="17">
        <v>3.86E-4</v>
      </c>
      <c r="AS12" s="17">
        <v>3.86E-4</v>
      </c>
      <c r="AT12" s="17">
        <v>3.86E-4</v>
      </c>
    </row>
    <row r="13" spans="1:49">
      <c r="A13" s="18" t="s">
        <v>144</v>
      </c>
      <c r="B13" s="18" t="s">
        <v>14</v>
      </c>
      <c r="C13" s="18" t="s">
        <v>6</v>
      </c>
      <c r="D13" s="16" t="s">
        <v>67</v>
      </c>
      <c r="E13" s="17">
        <v>3.706853939499305E-4</v>
      </c>
      <c r="F13" s="17">
        <v>3.706853939499305E-4</v>
      </c>
      <c r="G13" s="17">
        <v>3.8136357402256219E-4</v>
      </c>
      <c r="H13" s="17">
        <v>3.9267520545543483E-4</v>
      </c>
      <c r="I13" s="17">
        <v>4.0499999999999998E-4</v>
      </c>
      <c r="J13" s="17">
        <v>4.17E-4</v>
      </c>
      <c r="K13" s="17">
        <v>4.3100000000000001E-4</v>
      </c>
      <c r="L13" s="17">
        <v>4.37E-4</v>
      </c>
      <c r="M13" s="17">
        <v>4.4299999999999998E-4</v>
      </c>
      <c r="N13" s="17">
        <v>4.4999999999999999E-4</v>
      </c>
      <c r="O13" s="17">
        <v>4.57E-4</v>
      </c>
      <c r="P13" s="17">
        <v>4.6299999999999998E-4</v>
      </c>
      <c r="Q13" s="17">
        <v>4.6799999999999999E-4</v>
      </c>
      <c r="R13" s="17">
        <v>4.73E-4</v>
      </c>
      <c r="S13" s="17">
        <v>4.7800000000000002E-4</v>
      </c>
      <c r="T13" s="17">
        <v>4.8299999999999998E-4</v>
      </c>
      <c r="U13" s="17">
        <v>4.8799999999999999E-4</v>
      </c>
      <c r="V13" s="17">
        <v>4.8799999999999999E-4</v>
      </c>
      <c r="W13" s="17">
        <v>4.8799999999999999E-4</v>
      </c>
      <c r="X13" s="17">
        <v>4.8799999999999999E-4</v>
      </c>
      <c r="Y13" s="17">
        <v>4.8799999999999999E-4</v>
      </c>
      <c r="Z13" s="17">
        <v>4.8799999999999999E-4</v>
      </c>
      <c r="AA13" s="17">
        <v>4.8799999999999999E-4</v>
      </c>
      <c r="AB13" s="17">
        <v>4.8799999999999999E-4</v>
      </c>
      <c r="AC13" s="17">
        <v>4.8799999999999999E-4</v>
      </c>
      <c r="AD13" s="17">
        <v>4.8799999999999999E-4</v>
      </c>
      <c r="AE13" s="17">
        <v>4.8799999999999999E-4</v>
      </c>
      <c r="AF13" s="17">
        <v>4.8799999999999999E-4</v>
      </c>
      <c r="AG13" s="17">
        <v>4.8799999999999999E-4</v>
      </c>
      <c r="AH13" s="17">
        <v>4.8799999999999999E-4</v>
      </c>
      <c r="AI13" s="17">
        <v>4.8799999999999999E-4</v>
      </c>
      <c r="AJ13" s="17">
        <v>4.8799999999999999E-4</v>
      </c>
      <c r="AK13" s="17">
        <v>4.8799999999999999E-4</v>
      </c>
      <c r="AL13" s="17">
        <v>4.8799999999999999E-4</v>
      </c>
      <c r="AM13" s="17">
        <v>4.8799999999999999E-4</v>
      </c>
      <c r="AN13" s="17">
        <v>4.8799999999999999E-4</v>
      </c>
      <c r="AO13" s="17">
        <v>4.8799999999999999E-4</v>
      </c>
      <c r="AP13" s="17">
        <v>4.8799999999999999E-4</v>
      </c>
      <c r="AQ13" s="17">
        <v>4.8799999999999999E-4</v>
      </c>
      <c r="AR13" s="17">
        <v>4.8799999999999999E-4</v>
      </c>
      <c r="AS13" s="17">
        <v>4.8799999999999999E-4</v>
      </c>
      <c r="AT13" s="17">
        <v>4.8799999999999999E-4</v>
      </c>
    </row>
    <row r="14" spans="1:49">
      <c r="A14" s="18" t="s">
        <v>144</v>
      </c>
      <c r="B14" s="18" t="s">
        <v>14</v>
      </c>
      <c r="C14" s="18" t="s">
        <v>49</v>
      </c>
      <c r="D14" s="16" t="s">
        <v>68</v>
      </c>
      <c r="E14" s="17">
        <v>9.0102269098586051E-5</v>
      </c>
      <c r="F14" s="17">
        <v>9.0102269098586051E-5</v>
      </c>
      <c r="G14" s="17">
        <v>9.0102269098586051E-5</v>
      </c>
      <c r="H14" s="17">
        <v>9.0102269098586051E-5</v>
      </c>
      <c r="I14" s="17">
        <v>9.0099999999999995E-5</v>
      </c>
      <c r="J14" s="17">
        <v>9.0099999999999995E-5</v>
      </c>
      <c r="K14" s="17">
        <v>9.0099999999999995E-5</v>
      </c>
      <c r="L14" s="17">
        <v>9.0099999999999995E-5</v>
      </c>
      <c r="M14" s="17">
        <v>9.0099999999999995E-5</v>
      </c>
      <c r="N14" s="17">
        <v>9.0099999999999995E-5</v>
      </c>
      <c r="O14" s="17">
        <v>9.0099999999999995E-5</v>
      </c>
      <c r="P14" s="17">
        <v>9.0099999999999995E-5</v>
      </c>
      <c r="Q14" s="17">
        <v>9.0099999999999995E-5</v>
      </c>
      <c r="R14" s="17">
        <v>9.0099999999999995E-5</v>
      </c>
      <c r="S14" s="17">
        <v>9.0099999999999995E-5</v>
      </c>
      <c r="T14" s="17">
        <v>9.0099999999999995E-5</v>
      </c>
      <c r="U14" s="17">
        <v>9.0099999999999995E-5</v>
      </c>
      <c r="V14" s="17">
        <v>9.0099999999999995E-5</v>
      </c>
      <c r="W14" s="17">
        <v>9.0099999999999995E-5</v>
      </c>
      <c r="X14" s="17">
        <v>9.0099999999999995E-5</v>
      </c>
      <c r="Y14" s="17">
        <v>9.0099999999999995E-5</v>
      </c>
      <c r="Z14" s="17">
        <v>9.0099999999999995E-5</v>
      </c>
      <c r="AA14" s="17">
        <v>9.0099999999999995E-5</v>
      </c>
      <c r="AB14" s="17">
        <v>9.0099999999999995E-5</v>
      </c>
      <c r="AC14" s="17">
        <v>9.0099999999999995E-5</v>
      </c>
      <c r="AD14" s="17">
        <v>9.0099999999999995E-5</v>
      </c>
      <c r="AE14" s="17">
        <v>9.0099999999999995E-5</v>
      </c>
      <c r="AF14" s="17">
        <v>9.0099999999999995E-5</v>
      </c>
      <c r="AG14" s="17">
        <v>9.0099999999999995E-5</v>
      </c>
      <c r="AH14" s="17">
        <v>9.0099999999999995E-5</v>
      </c>
      <c r="AI14" s="17">
        <v>9.0099999999999995E-5</v>
      </c>
      <c r="AJ14" s="17">
        <v>9.0099999999999995E-5</v>
      </c>
      <c r="AK14" s="17">
        <v>9.0099999999999995E-5</v>
      </c>
      <c r="AL14" s="17">
        <v>9.0099999999999995E-5</v>
      </c>
      <c r="AM14" s="17">
        <v>9.0099999999999995E-5</v>
      </c>
      <c r="AN14" s="17">
        <v>9.0099999999999995E-5</v>
      </c>
      <c r="AO14" s="17">
        <v>9.0099999999999995E-5</v>
      </c>
      <c r="AP14" s="17">
        <v>9.0099999999999995E-5</v>
      </c>
      <c r="AQ14" s="17">
        <v>9.0099999999999995E-5</v>
      </c>
      <c r="AR14" s="17">
        <v>9.0099999999999995E-5</v>
      </c>
      <c r="AS14" s="17">
        <v>9.0099999999999995E-5</v>
      </c>
      <c r="AT14" s="17">
        <v>9.0099999999999995E-5</v>
      </c>
      <c r="AU14" s="17"/>
      <c r="AV14" s="17"/>
      <c r="AW14" s="17"/>
    </row>
    <row r="15" spans="1:49">
      <c r="A15" s="18" t="s">
        <v>144</v>
      </c>
      <c r="B15" s="18" t="s">
        <v>14</v>
      </c>
      <c r="C15" s="18" t="s">
        <v>50</v>
      </c>
      <c r="D15" s="16" t="s">
        <v>69</v>
      </c>
      <c r="E15" s="17">
        <v>2.4622725083913718E-4</v>
      </c>
      <c r="F15" s="17">
        <v>2.4622725083913718E-4</v>
      </c>
      <c r="G15" s="17">
        <v>2.5471784569565913E-4</v>
      </c>
      <c r="H15" s="17">
        <v>2.6381491161336126E-4</v>
      </c>
      <c r="I15" s="17">
        <v>2.7399999999999999E-4</v>
      </c>
      <c r="J15" s="17">
        <v>2.8400000000000002E-4</v>
      </c>
      <c r="K15" s="17">
        <v>2.9500000000000001E-4</v>
      </c>
      <c r="L15" s="17">
        <v>2.9500000000000001E-4</v>
      </c>
      <c r="M15" s="17">
        <v>2.9500000000000001E-4</v>
      </c>
      <c r="N15" s="17">
        <v>2.9500000000000001E-4</v>
      </c>
      <c r="O15" s="17">
        <v>2.9500000000000001E-4</v>
      </c>
      <c r="P15" s="17">
        <v>2.9500000000000001E-4</v>
      </c>
      <c r="Q15" s="17">
        <v>2.9500000000000001E-4</v>
      </c>
      <c r="R15" s="17">
        <v>2.9500000000000001E-4</v>
      </c>
      <c r="S15" s="17">
        <v>2.9500000000000001E-4</v>
      </c>
      <c r="T15" s="17">
        <v>2.9500000000000001E-4</v>
      </c>
      <c r="U15" s="17">
        <v>2.9500000000000001E-4</v>
      </c>
      <c r="V15" s="17">
        <v>2.9500000000000001E-4</v>
      </c>
      <c r="W15" s="17">
        <v>2.9500000000000001E-4</v>
      </c>
      <c r="X15" s="17">
        <v>2.9500000000000001E-4</v>
      </c>
      <c r="Y15" s="17">
        <v>2.9500000000000001E-4</v>
      </c>
      <c r="Z15" s="17">
        <v>2.9500000000000001E-4</v>
      </c>
      <c r="AA15" s="17">
        <v>2.9500000000000001E-4</v>
      </c>
      <c r="AB15" s="17">
        <v>2.9500000000000001E-4</v>
      </c>
      <c r="AC15" s="17">
        <v>2.9500000000000001E-4</v>
      </c>
      <c r="AD15" s="17">
        <v>2.9500000000000001E-4</v>
      </c>
      <c r="AE15" s="17">
        <v>2.9500000000000001E-4</v>
      </c>
      <c r="AF15" s="17">
        <v>2.9500000000000001E-4</v>
      </c>
      <c r="AG15" s="17">
        <v>2.9500000000000001E-4</v>
      </c>
      <c r="AH15" s="17">
        <v>2.9500000000000001E-4</v>
      </c>
      <c r="AI15" s="17">
        <v>2.9500000000000001E-4</v>
      </c>
      <c r="AJ15" s="17">
        <v>2.9500000000000001E-4</v>
      </c>
      <c r="AK15" s="17">
        <v>2.9500000000000001E-4</v>
      </c>
      <c r="AL15" s="17">
        <v>2.9500000000000001E-4</v>
      </c>
      <c r="AM15" s="17">
        <v>2.9500000000000001E-4</v>
      </c>
      <c r="AN15" s="17">
        <v>2.9500000000000001E-4</v>
      </c>
      <c r="AO15" s="17">
        <v>2.9500000000000001E-4</v>
      </c>
      <c r="AP15" s="17">
        <v>2.9500000000000001E-4</v>
      </c>
      <c r="AQ15" s="17">
        <v>2.9500000000000001E-4</v>
      </c>
      <c r="AR15" s="17">
        <v>2.9500000000000001E-4</v>
      </c>
      <c r="AS15" s="17">
        <v>2.9500000000000001E-4</v>
      </c>
      <c r="AT15" s="17">
        <v>2.9500000000000001E-4</v>
      </c>
    </row>
    <row r="16" spans="1:49">
      <c r="A16" s="18" t="s">
        <v>143</v>
      </c>
      <c r="B16" s="18" t="s">
        <v>8</v>
      </c>
      <c r="C16" s="18" t="s">
        <v>2</v>
      </c>
      <c r="D16" s="16" t="s">
        <v>70</v>
      </c>
      <c r="E16" s="17">
        <v>6.2930482298171088E-3</v>
      </c>
      <c r="F16" s="17">
        <v>7.1050544530193169E-3</v>
      </c>
      <c r="G16" s="17">
        <v>7.1979309818169541E-3</v>
      </c>
      <c r="H16" s="17">
        <v>7.2932678160132049E-3</v>
      </c>
      <c r="I16" s="17">
        <v>7.3899999999999999E-3</v>
      </c>
      <c r="J16" s="17">
        <v>7.4900000000000001E-3</v>
      </c>
      <c r="K16" s="17">
        <v>7.6E-3</v>
      </c>
      <c r="L16" s="17">
        <v>7.6699999999999997E-3</v>
      </c>
      <c r="M16" s="17">
        <v>7.7600000000000004E-3</v>
      </c>
      <c r="N16" s="17">
        <v>7.8399999999999997E-3</v>
      </c>
      <c r="O16" s="17">
        <v>7.92E-3</v>
      </c>
      <c r="P16" s="17">
        <v>8.0099999999999998E-3</v>
      </c>
      <c r="Q16" s="17">
        <v>8.0700000000000008E-3</v>
      </c>
      <c r="R16" s="17">
        <v>8.1300000000000001E-3</v>
      </c>
      <c r="S16" s="17">
        <v>8.1899999999999994E-3</v>
      </c>
      <c r="T16" s="17">
        <v>8.2500000000000004E-3</v>
      </c>
      <c r="U16" s="17">
        <v>8.3099999999999997E-3</v>
      </c>
      <c r="V16" s="17">
        <v>8.3099999999999997E-3</v>
      </c>
      <c r="W16" s="17">
        <v>8.3099999999999997E-3</v>
      </c>
      <c r="X16" s="17">
        <v>8.3099999999999997E-3</v>
      </c>
      <c r="Y16" s="17">
        <v>8.3099999999999997E-3</v>
      </c>
      <c r="Z16" s="17">
        <v>8.3099999999999997E-3</v>
      </c>
      <c r="AA16" s="17">
        <v>8.3099999999999997E-3</v>
      </c>
      <c r="AB16" s="17">
        <v>8.3099999999999997E-3</v>
      </c>
      <c r="AC16" s="17">
        <v>8.3099999999999997E-3</v>
      </c>
      <c r="AD16" s="17">
        <v>8.3099999999999997E-3</v>
      </c>
      <c r="AE16" s="17">
        <v>8.3099999999999997E-3</v>
      </c>
      <c r="AF16" s="17">
        <v>8.3099999999999997E-3</v>
      </c>
      <c r="AG16" s="17">
        <v>8.3099999999999997E-3</v>
      </c>
      <c r="AH16" s="17">
        <v>8.3099999999999997E-3</v>
      </c>
      <c r="AI16" s="17">
        <v>8.3099999999999997E-3</v>
      </c>
      <c r="AJ16" s="17">
        <v>8.3099999999999997E-3</v>
      </c>
      <c r="AK16" s="17">
        <v>8.3099999999999997E-3</v>
      </c>
      <c r="AL16" s="17">
        <v>8.3099999999999997E-3</v>
      </c>
      <c r="AM16" s="17">
        <v>8.3099999999999997E-3</v>
      </c>
      <c r="AN16" s="17">
        <v>8.3099999999999997E-3</v>
      </c>
      <c r="AO16" s="17">
        <v>8.3099999999999997E-3</v>
      </c>
      <c r="AP16" s="17">
        <v>8.3099999999999997E-3</v>
      </c>
      <c r="AQ16" s="17">
        <v>8.3099999999999997E-3</v>
      </c>
      <c r="AR16" s="17">
        <v>8.3099999999999997E-3</v>
      </c>
      <c r="AS16" s="17">
        <v>8.3099999999999997E-3</v>
      </c>
      <c r="AT16" s="17">
        <v>8.3099999999999997E-3</v>
      </c>
    </row>
    <row r="17" spans="1:46">
      <c r="A17" s="18" t="s">
        <v>143</v>
      </c>
      <c r="B17" s="18" t="s">
        <v>8</v>
      </c>
      <c r="C17" s="18" t="s">
        <v>3</v>
      </c>
      <c r="D17" s="16" t="s">
        <v>71</v>
      </c>
      <c r="E17" s="17">
        <v>2.0152079585131263E-3</v>
      </c>
      <c r="F17" s="17">
        <v>3.1144122995202862E-3</v>
      </c>
      <c r="G17" s="17">
        <v>3.1144122995202862E-3</v>
      </c>
      <c r="H17" s="17">
        <v>3.1144122995202862E-3</v>
      </c>
      <c r="I17" s="17">
        <v>3.1099999999999999E-3</v>
      </c>
      <c r="J17" s="17">
        <v>3.1099999999999999E-3</v>
      </c>
      <c r="K17" s="17">
        <v>3.1099999999999999E-3</v>
      </c>
      <c r="L17" s="17">
        <v>3.1099999999999999E-3</v>
      </c>
      <c r="M17" s="17">
        <v>3.1099999999999999E-3</v>
      </c>
      <c r="N17" s="17">
        <v>3.1099999999999999E-3</v>
      </c>
      <c r="O17" s="17">
        <v>3.1099999999999999E-3</v>
      </c>
      <c r="P17" s="17">
        <v>3.1099999999999999E-3</v>
      </c>
      <c r="Q17" s="17">
        <v>3.1099999999999999E-3</v>
      </c>
      <c r="R17" s="17">
        <v>3.1099999999999999E-3</v>
      </c>
      <c r="S17" s="17">
        <v>3.1099999999999999E-3</v>
      </c>
      <c r="T17" s="17">
        <v>3.1099999999999999E-3</v>
      </c>
      <c r="U17" s="17">
        <v>3.1099999999999999E-3</v>
      </c>
      <c r="V17" s="17">
        <v>3.1099999999999999E-3</v>
      </c>
      <c r="W17" s="17">
        <v>3.1099999999999999E-3</v>
      </c>
      <c r="X17" s="17">
        <v>3.1099999999999999E-3</v>
      </c>
      <c r="Y17" s="17">
        <v>3.1099999999999999E-3</v>
      </c>
      <c r="Z17" s="17">
        <v>3.1099999999999999E-3</v>
      </c>
      <c r="AA17" s="17">
        <v>3.1099999999999999E-3</v>
      </c>
      <c r="AB17" s="17">
        <v>3.1099999999999999E-3</v>
      </c>
      <c r="AC17" s="17">
        <v>3.1099999999999999E-3</v>
      </c>
      <c r="AD17" s="17">
        <v>3.1099999999999999E-3</v>
      </c>
      <c r="AE17" s="17">
        <v>3.1099999999999999E-3</v>
      </c>
      <c r="AF17" s="17">
        <v>3.1099999999999999E-3</v>
      </c>
      <c r="AG17" s="17">
        <v>3.1099999999999999E-3</v>
      </c>
      <c r="AH17" s="17">
        <v>3.1099999999999999E-3</v>
      </c>
      <c r="AI17" s="17">
        <v>3.1099999999999999E-3</v>
      </c>
      <c r="AJ17" s="17">
        <v>3.1099999999999999E-3</v>
      </c>
      <c r="AK17" s="17">
        <v>3.1099999999999999E-3</v>
      </c>
      <c r="AL17" s="17">
        <v>3.1099999999999999E-3</v>
      </c>
      <c r="AM17" s="17">
        <v>3.1099999999999999E-3</v>
      </c>
      <c r="AN17" s="17">
        <v>3.1099999999999999E-3</v>
      </c>
      <c r="AO17" s="17">
        <v>3.1099999999999999E-3</v>
      </c>
      <c r="AP17" s="17">
        <v>3.1099999999999999E-3</v>
      </c>
      <c r="AQ17" s="17">
        <v>3.1099999999999999E-3</v>
      </c>
      <c r="AR17" s="17">
        <v>3.1099999999999999E-3</v>
      </c>
      <c r="AS17" s="17">
        <v>3.1099999999999999E-3</v>
      </c>
      <c r="AT17" s="17">
        <v>3.1099999999999999E-3</v>
      </c>
    </row>
    <row r="18" spans="1:46">
      <c r="A18" s="18" t="s">
        <v>143</v>
      </c>
      <c r="B18" s="18" t="s">
        <v>8</v>
      </c>
      <c r="C18" s="18" t="s">
        <v>4</v>
      </c>
      <c r="D18" s="16" t="s">
        <v>72</v>
      </c>
      <c r="E18" s="17">
        <v>2.1666107473378268E-3</v>
      </c>
      <c r="F18" s="17">
        <v>2.1666107473378264E-3</v>
      </c>
      <c r="G18" s="17">
        <v>2.2221648690644376E-3</v>
      </c>
      <c r="H18" s="17">
        <v>2.2806428919345543E-3</v>
      </c>
      <c r="I18" s="17">
        <v>2.3400000000000001E-3</v>
      </c>
      <c r="J18" s="17">
        <v>2.4099999999999998E-3</v>
      </c>
      <c r="K18" s="17">
        <v>2.48E-3</v>
      </c>
      <c r="L18" s="17">
        <v>2.5000000000000001E-3</v>
      </c>
      <c r="M18" s="17">
        <v>2.5300000000000001E-3</v>
      </c>
      <c r="N18" s="17">
        <v>2.5600000000000002E-3</v>
      </c>
      <c r="O18" s="17">
        <v>2.5899999999999999E-3</v>
      </c>
      <c r="P18" s="17">
        <v>2.63E-3</v>
      </c>
      <c r="Q18" s="17">
        <v>2.66E-3</v>
      </c>
      <c r="R18" s="17">
        <v>2.6900000000000001E-3</v>
      </c>
      <c r="S18" s="17">
        <v>2.7299999999999998E-3</v>
      </c>
      <c r="T18" s="17">
        <v>2.7599999999999999E-3</v>
      </c>
      <c r="U18" s="17">
        <v>2.8E-3</v>
      </c>
      <c r="V18" s="17">
        <v>2.8E-3</v>
      </c>
      <c r="W18" s="17">
        <v>2.8E-3</v>
      </c>
      <c r="X18" s="17">
        <v>2.8E-3</v>
      </c>
      <c r="Y18" s="17">
        <v>2.7899999999999999E-3</v>
      </c>
      <c r="Z18" s="17">
        <v>2.7899999999999999E-3</v>
      </c>
      <c r="AA18" s="17">
        <v>2.7899999999999999E-3</v>
      </c>
      <c r="AB18" s="17">
        <v>2.7899999999999999E-3</v>
      </c>
      <c r="AC18" s="17">
        <v>2.7899999999999999E-3</v>
      </c>
      <c r="AD18" s="17">
        <v>2.7899999999999999E-3</v>
      </c>
      <c r="AE18" s="17">
        <v>2.7899999999999999E-3</v>
      </c>
      <c r="AF18" s="17">
        <v>2.7899999999999999E-3</v>
      </c>
      <c r="AG18" s="17">
        <v>2.7899999999999999E-3</v>
      </c>
      <c r="AH18" s="17">
        <v>2.7899999999999999E-3</v>
      </c>
      <c r="AI18" s="17">
        <v>2.7899999999999999E-3</v>
      </c>
      <c r="AJ18" s="17">
        <v>2.7899999999999999E-3</v>
      </c>
      <c r="AK18" s="17">
        <v>2.7899999999999999E-3</v>
      </c>
      <c r="AL18" s="17">
        <v>2.7899999999999999E-3</v>
      </c>
      <c r="AM18" s="17">
        <v>2.7899999999999999E-3</v>
      </c>
      <c r="AN18" s="17">
        <v>2.7899999999999999E-3</v>
      </c>
      <c r="AO18" s="17">
        <v>2.7899999999999999E-3</v>
      </c>
      <c r="AP18" s="17">
        <v>2.7899999999999999E-3</v>
      </c>
      <c r="AQ18" s="17">
        <v>2.7899999999999999E-3</v>
      </c>
      <c r="AR18" s="17">
        <v>2.7899999999999999E-3</v>
      </c>
      <c r="AS18" s="17">
        <v>2.7899999999999999E-3</v>
      </c>
      <c r="AT18" s="17">
        <v>2.7899999999999999E-3</v>
      </c>
    </row>
    <row r="19" spans="1:46">
      <c r="A19" s="18" t="s">
        <v>143</v>
      </c>
      <c r="B19" s="18" t="s">
        <v>8</v>
      </c>
      <c r="C19" s="18" t="s">
        <v>5</v>
      </c>
      <c r="D19" s="16" t="s">
        <v>73</v>
      </c>
      <c r="E19" s="17">
        <v>2.5481918522714622E-3</v>
      </c>
      <c r="F19" s="17">
        <v>2.5675831624841126E-3</v>
      </c>
      <c r="G19" s="17">
        <v>2.6387866548675865E-3</v>
      </c>
      <c r="H19" s="17">
        <v>2.7914903365055285E-3</v>
      </c>
      <c r="I19" s="17">
        <v>3.0699999999999998E-3</v>
      </c>
      <c r="J19" s="17">
        <v>3.4099999999999998E-3</v>
      </c>
      <c r="K19" s="17">
        <v>3.8500000000000001E-3</v>
      </c>
      <c r="L19" s="17">
        <v>4.3899999999999998E-3</v>
      </c>
      <c r="M19" s="17">
        <v>4.3800000000000002E-3</v>
      </c>
      <c r="N19" s="17">
        <v>4.3699999999999998E-3</v>
      </c>
      <c r="O19" s="17">
        <v>4.3699999999999998E-3</v>
      </c>
      <c r="P19" s="17">
        <v>4.3899999999999998E-3</v>
      </c>
      <c r="Q19" s="17">
        <v>4.3800000000000002E-3</v>
      </c>
      <c r="R19" s="17">
        <v>4.3699999999999998E-3</v>
      </c>
      <c r="S19" s="17">
        <v>4.3699999999999998E-3</v>
      </c>
      <c r="T19" s="17">
        <v>4.3800000000000002E-3</v>
      </c>
      <c r="U19" s="17">
        <v>4.3899999999999998E-3</v>
      </c>
      <c r="V19" s="17">
        <v>4.3800000000000002E-3</v>
      </c>
      <c r="W19" s="17">
        <v>4.3699999999999998E-3</v>
      </c>
      <c r="X19" s="17">
        <v>4.3699999999999998E-3</v>
      </c>
      <c r="Y19" s="17">
        <v>4.3899999999999998E-3</v>
      </c>
      <c r="Z19" s="17">
        <v>4.3899999999999998E-3</v>
      </c>
      <c r="AA19" s="17">
        <v>4.3800000000000002E-3</v>
      </c>
      <c r="AB19" s="17">
        <v>4.3699999999999998E-3</v>
      </c>
      <c r="AC19" s="17">
        <v>4.3699999999999998E-3</v>
      </c>
      <c r="AD19" s="17">
        <v>4.3800000000000002E-3</v>
      </c>
      <c r="AE19" s="17">
        <v>4.3800000000000002E-3</v>
      </c>
      <c r="AF19" s="17">
        <v>4.3800000000000002E-3</v>
      </c>
      <c r="AG19" s="17">
        <v>4.3699999999999998E-3</v>
      </c>
      <c r="AH19" s="17">
        <v>4.3800000000000002E-3</v>
      </c>
      <c r="AI19" s="17">
        <v>4.3899999999999998E-3</v>
      </c>
      <c r="AJ19" s="17">
        <v>4.3800000000000002E-3</v>
      </c>
      <c r="AK19" s="17">
        <v>4.3800000000000002E-3</v>
      </c>
      <c r="AL19" s="17">
        <v>4.3699999999999998E-3</v>
      </c>
      <c r="AM19" s="17">
        <v>4.3800000000000002E-3</v>
      </c>
      <c r="AN19" s="17">
        <v>4.3800000000000002E-3</v>
      </c>
      <c r="AO19" s="17">
        <v>4.3800000000000002E-3</v>
      </c>
      <c r="AP19" s="17">
        <v>4.3699999999999998E-3</v>
      </c>
      <c r="AQ19" s="17">
        <v>4.3800000000000002E-3</v>
      </c>
      <c r="AR19" s="17">
        <v>4.3800000000000002E-3</v>
      </c>
      <c r="AS19" s="17">
        <v>4.3800000000000002E-3</v>
      </c>
      <c r="AT19" s="17">
        <v>4.3800000000000002E-3</v>
      </c>
    </row>
    <row r="20" spans="1:46">
      <c r="A20" s="18" t="s">
        <v>143</v>
      </c>
      <c r="B20" s="18" t="s">
        <v>8</v>
      </c>
      <c r="C20" s="18" t="s">
        <v>6</v>
      </c>
      <c r="D20" s="16" t="s">
        <v>74</v>
      </c>
      <c r="E20" s="17">
        <v>2.5219349099012303E-3</v>
      </c>
      <c r="F20" s="17">
        <v>2.5219349099012303E-3</v>
      </c>
      <c r="G20" s="17">
        <v>2.5945832406391255E-3</v>
      </c>
      <c r="H20" s="17">
        <v>2.6715412181157099E-3</v>
      </c>
      <c r="I20" s="17">
        <v>2.7499999999999998E-3</v>
      </c>
      <c r="J20" s="17">
        <v>2.8400000000000001E-3</v>
      </c>
      <c r="K20" s="17">
        <v>2.9299999999999999E-3</v>
      </c>
      <c r="L20" s="17">
        <v>2.97E-3</v>
      </c>
      <c r="M20" s="17">
        <v>3.0200000000000001E-3</v>
      </c>
      <c r="N20" s="17">
        <v>3.0599999999999998E-3</v>
      </c>
      <c r="O20" s="17">
        <v>3.1099999999999999E-3</v>
      </c>
      <c r="P20" s="17">
        <v>3.15E-3</v>
      </c>
      <c r="Q20" s="17">
        <v>3.1800000000000001E-3</v>
      </c>
      <c r="R20" s="17">
        <v>3.2200000000000002E-3</v>
      </c>
      <c r="S20" s="17">
        <v>3.2499999999999999E-3</v>
      </c>
      <c r="T20" s="17">
        <v>3.2799999999999999E-3</v>
      </c>
      <c r="U20" s="17">
        <v>3.32E-3</v>
      </c>
      <c r="V20" s="17">
        <v>3.32E-3</v>
      </c>
      <c r="W20" s="17">
        <v>3.32E-3</v>
      </c>
      <c r="X20" s="17">
        <v>3.32E-3</v>
      </c>
      <c r="Y20" s="17">
        <v>3.32E-3</v>
      </c>
      <c r="Z20" s="17">
        <v>3.32E-3</v>
      </c>
      <c r="AA20" s="17">
        <v>3.32E-3</v>
      </c>
      <c r="AB20" s="17">
        <v>3.32E-3</v>
      </c>
      <c r="AC20" s="17">
        <v>3.32E-3</v>
      </c>
      <c r="AD20" s="17">
        <v>3.32E-3</v>
      </c>
      <c r="AE20" s="17">
        <v>3.32E-3</v>
      </c>
      <c r="AF20" s="17">
        <v>3.32E-3</v>
      </c>
      <c r="AG20" s="17">
        <v>3.32E-3</v>
      </c>
      <c r="AH20" s="17">
        <v>3.32E-3</v>
      </c>
      <c r="AI20" s="17">
        <v>3.32E-3</v>
      </c>
      <c r="AJ20" s="17">
        <v>3.32E-3</v>
      </c>
      <c r="AK20" s="17">
        <v>3.32E-3</v>
      </c>
      <c r="AL20" s="17">
        <v>3.32E-3</v>
      </c>
      <c r="AM20" s="17">
        <v>3.32E-3</v>
      </c>
      <c r="AN20" s="17">
        <v>3.32E-3</v>
      </c>
      <c r="AO20" s="17">
        <v>3.32E-3</v>
      </c>
      <c r="AP20" s="17">
        <v>3.32E-3</v>
      </c>
      <c r="AQ20" s="17">
        <v>3.32E-3</v>
      </c>
      <c r="AR20" s="17">
        <v>3.32E-3</v>
      </c>
      <c r="AS20" s="17">
        <v>3.32E-3</v>
      </c>
      <c r="AT20" s="17">
        <v>3.32E-3</v>
      </c>
    </row>
    <row r="21" spans="1:46">
      <c r="A21" s="18" t="s">
        <v>143</v>
      </c>
      <c r="B21" s="18" t="s">
        <v>8</v>
      </c>
      <c r="C21" s="18" t="s">
        <v>49</v>
      </c>
      <c r="D21" s="16" t="s">
        <v>75</v>
      </c>
      <c r="E21" s="17">
        <v>9.0815578728949868E-4</v>
      </c>
      <c r="F21" s="17">
        <v>9.0815578728949868E-4</v>
      </c>
      <c r="G21" s="17">
        <v>9.0815578728949868E-4</v>
      </c>
      <c r="H21" s="17">
        <v>9.0815578728949868E-4</v>
      </c>
      <c r="I21" s="17">
        <v>9.0799999999999995E-4</v>
      </c>
      <c r="J21" s="17">
        <v>9.0799999999999995E-4</v>
      </c>
      <c r="K21" s="17">
        <v>9.0799999999999995E-4</v>
      </c>
      <c r="L21" s="17">
        <v>9.0799999999999995E-4</v>
      </c>
      <c r="M21" s="17">
        <v>9.0799999999999995E-4</v>
      </c>
      <c r="N21" s="17">
        <v>9.0799999999999995E-4</v>
      </c>
      <c r="O21" s="17">
        <v>9.0799999999999995E-4</v>
      </c>
      <c r="P21" s="17">
        <v>9.0799999999999995E-4</v>
      </c>
      <c r="Q21" s="17">
        <v>9.0799999999999995E-4</v>
      </c>
      <c r="R21" s="17">
        <v>9.0799999999999995E-4</v>
      </c>
      <c r="S21" s="17">
        <v>9.0799999999999995E-4</v>
      </c>
      <c r="T21" s="17">
        <v>9.0799999999999995E-4</v>
      </c>
      <c r="U21" s="17">
        <v>9.0799999999999995E-4</v>
      </c>
      <c r="V21" s="17">
        <v>9.0799999999999995E-4</v>
      </c>
      <c r="W21" s="17">
        <v>9.0799999999999995E-4</v>
      </c>
      <c r="X21" s="17">
        <v>9.0799999999999995E-4</v>
      </c>
      <c r="Y21" s="17">
        <v>9.0799999999999995E-4</v>
      </c>
      <c r="Z21" s="17">
        <v>9.0799999999999995E-4</v>
      </c>
      <c r="AA21" s="17">
        <v>9.0799999999999995E-4</v>
      </c>
      <c r="AB21" s="17">
        <v>9.0799999999999995E-4</v>
      </c>
      <c r="AC21" s="17">
        <v>9.0799999999999995E-4</v>
      </c>
      <c r="AD21" s="17">
        <v>9.0799999999999995E-4</v>
      </c>
      <c r="AE21" s="17">
        <v>9.0799999999999995E-4</v>
      </c>
      <c r="AF21" s="17">
        <v>9.0799999999999995E-4</v>
      </c>
      <c r="AG21" s="17">
        <v>9.0799999999999995E-4</v>
      </c>
      <c r="AH21" s="17">
        <v>9.0799999999999995E-4</v>
      </c>
      <c r="AI21" s="17">
        <v>9.0799999999999995E-4</v>
      </c>
      <c r="AJ21" s="17">
        <v>9.0799999999999995E-4</v>
      </c>
      <c r="AK21" s="17">
        <v>9.0799999999999995E-4</v>
      </c>
      <c r="AL21" s="17">
        <v>9.0799999999999995E-4</v>
      </c>
      <c r="AM21" s="17">
        <v>9.0799999999999995E-4</v>
      </c>
      <c r="AN21" s="17">
        <v>9.0799999999999995E-4</v>
      </c>
      <c r="AO21" s="17">
        <v>9.0799999999999995E-4</v>
      </c>
      <c r="AP21" s="17">
        <v>9.0799999999999995E-4</v>
      </c>
      <c r="AQ21" s="17">
        <v>9.0799999999999995E-4</v>
      </c>
      <c r="AR21" s="17">
        <v>9.0799999999999995E-4</v>
      </c>
      <c r="AS21" s="17">
        <v>9.0799999999999995E-4</v>
      </c>
      <c r="AT21" s="17">
        <v>9.0799999999999995E-4</v>
      </c>
    </row>
    <row r="22" spans="1:46">
      <c r="A22" s="18" t="s">
        <v>143</v>
      </c>
      <c r="B22" s="18" t="s">
        <v>8</v>
      </c>
      <c r="C22" s="18" t="s">
        <v>50</v>
      </c>
      <c r="D22" s="16" t="s">
        <v>76</v>
      </c>
      <c r="E22" s="17">
        <v>1.8613241243121026E-3</v>
      </c>
      <c r="F22" s="17">
        <v>1.8613241243121026E-3</v>
      </c>
      <c r="G22" s="17">
        <v>1.8928719908258668E-3</v>
      </c>
      <c r="H22" s="17">
        <v>1.9255077148056235E-3</v>
      </c>
      <c r="I22" s="17">
        <v>1.9599999999999999E-3</v>
      </c>
      <c r="J22" s="17">
        <v>1.99E-3</v>
      </c>
      <c r="K22" s="17">
        <v>2.0300000000000001E-3</v>
      </c>
      <c r="L22" s="17">
        <v>2.0300000000000001E-3</v>
      </c>
      <c r="M22" s="17">
        <v>2.0300000000000001E-3</v>
      </c>
      <c r="N22" s="17">
        <v>2.0300000000000001E-3</v>
      </c>
      <c r="O22" s="17">
        <v>2.0300000000000001E-3</v>
      </c>
      <c r="P22" s="17">
        <v>2.0300000000000001E-3</v>
      </c>
      <c r="Q22" s="17">
        <v>2.0300000000000001E-3</v>
      </c>
      <c r="R22" s="17">
        <v>2.0300000000000001E-3</v>
      </c>
      <c r="S22" s="17">
        <v>2.0300000000000001E-3</v>
      </c>
      <c r="T22" s="17">
        <v>2.0300000000000001E-3</v>
      </c>
      <c r="U22" s="17">
        <v>2.0300000000000001E-3</v>
      </c>
      <c r="V22" s="17">
        <v>2.0300000000000001E-3</v>
      </c>
      <c r="W22" s="17">
        <v>2.0300000000000001E-3</v>
      </c>
      <c r="X22" s="17">
        <v>2.0300000000000001E-3</v>
      </c>
      <c r="Y22" s="17">
        <v>2.0300000000000001E-3</v>
      </c>
      <c r="Z22" s="17">
        <v>2.0300000000000001E-3</v>
      </c>
      <c r="AA22" s="17">
        <v>2.0300000000000001E-3</v>
      </c>
      <c r="AB22" s="17">
        <v>2.0300000000000001E-3</v>
      </c>
      <c r="AC22" s="17">
        <v>2.0300000000000001E-3</v>
      </c>
      <c r="AD22" s="17">
        <v>2.0300000000000001E-3</v>
      </c>
      <c r="AE22" s="17">
        <v>2.0300000000000001E-3</v>
      </c>
      <c r="AF22" s="17">
        <v>2.0300000000000001E-3</v>
      </c>
      <c r="AG22" s="17">
        <v>2.0300000000000001E-3</v>
      </c>
      <c r="AH22" s="17">
        <v>2.0300000000000001E-3</v>
      </c>
      <c r="AI22" s="17">
        <v>2.0300000000000001E-3</v>
      </c>
      <c r="AJ22" s="17">
        <v>2.0300000000000001E-3</v>
      </c>
      <c r="AK22" s="17">
        <v>2.0300000000000001E-3</v>
      </c>
      <c r="AL22" s="17">
        <v>2.0300000000000001E-3</v>
      </c>
      <c r="AM22" s="17">
        <v>2.0300000000000001E-3</v>
      </c>
      <c r="AN22" s="17">
        <v>2.0300000000000001E-3</v>
      </c>
      <c r="AO22" s="17">
        <v>2.0300000000000001E-3</v>
      </c>
      <c r="AP22" s="17">
        <v>2.0300000000000001E-3</v>
      </c>
      <c r="AQ22" s="17">
        <v>2.0300000000000001E-3</v>
      </c>
      <c r="AR22" s="17">
        <v>2.0300000000000001E-3</v>
      </c>
      <c r="AS22" s="17">
        <v>2.0300000000000001E-3</v>
      </c>
      <c r="AT22" s="17">
        <v>2.0300000000000001E-3</v>
      </c>
    </row>
    <row r="23" spans="1:46">
      <c r="A23" s="18" t="s">
        <v>144</v>
      </c>
      <c r="B23" s="18" t="s">
        <v>8</v>
      </c>
      <c r="C23" s="18" t="s">
        <v>2</v>
      </c>
      <c r="D23" s="16" t="s">
        <v>77</v>
      </c>
      <c r="E23" s="17">
        <v>1.424625889530575E-3</v>
      </c>
      <c r="F23" s="17">
        <v>1.424625889530575E-3</v>
      </c>
      <c r="G23" s="17">
        <v>1.4452726415527589E-3</v>
      </c>
      <c r="H23" s="17">
        <v>1.4665266509873601E-3</v>
      </c>
      <c r="I23" s="17">
        <v>1.49E-3</v>
      </c>
      <c r="J23" s="17">
        <v>1.5100000000000001E-3</v>
      </c>
      <c r="K23" s="17">
        <v>1.5299999999999999E-3</v>
      </c>
      <c r="L23" s="17">
        <v>1.56E-3</v>
      </c>
      <c r="M23" s="17">
        <v>1.58E-3</v>
      </c>
      <c r="N23" s="17">
        <v>1.6100000000000001E-3</v>
      </c>
      <c r="O23" s="17">
        <v>1.6299999999999999E-3</v>
      </c>
      <c r="P23" s="17">
        <v>1.66E-3</v>
      </c>
      <c r="Q23" s="17">
        <v>1.6900000000000001E-3</v>
      </c>
      <c r="R23" s="17">
        <v>1.72E-3</v>
      </c>
      <c r="S23" s="17">
        <v>1.75E-3</v>
      </c>
      <c r="T23" s="17">
        <v>1.7799999999999999E-3</v>
      </c>
      <c r="U23" s="17">
        <v>1.81E-3</v>
      </c>
      <c r="V23" s="17">
        <v>1.81E-3</v>
      </c>
      <c r="W23" s="17">
        <v>1.81E-3</v>
      </c>
      <c r="X23" s="17">
        <v>1.81E-3</v>
      </c>
      <c r="Y23" s="17">
        <v>1.81E-3</v>
      </c>
      <c r="Z23" s="17">
        <v>1.81E-3</v>
      </c>
      <c r="AA23" s="17">
        <v>1.81E-3</v>
      </c>
      <c r="AB23" s="17">
        <v>1.81E-3</v>
      </c>
      <c r="AC23" s="17">
        <v>1.81E-3</v>
      </c>
      <c r="AD23" s="17">
        <v>1.81E-3</v>
      </c>
      <c r="AE23" s="17">
        <v>1.81E-3</v>
      </c>
      <c r="AF23" s="17">
        <v>1.81E-3</v>
      </c>
      <c r="AG23" s="17">
        <v>1.81E-3</v>
      </c>
      <c r="AH23" s="17">
        <v>1.81E-3</v>
      </c>
      <c r="AI23" s="17">
        <v>1.81E-3</v>
      </c>
      <c r="AJ23" s="17">
        <v>1.81E-3</v>
      </c>
      <c r="AK23" s="17">
        <v>1.81E-3</v>
      </c>
      <c r="AL23" s="17">
        <v>1.81E-3</v>
      </c>
      <c r="AM23" s="17">
        <v>1.81E-3</v>
      </c>
      <c r="AN23" s="17">
        <v>1.81E-3</v>
      </c>
      <c r="AO23" s="17">
        <v>1.81E-3</v>
      </c>
      <c r="AP23" s="17">
        <v>1.81E-3</v>
      </c>
      <c r="AQ23" s="17">
        <v>1.81E-3</v>
      </c>
      <c r="AR23" s="17">
        <v>1.81E-3</v>
      </c>
      <c r="AS23" s="17">
        <v>1.81E-3</v>
      </c>
      <c r="AT23" s="17">
        <v>1.81E-3</v>
      </c>
    </row>
    <row r="24" spans="1:46">
      <c r="A24" s="18" t="s">
        <v>144</v>
      </c>
      <c r="B24" s="18" t="s">
        <v>8</v>
      </c>
      <c r="C24" s="18" t="s">
        <v>3</v>
      </c>
      <c r="D24" s="16" t="s">
        <v>78</v>
      </c>
      <c r="E24" s="17">
        <v>7.9482568973771061E-4</v>
      </c>
      <c r="F24" s="17">
        <v>7.9482568973771061E-4</v>
      </c>
      <c r="G24" s="17">
        <v>7.9483439623140458E-4</v>
      </c>
      <c r="H24" s="17">
        <v>7.9484310291584191E-4</v>
      </c>
      <c r="I24" s="17">
        <v>7.9500000000000003E-4</v>
      </c>
      <c r="J24" s="17">
        <v>7.9500000000000003E-4</v>
      </c>
      <c r="K24" s="17">
        <v>7.9500000000000003E-4</v>
      </c>
      <c r="L24" s="17">
        <v>7.9500000000000003E-4</v>
      </c>
      <c r="M24" s="17">
        <v>7.9500000000000003E-4</v>
      </c>
      <c r="N24" s="17">
        <v>7.9500000000000003E-4</v>
      </c>
      <c r="O24" s="17">
        <v>7.9500000000000003E-4</v>
      </c>
      <c r="P24" s="17">
        <v>7.9500000000000003E-4</v>
      </c>
      <c r="Q24" s="17">
        <v>7.9500000000000003E-4</v>
      </c>
      <c r="R24" s="17">
        <v>7.9500000000000003E-4</v>
      </c>
      <c r="S24" s="17">
        <v>7.9500000000000003E-4</v>
      </c>
      <c r="T24" s="17">
        <v>7.9500000000000003E-4</v>
      </c>
      <c r="U24" s="17">
        <v>7.9500000000000003E-4</v>
      </c>
      <c r="V24" s="17">
        <v>7.9500000000000003E-4</v>
      </c>
      <c r="W24" s="17">
        <v>7.9500000000000003E-4</v>
      </c>
      <c r="X24" s="17">
        <v>7.9500000000000003E-4</v>
      </c>
      <c r="Y24" s="17">
        <v>7.9500000000000003E-4</v>
      </c>
      <c r="Z24" s="17">
        <v>7.9500000000000003E-4</v>
      </c>
      <c r="AA24" s="17">
        <v>7.9500000000000003E-4</v>
      </c>
      <c r="AB24" s="17">
        <v>7.9500000000000003E-4</v>
      </c>
      <c r="AC24" s="17">
        <v>7.9500000000000003E-4</v>
      </c>
      <c r="AD24" s="17">
        <v>7.9500000000000003E-4</v>
      </c>
      <c r="AE24" s="17">
        <v>7.9500000000000003E-4</v>
      </c>
      <c r="AF24" s="17">
        <v>7.9500000000000003E-4</v>
      </c>
      <c r="AG24" s="17">
        <v>7.9500000000000003E-4</v>
      </c>
      <c r="AH24" s="17">
        <v>7.9500000000000003E-4</v>
      </c>
      <c r="AI24" s="17">
        <v>7.9500000000000003E-4</v>
      </c>
      <c r="AJ24" s="17">
        <v>7.9500000000000003E-4</v>
      </c>
      <c r="AK24" s="17">
        <v>7.9500000000000003E-4</v>
      </c>
      <c r="AL24" s="17">
        <v>7.9500000000000003E-4</v>
      </c>
      <c r="AM24" s="17">
        <v>7.9500000000000003E-4</v>
      </c>
      <c r="AN24" s="17">
        <v>7.9500000000000003E-4</v>
      </c>
      <c r="AO24" s="17">
        <v>7.9500000000000003E-4</v>
      </c>
      <c r="AP24" s="17">
        <v>7.9500000000000003E-4</v>
      </c>
      <c r="AQ24" s="17">
        <v>7.9500000000000003E-4</v>
      </c>
      <c r="AR24" s="17">
        <v>7.9500000000000003E-4</v>
      </c>
      <c r="AS24" s="17">
        <v>7.9500000000000003E-4</v>
      </c>
      <c r="AT24" s="17">
        <v>7.9500000000000003E-4</v>
      </c>
    </row>
    <row r="25" spans="1:46">
      <c r="A25" s="18" t="s">
        <v>144</v>
      </c>
      <c r="B25" s="18" t="s">
        <v>8</v>
      </c>
      <c r="C25" s="18" t="s">
        <v>4</v>
      </c>
      <c r="D25" s="16" t="s">
        <v>79</v>
      </c>
      <c r="E25" s="17">
        <v>6.051804029009192E-4</v>
      </c>
      <c r="F25" s="17">
        <v>6.051804029009192E-4</v>
      </c>
      <c r="G25" s="17">
        <v>6.1627332270969358E-4</v>
      </c>
      <c r="H25" s="17">
        <v>6.2778050093456345E-4</v>
      </c>
      <c r="I25" s="17">
        <v>6.4000000000000005E-4</v>
      </c>
      <c r="J25" s="17">
        <v>6.5200000000000002E-4</v>
      </c>
      <c r="K25" s="17">
        <v>6.6500000000000001E-4</v>
      </c>
      <c r="L25" s="17">
        <v>6.7000000000000002E-4</v>
      </c>
      <c r="M25" s="17">
        <v>6.7500000000000004E-4</v>
      </c>
      <c r="N25" s="17">
        <v>6.8099999999999996E-4</v>
      </c>
      <c r="O25" s="17">
        <v>6.8599999999999998E-4</v>
      </c>
      <c r="P25" s="17">
        <v>6.9200000000000002E-4</v>
      </c>
      <c r="Q25" s="17">
        <v>6.9999999999999999E-4</v>
      </c>
      <c r="R25" s="17">
        <v>7.0799999999999997E-4</v>
      </c>
      <c r="S25" s="17">
        <v>7.1599999999999995E-4</v>
      </c>
      <c r="T25" s="17">
        <v>7.2499999999999995E-4</v>
      </c>
      <c r="U25" s="17">
        <v>7.3399999999999995E-4</v>
      </c>
      <c r="V25" s="17">
        <v>7.3399999999999995E-4</v>
      </c>
      <c r="W25" s="17">
        <v>7.3399999999999995E-4</v>
      </c>
      <c r="X25" s="17">
        <v>7.3399999999999995E-4</v>
      </c>
      <c r="Y25" s="17">
        <v>7.3399999999999995E-4</v>
      </c>
      <c r="Z25" s="17">
        <v>7.3399999999999995E-4</v>
      </c>
      <c r="AA25" s="17">
        <v>7.3399999999999995E-4</v>
      </c>
      <c r="AB25" s="17">
        <v>7.3399999999999995E-4</v>
      </c>
      <c r="AC25" s="17">
        <v>7.3399999999999995E-4</v>
      </c>
      <c r="AD25" s="17">
        <v>7.3399999999999995E-4</v>
      </c>
      <c r="AE25" s="17">
        <v>7.3399999999999995E-4</v>
      </c>
      <c r="AF25" s="17">
        <v>7.3399999999999995E-4</v>
      </c>
      <c r="AG25" s="17">
        <v>7.3399999999999995E-4</v>
      </c>
      <c r="AH25" s="17">
        <v>7.3399999999999995E-4</v>
      </c>
      <c r="AI25" s="17">
        <v>7.3399999999999995E-4</v>
      </c>
      <c r="AJ25" s="17">
        <v>7.3399999999999995E-4</v>
      </c>
      <c r="AK25" s="17">
        <v>7.3399999999999995E-4</v>
      </c>
      <c r="AL25" s="17">
        <v>7.3399999999999995E-4</v>
      </c>
      <c r="AM25" s="17">
        <v>7.3399999999999995E-4</v>
      </c>
      <c r="AN25" s="17">
        <v>7.3399999999999995E-4</v>
      </c>
      <c r="AO25" s="17">
        <v>7.3399999999999995E-4</v>
      </c>
      <c r="AP25" s="17">
        <v>7.3399999999999995E-4</v>
      </c>
      <c r="AQ25" s="17">
        <v>7.3399999999999995E-4</v>
      </c>
      <c r="AR25" s="17">
        <v>7.3399999999999995E-4</v>
      </c>
      <c r="AS25" s="17">
        <v>7.3399999999999995E-4</v>
      </c>
      <c r="AT25" s="17">
        <v>7.3399999999999995E-4</v>
      </c>
    </row>
    <row r="26" spans="1:46">
      <c r="A26" s="18" t="s">
        <v>144</v>
      </c>
      <c r="B26" s="18" t="s">
        <v>8</v>
      </c>
      <c r="C26" s="18" t="s">
        <v>5</v>
      </c>
      <c r="D26" s="16" t="s">
        <v>80</v>
      </c>
      <c r="E26" s="17">
        <v>6.3728504241452547E-4</v>
      </c>
      <c r="F26" s="17">
        <v>6.1792740090763965E-4</v>
      </c>
      <c r="G26" s="17">
        <v>6.1496789131848019E-4</v>
      </c>
      <c r="H26" s="17">
        <v>6.8649777002723392E-4</v>
      </c>
      <c r="I26" s="17">
        <v>6.7400000000000001E-4</v>
      </c>
      <c r="J26" s="17">
        <v>7.0399999999999998E-4</v>
      </c>
      <c r="K26" s="17">
        <v>7.2999999999999996E-4</v>
      </c>
      <c r="L26" s="17">
        <v>7.5600000000000005E-4</v>
      </c>
      <c r="M26" s="17">
        <v>7.5199999999999996E-4</v>
      </c>
      <c r="N26" s="17">
        <v>7.5199999999999996E-4</v>
      </c>
      <c r="O26" s="17">
        <v>7.5299999999999998E-4</v>
      </c>
      <c r="P26" s="17">
        <v>7.5799999999999999E-4</v>
      </c>
      <c r="Q26" s="17">
        <v>7.5699999999999997E-4</v>
      </c>
      <c r="R26" s="17">
        <v>7.6499999999999995E-4</v>
      </c>
      <c r="S26" s="17">
        <v>7.7099999999999998E-4</v>
      </c>
      <c r="T26" s="17">
        <v>7.7700000000000002E-4</v>
      </c>
      <c r="U26" s="17">
        <v>7.8100000000000001E-4</v>
      </c>
      <c r="V26" s="17">
        <v>7.85E-4</v>
      </c>
      <c r="W26" s="17">
        <v>7.8899999999999999E-4</v>
      </c>
      <c r="X26" s="17">
        <v>7.9299999999999998E-4</v>
      </c>
      <c r="Y26" s="17">
        <v>7.9600000000000005E-4</v>
      </c>
      <c r="Z26" s="17">
        <v>8.0099999999999995E-4</v>
      </c>
      <c r="AA26" s="17">
        <v>8.0500000000000005E-4</v>
      </c>
      <c r="AB26" s="17">
        <v>8.0900000000000004E-4</v>
      </c>
      <c r="AC26" s="17">
        <v>8.1400000000000005E-4</v>
      </c>
      <c r="AD26" s="17">
        <v>8.1800000000000004E-4</v>
      </c>
      <c r="AE26" s="17">
        <v>8.2299999999999995E-4</v>
      </c>
      <c r="AF26" s="17">
        <v>8.2799999999999996E-4</v>
      </c>
      <c r="AG26" s="17">
        <v>8.3199999999999995E-4</v>
      </c>
      <c r="AH26" s="17">
        <v>8.3699999999999996E-4</v>
      </c>
      <c r="AI26" s="17">
        <v>8.4099999999999995E-4</v>
      </c>
      <c r="AJ26" s="17">
        <v>8.4599999999999996E-4</v>
      </c>
      <c r="AK26" s="17">
        <v>8.5099999999999998E-4</v>
      </c>
      <c r="AL26" s="17">
        <v>8.5300000000000003E-4</v>
      </c>
      <c r="AM26" s="17">
        <v>8.5300000000000003E-4</v>
      </c>
      <c r="AN26" s="17">
        <v>8.5300000000000003E-4</v>
      </c>
      <c r="AO26" s="17">
        <v>8.5300000000000003E-4</v>
      </c>
      <c r="AP26" s="17">
        <v>8.5300000000000003E-4</v>
      </c>
      <c r="AQ26" s="17">
        <v>8.5300000000000003E-4</v>
      </c>
      <c r="AR26" s="17">
        <v>8.5300000000000003E-4</v>
      </c>
      <c r="AS26" s="17">
        <v>8.5300000000000003E-4</v>
      </c>
      <c r="AT26" s="17">
        <v>8.5300000000000003E-4</v>
      </c>
    </row>
    <row r="27" spans="1:46">
      <c r="A27" s="18" t="s">
        <v>144</v>
      </c>
      <c r="B27" s="18" t="s">
        <v>8</v>
      </c>
      <c r="C27" s="18" t="s">
        <v>6</v>
      </c>
      <c r="D27" s="16" t="s">
        <v>81</v>
      </c>
      <c r="E27" s="17">
        <v>8.5437233350718004E-4</v>
      </c>
      <c r="F27" s="17">
        <v>8.5437233350718004E-4</v>
      </c>
      <c r="G27" s="17">
        <v>8.789838822090331E-4</v>
      </c>
      <c r="H27" s="17">
        <v>9.0505543803726704E-4</v>
      </c>
      <c r="I27" s="17">
        <v>9.3300000000000002E-4</v>
      </c>
      <c r="J27" s="17">
        <v>9.6199999999999996E-4</v>
      </c>
      <c r="K27" s="17">
        <v>9.9299999999999996E-4</v>
      </c>
      <c r="L27" s="17">
        <v>1.01E-3</v>
      </c>
      <c r="M27" s="17">
        <v>1.0200000000000001E-3</v>
      </c>
      <c r="N27" s="17">
        <v>1.0399999999999999E-3</v>
      </c>
      <c r="O27" s="17">
        <v>1.0499999999999999E-3</v>
      </c>
      <c r="P27" s="17">
        <v>1.07E-3</v>
      </c>
      <c r="Q27" s="17">
        <v>1.08E-3</v>
      </c>
      <c r="R27" s="17">
        <v>1.09E-3</v>
      </c>
      <c r="S27" s="17">
        <v>1.1000000000000001E-3</v>
      </c>
      <c r="T27" s="17">
        <v>1.1100000000000001E-3</v>
      </c>
      <c r="U27" s="17">
        <v>1.1199999999999999E-3</v>
      </c>
      <c r="V27" s="17">
        <v>1.1199999999999999E-3</v>
      </c>
      <c r="W27" s="17">
        <v>1.1199999999999999E-3</v>
      </c>
      <c r="X27" s="17">
        <v>1.1199999999999999E-3</v>
      </c>
      <c r="Y27" s="17">
        <v>1.1199999999999999E-3</v>
      </c>
      <c r="Z27" s="17">
        <v>1.1199999999999999E-3</v>
      </c>
      <c r="AA27" s="17">
        <v>1.1199999999999999E-3</v>
      </c>
      <c r="AB27" s="17">
        <v>1.1199999999999999E-3</v>
      </c>
      <c r="AC27" s="17">
        <v>1.1199999999999999E-3</v>
      </c>
      <c r="AD27" s="17">
        <v>1.1199999999999999E-3</v>
      </c>
      <c r="AE27" s="17">
        <v>1.1199999999999999E-3</v>
      </c>
      <c r="AF27" s="17">
        <v>1.1199999999999999E-3</v>
      </c>
      <c r="AG27" s="17">
        <v>1.1199999999999999E-3</v>
      </c>
      <c r="AH27" s="17">
        <v>1.1199999999999999E-3</v>
      </c>
      <c r="AI27" s="17">
        <v>1.1199999999999999E-3</v>
      </c>
      <c r="AJ27" s="17">
        <v>1.1199999999999999E-3</v>
      </c>
      <c r="AK27" s="17">
        <v>1.1199999999999999E-3</v>
      </c>
      <c r="AL27" s="17">
        <v>1.1199999999999999E-3</v>
      </c>
      <c r="AM27" s="17">
        <v>1.1199999999999999E-3</v>
      </c>
      <c r="AN27" s="17">
        <v>1.1199999999999999E-3</v>
      </c>
      <c r="AO27" s="17">
        <v>1.1199999999999999E-3</v>
      </c>
      <c r="AP27" s="17">
        <v>1.1199999999999999E-3</v>
      </c>
      <c r="AQ27" s="17">
        <v>1.1199999999999999E-3</v>
      </c>
      <c r="AR27" s="17">
        <v>1.1199999999999999E-3</v>
      </c>
      <c r="AS27" s="17">
        <v>1.1199999999999999E-3</v>
      </c>
      <c r="AT27" s="17">
        <v>1.1199999999999999E-3</v>
      </c>
    </row>
    <row r="28" spans="1:46">
      <c r="A28" s="18" t="s">
        <v>144</v>
      </c>
      <c r="B28" s="18" t="s">
        <v>8</v>
      </c>
      <c r="C28" s="18" t="s">
        <v>49</v>
      </c>
      <c r="D28" s="16" t="s">
        <v>82</v>
      </c>
      <c r="E28" s="17">
        <v>3.9159832339000857E-4</v>
      </c>
      <c r="F28" s="17">
        <v>3.9159832339000857E-4</v>
      </c>
      <c r="G28" s="17">
        <v>3.9159832339000857E-4</v>
      </c>
      <c r="H28" s="17">
        <v>3.9159832339000857E-4</v>
      </c>
      <c r="I28" s="17">
        <v>3.9199999999999999E-4</v>
      </c>
      <c r="J28" s="17">
        <v>3.9199999999999999E-4</v>
      </c>
      <c r="K28" s="17">
        <v>3.9199999999999999E-4</v>
      </c>
      <c r="L28" s="17">
        <v>3.9199999999999999E-4</v>
      </c>
      <c r="M28" s="17">
        <v>3.9199999999999999E-4</v>
      </c>
      <c r="N28" s="17">
        <v>3.9199999999999999E-4</v>
      </c>
      <c r="O28" s="17">
        <v>3.9199999999999999E-4</v>
      </c>
      <c r="P28" s="17">
        <v>3.9199999999999999E-4</v>
      </c>
      <c r="Q28" s="17">
        <v>3.9199999999999999E-4</v>
      </c>
      <c r="R28" s="17">
        <v>3.9199999999999999E-4</v>
      </c>
      <c r="S28" s="17">
        <v>3.9199999999999999E-4</v>
      </c>
      <c r="T28" s="17">
        <v>3.9199999999999999E-4</v>
      </c>
      <c r="U28" s="17">
        <v>3.9199999999999999E-4</v>
      </c>
      <c r="V28" s="17">
        <v>3.9199999999999999E-4</v>
      </c>
      <c r="W28" s="17">
        <v>3.9199999999999999E-4</v>
      </c>
      <c r="X28" s="17">
        <v>3.9199999999999999E-4</v>
      </c>
      <c r="Y28" s="17">
        <v>3.9199999999999999E-4</v>
      </c>
      <c r="Z28" s="17">
        <v>3.9199999999999999E-4</v>
      </c>
      <c r="AA28" s="17">
        <v>3.9199999999999999E-4</v>
      </c>
      <c r="AB28" s="17">
        <v>3.9199999999999999E-4</v>
      </c>
      <c r="AC28" s="17">
        <v>3.9199999999999999E-4</v>
      </c>
      <c r="AD28" s="17">
        <v>3.9199999999999999E-4</v>
      </c>
      <c r="AE28" s="17">
        <v>3.9199999999999999E-4</v>
      </c>
      <c r="AF28" s="17">
        <v>3.9199999999999999E-4</v>
      </c>
      <c r="AG28" s="17">
        <v>3.9199999999999999E-4</v>
      </c>
      <c r="AH28" s="17">
        <v>3.9199999999999999E-4</v>
      </c>
      <c r="AI28" s="17">
        <v>3.9199999999999999E-4</v>
      </c>
      <c r="AJ28" s="17">
        <v>3.9199999999999999E-4</v>
      </c>
      <c r="AK28" s="17">
        <v>3.9199999999999999E-4</v>
      </c>
      <c r="AL28" s="17">
        <v>3.9199999999999999E-4</v>
      </c>
      <c r="AM28" s="17">
        <v>3.9199999999999999E-4</v>
      </c>
      <c r="AN28" s="17">
        <v>3.9199999999999999E-4</v>
      </c>
      <c r="AO28" s="17">
        <v>3.9199999999999999E-4</v>
      </c>
      <c r="AP28" s="17">
        <v>3.9199999999999999E-4</v>
      </c>
      <c r="AQ28" s="17">
        <v>3.9199999999999999E-4</v>
      </c>
      <c r="AR28" s="17">
        <v>3.9199999999999999E-4</v>
      </c>
      <c r="AS28" s="17">
        <v>3.9199999999999999E-4</v>
      </c>
      <c r="AT28" s="17">
        <v>3.9199999999999999E-4</v>
      </c>
    </row>
    <row r="29" spans="1:46">
      <c r="A29" s="18" t="s">
        <v>144</v>
      </c>
      <c r="B29" s="18" t="s">
        <v>8</v>
      </c>
      <c r="C29" s="18" t="s">
        <v>50</v>
      </c>
      <c r="D29" s="16" t="s">
        <v>83</v>
      </c>
      <c r="E29" s="17">
        <v>3.9127049078656643E-4</v>
      </c>
      <c r="F29" s="17">
        <v>3.9127049078656643E-4</v>
      </c>
      <c r="G29" s="17">
        <v>3.9790219402023694E-4</v>
      </c>
      <c r="H29" s="17">
        <v>4.0476257667575833E-4</v>
      </c>
      <c r="I29" s="17">
        <v>4.1199999999999999E-4</v>
      </c>
      <c r="J29" s="17">
        <v>4.1899999999999999E-4</v>
      </c>
      <c r="K29" s="17">
        <v>4.2700000000000002E-4</v>
      </c>
      <c r="L29" s="17">
        <v>4.3100000000000001E-4</v>
      </c>
      <c r="M29" s="17">
        <v>4.35E-4</v>
      </c>
      <c r="N29" s="17">
        <v>4.3899999999999999E-4</v>
      </c>
      <c r="O29" s="17">
        <v>4.4299999999999998E-4</v>
      </c>
      <c r="P29" s="17">
        <v>4.4700000000000002E-4</v>
      </c>
      <c r="Q29" s="17">
        <v>4.5100000000000001E-4</v>
      </c>
      <c r="R29" s="17">
        <v>4.5600000000000003E-4</v>
      </c>
      <c r="S29" s="17">
        <v>4.6000000000000001E-4</v>
      </c>
      <c r="T29" s="17">
        <v>4.6500000000000003E-4</v>
      </c>
      <c r="U29" s="17">
        <v>4.6999999999999999E-4</v>
      </c>
      <c r="V29" s="17">
        <v>4.6999999999999999E-4</v>
      </c>
      <c r="W29" s="17">
        <v>4.6999999999999999E-4</v>
      </c>
      <c r="X29" s="17">
        <v>4.6999999999999999E-4</v>
      </c>
      <c r="Y29" s="17">
        <v>4.6999999999999999E-4</v>
      </c>
      <c r="Z29" s="17">
        <v>4.6999999999999999E-4</v>
      </c>
      <c r="AA29" s="17">
        <v>4.6999999999999999E-4</v>
      </c>
      <c r="AB29" s="17">
        <v>4.6999999999999999E-4</v>
      </c>
      <c r="AC29" s="17">
        <v>4.6999999999999999E-4</v>
      </c>
      <c r="AD29" s="17">
        <v>4.6999999999999999E-4</v>
      </c>
      <c r="AE29" s="17">
        <v>4.6999999999999999E-4</v>
      </c>
      <c r="AF29" s="17">
        <v>4.6999999999999999E-4</v>
      </c>
      <c r="AG29" s="17">
        <v>4.6999999999999999E-4</v>
      </c>
      <c r="AH29" s="17">
        <v>4.6999999999999999E-4</v>
      </c>
      <c r="AI29" s="17">
        <v>4.6999999999999999E-4</v>
      </c>
      <c r="AJ29" s="17">
        <v>4.6999999999999999E-4</v>
      </c>
      <c r="AK29" s="17">
        <v>4.6999999999999999E-4</v>
      </c>
      <c r="AL29" s="17">
        <v>4.6999999999999999E-4</v>
      </c>
      <c r="AM29" s="17">
        <v>4.6999999999999999E-4</v>
      </c>
      <c r="AN29" s="17">
        <v>4.6999999999999999E-4</v>
      </c>
      <c r="AO29" s="17">
        <v>4.6999999999999999E-4</v>
      </c>
      <c r="AP29" s="17">
        <v>4.6999999999999999E-4</v>
      </c>
      <c r="AQ29" s="17">
        <v>4.6999999999999999E-4</v>
      </c>
      <c r="AR29" s="17">
        <v>4.6999999999999999E-4</v>
      </c>
      <c r="AS29" s="17">
        <v>4.6999999999999999E-4</v>
      </c>
      <c r="AT29" s="17">
        <v>4.6999999999999999E-4</v>
      </c>
    </row>
    <row r="30" spans="1:46">
      <c r="A30" s="18" t="s">
        <v>143</v>
      </c>
      <c r="B30" s="18" t="s">
        <v>7</v>
      </c>
      <c r="C30" s="18" t="s">
        <v>2</v>
      </c>
      <c r="D30" s="16" t="s">
        <v>84</v>
      </c>
      <c r="E30" s="17" cm="1">
        <f t="array" ref="E30:AT36">'[2]BNVFE-aircraft-psgr'!B2:AQ8</f>
        <v>1.5604824027299026E-3</v>
      </c>
      <c r="F30" s="16">
        <v>1.4163614164905162E-3</v>
      </c>
      <c r="G30" s="16">
        <v>1.4392798860130165E-3</v>
      </c>
      <c r="H30" s="16">
        <v>1.4392798860130165E-3</v>
      </c>
      <c r="I30" s="16">
        <v>1.4392798860130165E-3</v>
      </c>
      <c r="J30" s="16">
        <v>1.4392798860130165E-3</v>
      </c>
      <c r="K30" s="16">
        <v>1.4392798860130165E-3</v>
      </c>
      <c r="L30" s="16">
        <v>1.4392798860130165E-3</v>
      </c>
      <c r="M30" s="16">
        <v>1.4392798860130165E-3</v>
      </c>
      <c r="N30" s="16">
        <v>1.4392798860130165E-3</v>
      </c>
      <c r="O30" s="16">
        <v>1.4392798860130165E-3</v>
      </c>
      <c r="P30" s="16">
        <v>1.4392798860130165E-3</v>
      </c>
      <c r="Q30" s="16">
        <v>1.4392798860130165E-3</v>
      </c>
      <c r="R30" s="16">
        <v>1.4392798860130165E-3</v>
      </c>
      <c r="S30" s="16">
        <v>1.4392798860130165E-3</v>
      </c>
      <c r="T30" s="16">
        <v>1.4392798860130165E-3</v>
      </c>
      <c r="U30" s="16">
        <v>1.4392798860130165E-3</v>
      </c>
      <c r="V30" s="16">
        <v>1.4392798860130165E-3</v>
      </c>
      <c r="W30" s="16">
        <v>1.4392798860130165E-3</v>
      </c>
      <c r="X30" s="16">
        <v>1.4392798860130165E-3</v>
      </c>
      <c r="Y30" s="16">
        <v>1.4392798860130165E-3</v>
      </c>
      <c r="Z30" s="16">
        <v>1.4392798860130165E-3</v>
      </c>
      <c r="AA30" s="16">
        <v>1.4392798860130165E-3</v>
      </c>
      <c r="AB30" s="16">
        <v>1.4392798860130165E-3</v>
      </c>
      <c r="AC30" s="16">
        <v>1.4392798860130165E-3</v>
      </c>
      <c r="AD30" s="16">
        <v>1.4392798860130165E-3</v>
      </c>
      <c r="AE30" s="16">
        <v>1.4392798860130165E-3</v>
      </c>
      <c r="AF30" s="16">
        <v>1.4392798860130165E-3</v>
      </c>
      <c r="AG30" s="16">
        <v>1.4392798860130165E-3</v>
      </c>
      <c r="AH30" s="16">
        <v>1.4392798860130165E-3</v>
      </c>
      <c r="AI30" s="16">
        <v>1.4392798860130165E-3</v>
      </c>
      <c r="AJ30" s="16">
        <v>1.4392798860130165E-3</v>
      </c>
      <c r="AK30" s="16">
        <v>1.4392798860130165E-3</v>
      </c>
      <c r="AL30" s="16">
        <v>1.4392798860130165E-3</v>
      </c>
      <c r="AM30" s="16">
        <v>1.4392798860130165E-3</v>
      </c>
      <c r="AN30" s="16">
        <v>1.4392798860130165E-3</v>
      </c>
      <c r="AO30" s="16">
        <v>1.4392798860130165E-3</v>
      </c>
      <c r="AP30" s="16">
        <v>1.4392798860130165E-3</v>
      </c>
      <c r="AQ30" s="16">
        <v>1.4392798860130165E-3</v>
      </c>
      <c r="AR30" s="16">
        <v>1.4392798860130165E-3</v>
      </c>
      <c r="AS30" s="16">
        <v>1.4392798860130165E-3</v>
      </c>
      <c r="AT30" s="16">
        <v>1.4392798860130165E-3</v>
      </c>
    </row>
    <row r="31" spans="1:46">
      <c r="A31" s="18" t="s">
        <v>143</v>
      </c>
      <c r="B31" s="18" t="s">
        <v>7</v>
      </c>
      <c r="C31" s="18" t="s">
        <v>3</v>
      </c>
      <c r="D31" s="16" t="s">
        <v>85</v>
      </c>
      <c r="E31" s="16">
        <v>4.856059491180693E-4</v>
      </c>
      <c r="F31" s="16">
        <v>4.4075699203391632E-4</v>
      </c>
      <c r="G31" s="16">
        <v>4.4788898219627745E-4</v>
      </c>
      <c r="H31" s="16">
        <v>4.4788898219627745E-4</v>
      </c>
      <c r="I31" s="16">
        <v>4.4788898219627745E-4</v>
      </c>
      <c r="J31" s="16">
        <v>4.4788898219627745E-4</v>
      </c>
      <c r="K31" s="16">
        <v>4.4788898219627745E-4</v>
      </c>
      <c r="L31" s="16">
        <v>4.4788898219627745E-4</v>
      </c>
      <c r="M31" s="16">
        <v>4.4788898219627745E-4</v>
      </c>
      <c r="N31" s="16">
        <v>4.4788898219627745E-4</v>
      </c>
      <c r="O31" s="16">
        <v>4.4788898219627745E-4</v>
      </c>
      <c r="P31" s="16">
        <v>4.4788898219627745E-4</v>
      </c>
      <c r="Q31" s="16">
        <v>4.4788898219627745E-4</v>
      </c>
      <c r="R31" s="16">
        <v>4.4788898219627745E-4</v>
      </c>
      <c r="S31" s="16">
        <v>4.4788898219627745E-4</v>
      </c>
      <c r="T31" s="16">
        <v>4.4788898219627745E-4</v>
      </c>
      <c r="U31" s="16">
        <v>4.4788898219627745E-4</v>
      </c>
      <c r="V31" s="16">
        <v>4.4788898219627745E-4</v>
      </c>
      <c r="W31" s="16">
        <v>4.4788898219627745E-4</v>
      </c>
      <c r="X31" s="16">
        <v>4.4788898219627745E-4</v>
      </c>
      <c r="Y31" s="16">
        <v>4.4788898219627745E-4</v>
      </c>
      <c r="Z31" s="16">
        <v>4.4788898219627745E-4</v>
      </c>
      <c r="AA31" s="16">
        <v>4.4788898219627745E-4</v>
      </c>
      <c r="AB31" s="16">
        <v>4.4788898219627745E-4</v>
      </c>
      <c r="AC31" s="16">
        <v>4.4788898219627745E-4</v>
      </c>
      <c r="AD31" s="16">
        <v>4.4788898219627745E-4</v>
      </c>
      <c r="AE31" s="16">
        <v>4.4788898219627745E-4</v>
      </c>
      <c r="AF31" s="16">
        <v>4.4788898219627745E-4</v>
      </c>
      <c r="AG31" s="16">
        <v>4.4788898219627745E-4</v>
      </c>
      <c r="AH31" s="16">
        <v>4.4788898219627745E-4</v>
      </c>
      <c r="AI31" s="16">
        <v>4.4788898219627745E-4</v>
      </c>
      <c r="AJ31" s="16">
        <v>4.4788898219627745E-4</v>
      </c>
      <c r="AK31" s="16">
        <v>4.4788898219627745E-4</v>
      </c>
      <c r="AL31" s="16">
        <v>4.4788898219627745E-4</v>
      </c>
      <c r="AM31" s="16">
        <v>4.4788898219627745E-4</v>
      </c>
      <c r="AN31" s="16">
        <v>4.4788898219627745E-4</v>
      </c>
      <c r="AO31" s="16">
        <v>4.4788898219627745E-4</v>
      </c>
      <c r="AP31" s="16">
        <v>4.4788898219627745E-4</v>
      </c>
      <c r="AQ31" s="16">
        <v>4.4788898219627745E-4</v>
      </c>
      <c r="AR31" s="16">
        <v>4.4788898219627745E-4</v>
      </c>
      <c r="AS31" s="16">
        <v>4.4788898219627745E-4</v>
      </c>
      <c r="AT31" s="16">
        <v>4.4788898219627745E-4</v>
      </c>
    </row>
    <row r="32" spans="1:46">
      <c r="A32" s="18" t="s">
        <v>143</v>
      </c>
      <c r="B32" s="18" t="s">
        <v>7</v>
      </c>
      <c r="C32" s="18" t="s">
        <v>4</v>
      </c>
      <c r="D32" s="16" t="s">
        <v>86</v>
      </c>
      <c r="E32" s="16">
        <v>4.856059491180693E-4</v>
      </c>
      <c r="F32" s="16">
        <v>4.4075699203391632E-4</v>
      </c>
      <c r="G32" s="16">
        <v>4.4788898219627745E-4</v>
      </c>
      <c r="H32" s="16">
        <v>4.4788898219627745E-4</v>
      </c>
      <c r="I32" s="16">
        <v>4.4788898219627745E-4</v>
      </c>
      <c r="J32" s="16">
        <v>4.4788898219627745E-4</v>
      </c>
      <c r="K32" s="16">
        <v>4.4788898219627745E-4</v>
      </c>
      <c r="L32" s="16">
        <v>4.4788898219627745E-4</v>
      </c>
      <c r="M32" s="16">
        <v>4.4788898219627745E-4</v>
      </c>
      <c r="N32" s="16">
        <v>4.4788898219627745E-4</v>
      </c>
      <c r="O32" s="16">
        <v>4.4788898219627745E-4</v>
      </c>
      <c r="P32" s="16">
        <v>4.4788898219627745E-4</v>
      </c>
      <c r="Q32" s="16">
        <v>4.4788898219627745E-4</v>
      </c>
      <c r="R32" s="16">
        <v>4.4788898219627745E-4</v>
      </c>
      <c r="S32" s="16">
        <v>4.4788898219627745E-4</v>
      </c>
      <c r="T32" s="16">
        <v>4.4788898219627745E-4</v>
      </c>
      <c r="U32" s="16">
        <v>4.4788898219627745E-4</v>
      </c>
      <c r="V32" s="16">
        <v>4.4788898219627745E-4</v>
      </c>
      <c r="W32" s="16">
        <v>4.4788898219627745E-4</v>
      </c>
      <c r="X32" s="16">
        <v>4.4788898219627745E-4</v>
      </c>
      <c r="Y32" s="16">
        <v>4.4788898219627745E-4</v>
      </c>
      <c r="Z32" s="16">
        <v>4.4788898219627745E-4</v>
      </c>
      <c r="AA32" s="16">
        <v>4.4788898219627745E-4</v>
      </c>
      <c r="AB32" s="16">
        <v>4.4788898219627745E-4</v>
      </c>
      <c r="AC32" s="16">
        <v>4.4788898219627745E-4</v>
      </c>
      <c r="AD32" s="16">
        <v>4.4788898219627745E-4</v>
      </c>
      <c r="AE32" s="16">
        <v>4.4788898219627745E-4</v>
      </c>
      <c r="AF32" s="16">
        <v>4.4788898219627745E-4</v>
      </c>
      <c r="AG32" s="16">
        <v>4.4788898219627745E-4</v>
      </c>
      <c r="AH32" s="16">
        <v>4.4788898219627745E-4</v>
      </c>
      <c r="AI32" s="16">
        <v>4.4788898219627745E-4</v>
      </c>
      <c r="AJ32" s="16">
        <v>4.4788898219627745E-4</v>
      </c>
      <c r="AK32" s="16">
        <v>4.4788898219627745E-4</v>
      </c>
      <c r="AL32" s="16">
        <v>4.4788898219627745E-4</v>
      </c>
      <c r="AM32" s="16">
        <v>4.4788898219627745E-4</v>
      </c>
      <c r="AN32" s="16">
        <v>4.4788898219627745E-4</v>
      </c>
      <c r="AO32" s="16">
        <v>4.4788898219627745E-4</v>
      </c>
      <c r="AP32" s="16">
        <v>4.4788898219627745E-4</v>
      </c>
      <c r="AQ32" s="16">
        <v>4.4788898219627745E-4</v>
      </c>
      <c r="AR32" s="16">
        <v>4.4788898219627745E-4</v>
      </c>
      <c r="AS32" s="16">
        <v>4.4788898219627745E-4</v>
      </c>
      <c r="AT32" s="16">
        <v>4.4788898219627745E-4</v>
      </c>
    </row>
    <row r="33" spans="1:46">
      <c r="A33" s="18" t="s">
        <v>143</v>
      </c>
      <c r="B33" s="18" t="s">
        <v>7</v>
      </c>
      <c r="C33" s="18" t="s">
        <v>5</v>
      </c>
      <c r="D33" s="16" t="s">
        <v>87</v>
      </c>
      <c r="E33" s="16">
        <v>4.856059491180693E-4</v>
      </c>
      <c r="F33" s="16">
        <v>4.4075699203391632E-4</v>
      </c>
      <c r="G33" s="16">
        <v>4.4788898219627745E-4</v>
      </c>
      <c r="H33" s="16">
        <v>4.4788898219627745E-4</v>
      </c>
      <c r="I33" s="16">
        <v>4.4788898219627745E-4</v>
      </c>
      <c r="J33" s="16">
        <v>4.4788898219627745E-4</v>
      </c>
      <c r="K33" s="16">
        <v>4.4788898219627745E-4</v>
      </c>
      <c r="L33" s="16">
        <v>4.4788898219627745E-4</v>
      </c>
      <c r="M33" s="16">
        <v>4.4788898219627745E-4</v>
      </c>
      <c r="N33" s="16">
        <v>4.4788898219627745E-4</v>
      </c>
      <c r="O33" s="16">
        <v>4.4788898219627745E-4</v>
      </c>
      <c r="P33" s="16">
        <v>4.4788898219627745E-4</v>
      </c>
      <c r="Q33" s="16">
        <v>4.4788898219627745E-4</v>
      </c>
      <c r="R33" s="16">
        <v>4.4788898219627745E-4</v>
      </c>
      <c r="S33" s="16">
        <v>4.4788898219627745E-4</v>
      </c>
      <c r="T33" s="16">
        <v>4.4788898219627745E-4</v>
      </c>
      <c r="U33" s="16">
        <v>4.4788898219627745E-4</v>
      </c>
      <c r="V33" s="16">
        <v>4.4788898219627745E-4</v>
      </c>
      <c r="W33" s="16">
        <v>4.4788898219627745E-4</v>
      </c>
      <c r="X33" s="16">
        <v>4.4788898219627745E-4</v>
      </c>
      <c r="Y33" s="16">
        <v>4.4788898219627745E-4</v>
      </c>
      <c r="Z33" s="16">
        <v>4.4788898219627745E-4</v>
      </c>
      <c r="AA33" s="16">
        <v>4.4788898219627745E-4</v>
      </c>
      <c r="AB33" s="16">
        <v>4.4788898219627745E-4</v>
      </c>
      <c r="AC33" s="16">
        <v>4.4788898219627745E-4</v>
      </c>
      <c r="AD33" s="16">
        <v>4.4788898219627745E-4</v>
      </c>
      <c r="AE33" s="16">
        <v>4.4788898219627745E-4</v>
      </c>
      <c r="AF33" s="16">
        <v>4.4788898219627745E-4</v>
      </c>
      <c r="AG33" s="16">
        <v>4.4788898219627745E-4</v>
      </c>
      <c r="AH33" s="16">
        <v>4.4788898219627745E-4</v>
      </c>
      <c r="AI33" s="16">
        <v>4.4788898219627745E-4</v>
      </c>
      <c r="AJ33" s="16">
        <v>4.4788898219627745E-4</v>
      </c>
      <c r="AK33" s="16">
        <v>4.4788898219627745E-4</v>
      </c>
      <c r="AL33" s="16">
        <v>4.4788898219627745E-4</v>
      </c>
      <c r="AM33" s="16">
        <v>4.4788898219627745E-4</v>
      </c>
      <c r="AN33" s="16">
        <v>4.4788898219627745E-4</v>
      </c>
      <c r="AO33" s="16">
        <v>4.4788898219627745E-4</v>
      </c>
      <c r="AP33" s="16">
        <v>4.4788898219627745E-4</v>
      </c>
      <c r="AQ33" s="16">
        <v>4.4788898219627745E-4</v>
      </c>
      <c r="AR33" s="16">
        <v>4.4788898219627745E-4</v>
      </c>
      <c r="AS33" s="16">
        <v>4.4788898219627745E-4</v>
      </c>
      <c r="AT33" s="16">
        <v>4.4788898219627745E-4</v>
      </c>
    </row>
    <row r="34" spans="1:46">
      <c r="A34" s="18" t="s">
        <v>143</v>
      </c>
      <c r="B34" s="18" t="s">
        <v>7</v>
      </c>
      <c r="C34" s="18" t="s">
        <v>6</v>
      </c>
      <c r="D34" s="16" t="s">
        <v>88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  <c r="AK34" s="16">
        <v>0</v>
      </c>
      <c r="AL34" s="16">
        <v>0</v>
      </c>
      <c r="AM34" s="16">
        <v>0</v>
      </c>
      <c r="AN34" s="16">
        <v>0</v>
      </c>
      <c r="AO34" s="16">
        <v>0</v>
      </c>
      <c r="AP34" s="16">
        <v>0</v>
      </c>
      <c r="AQ34" s="16">
        <v>0</v>
      </c>
      <c r="AR34" s="16">
        <v>0</v>
      </c>
      <c r="AS34" s="16">
        <v>0</v>
      </c>
      <c r="AT34" s="16">
        <v>0</v>
      </c>
    </row>
    <row r="35" spans="1:46">
      <c r="A35" s="18" t="s">
        <v>143</v>
      </c>
      <c r="B35" s="18" t="s">
        <v>7</v>
      </c>
      <c r="C35" s="18" t="s">
        <v>49</v>
      </c>
      <c r="D35" s="16" t="s">
        <v>89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  <c r="AK35" s="16">
        <v>0</v>
      </c>
      <c r="AL35" s="16">
        <v>0</v>
      </c>
      <c r="AM35" s="16">
        <v>0</v>
      </c>
      <c r="AN35" s="16">
        <v>0</v>
      </c>
      <c r="AO35" s="16">
        <v>0</v>
      </c>
      <c r="AP35" s="16">
        <v>0</v>
      </c>
      <c r="AQ35" s="16">
        <v>0</v>
      </c>
      <c r="AR35" s="16">
        <v>0</v>
      </c>
      <c r="AS35" s="16">
        <v>0</v>
      </c>
      <c r="AT35" s="16">
        <v>0</v>
      </c>
    </row>
    <row r="36" spans="1:46">
      <c r="A36" s="18" t="s">
        <v>143</v>
      </c>
      <c r="B36" s="18" t="s">
        <v>7</v>
      </c>
      <c r="C36" s="18" t="s">
        <v>50</v>
      </c>
      <c r="D36" s="16" t="s">
        <v>90</v>
      </c>
      <c r="E36" s="16">
        <v>1.6186864970602313E-4</v>
      </c>
      <c r="F36" s="16">
        <v>1.4691899734463879E-4</v>
      </c>
      <c r="G36" s="16">
        <v>1.4929632739875916E-4</v>
      </c>
      <c r="H36" s="16">
        <v>1.4929632739875916E-4</v>
      </c>
      <c r="I36" s="16">
        <v>1.4929632739875916E-4</v>
      </c>
      <c r="J36" s="16">
        <v>1.4929632739875916E-4</v>
      </c>
      <c r="K36" s="16">
        <v>1.4929632739875916E-4</v>
      </c>
      <c r="L36" s="16">
        <v>1.4929632739875916E-4</v>
      </c>
      <c r="M36" s="16">
        <v>1.4929632739875916E-4</v>
      </c>
      <c r="N36" s="16">
        <v>1.4929632739875916E-4</v>
      </c>
      <c r="O36" s="16">
        <v>1.4929632739875916E-4</v>
      </c>
      <c r="P36" s="16">
        <v>1.4929632739875916E-4</v>
      </c>
      <c r="Q36" s="16">
        <v>1.4929632739875916E-4</v>
      </c>
      <c r="R36" s="16">
        <v>1.4929632739875916E-4</v>
      </c>
      <c r="S36" s="16">
        <v>1.4929632739875916E-4</v>
      </c>
      <c r="T36" s="16">
        <v>1.4929632739875916E-4</v>
      </c>
      <c r="U36" s="16">
        <v>1.4929632739875916E-4</v>
      </c>
      <c r="V36" s="16">
        <v>1.4929632739875916E-4</v>
      </c>
      <c r="W36" s="16">
        <v>1.4929632739875916E-4</v>
      </c>
      <c r="X36" s="16">
        <v>1.4929632739875916E-4</v>
      </c>
      <c r="Y36" s="16">
        <v>1.4929632739875916E-4</v>
      </c>
      <c r="Z36" s="16">
        <v>1.4929632739875916E-4</v>
      </c>
      <c r="AA36" s="16">
        <v>1.4929632739875916E-4</v>
      </c>
      <c r="AB36" s="16">
        <v>1.4929632739875916E-4</v>
      </c>
      <c r="AC36" s="16">
        <v>1.4929632739875916E-4</v>
      </c>
      <c r="AD36" s="16">
        <v>1.4929632739875916E-4</v>
      </c>
      <c r="AE36" s="16">
        <v>1.4929632739875916E-4</v>
      </c>
      <c r="AF36" s="16">
        <v>1.4929632739875916E-4</v>
      </c>
      <c r="AG36" s="16">
        <v>1.4929632739875916E-4</v>
      </c>
      <c r="AH36" s="16">
        <v>1.4929632739875916E-4</v>
      </c>
      <c r="AI36" s="16">
        <v>1.4929632739875916E-4</v>
      </c>
      <c r="AJ36" s="16">
        <v>1.4929632739875916E-4</v>
      </c>
      <c r="AK36" s="16">
        <v>1.4929632739875916E-4</v>
      </c>
      <c r="AL36" s="16">
        <v>1.4929632739875916E-4</v>
      </c>
      <c r="AM36" s="16">
        <v>1.4929632739875916E-4</v>
      </c>
      <c r="AN36" s="16">
        <v>1.4929632739875916E-4</v>
      </c>
      <c r="AO36" s="16">
        <v>1.4929632739875916E-4</v>
      </c>
      <c r="AP36" s="16">
        <v>1.4929632739875916E-4</v>
      </c>
      <c r="AQ36" s="16">
        <v>1.4929632739875916E-4</v>
      </c>
      <c r="AR36" s="16">
        <v>1.4929632739875916E-4</v>
      </c>
      <c r="AS36" s="16">
        <v>1.4929632739875916E-4</v>
      </c>
      <c r="AT36" s="16">
        <v>1.4929632739875916E-4</v>
      </c>
    </row>
    <row r="37" spans="1:46">
      <c r="A37" s="18" t="s">
        <v>144</v>
      </c>
      <c r="B37" s="18" t="s">
        <v>7</v>
      </c>
      <c r="C37" s="18" t="s">
        <v>2</v>
      </c>
      <c r="D37" s="16" t="s">
        <v>91</v>
      </c>
      <c r="E37" s="17" cm="1">
        <f t="array" ref="E37:AT43">'[3]BNVFE-aircraft-frgt'!B2:AQ8</f>
        <v>1.6622709179351414E-5</v>
      </c>
      <c r="F37" s="16">
        <v>1.5087490815653351E-5</v>
      </c>
      <c r="G37" s="16">
        <v>1.5331624971246449E-5</v>
      </c>
      <c r="H37" s="16">
        <v>1.5331624971246449E-5</v>
      </c>
      <c r="I37" s="16">
        <v>1.5331624971246449E-5</v>
      </c>
      <c r="J37" s="16">
        <v>1.5331624971246449E-5</v>
      </c>
      <c r="K37" s="16">
        <v>1.5331624971246449E-5</v>
      </c>
      <c r="L37" s="16">
        <v>1.5331624971246449E-5</v>
      </c>
      <c r="M37" s="16">
        <v>1.5331624971246449E-5</v>
      </c>
      <c r="N37" s="16">
        <v>1.5331624971246449E-5</v>
      </c>
      <c r="O37" s="16">
        <v>1.5331624971246449E-5</v>
      </c>
      <c r="P37" s="16">
        <v>1.5331624971246449E-5</v>
      </c>
      <c r="Q37" s="16">
        <v>1.5331624971246449E-5</v>
      </c>
      <c r="R37" s="16">
        <v>1.5331624971246449E-5</v>
      </c>
      <c r="S37" s="16">
        <v>1.5331624971246449E-5</v>
      </c>
      <c r="T37" s="16">
        <v>1.5331624971246449E-5</v>
      </c>
      <c r="U37" s="16">
        <v>1.5331624971246449E-5</v>
      </c>
      <c r="V37" s="16">
        <v>1.5331624971246449E-5</v>
      </c>
      <c r="W37" s="16">
        <v>1.5331624971246449E-5</v>
      </c>
      <c r="X37" s="16">
        <v>1.5331624971246449E-5</v>
      </c>
      <c r="Y37" s="16">
        <v>1.5331624971246449E-5</v>
      </c>
      <c r="Z37" s="16">
        <v>1.5331624971246449E-5</v>
      </c>
      <c r="AA37" s="16">
        <v>1.5331624971246449E-5</v>
      </c>
      <c r="AB37" s="16">
        <v>1.5331624971246449E-5</v>
      </c>
      <c r="AC37" s="16">
        <v>1.5331624971246449E-5</v>
      </c>
      <c r="AD37" s="16">
        <v>1.5331624971246449E-5</v>
      </c>
      <c r="AE37" s="16">
        <v>1.5331624971246449E-5</v>
      </c>
      <c r="AF37" s="16">
        <v>1.5331624971246449E-5</v>
      </c>
      <c r="AG37" s="16">
        <v>1.5331624971246449E-5</v>
      </c>
      <c r="AH37" s="16">
        <v>1.5331624971246449E-5</v>
      </c>
      <c r="AI37" s="16">
        <v>1.5331624971246449E-5</v>
      </c>
      <c r="AJ37" s="16">
        <v>1.5331624971246449E-5</v>
      </c>
      <c r="AK37" s="16">
        <v>1.5331624971246449E-5</v>
      </c>
      <c r="AL37" s="16">
        <v>1.5331624971246449E-5</v>
      </c>
      <c r="AM37" s="16">
        <v>1.5331624971246449E-5</v>
      </c>
      <c r="AN37" s="16">
        <v>1.5331624971246449E-5</v>
      </c>
      <c r="AO37" s="16">
        <v>1.5331624971246449E-5</v>
      </c>
      <c r="AP37" s="16">
        <v>1.5331624971246449E-5</v>
      </c>
      <c r="AQ37" s="16">
        <v>1.5331624971246449E-5</v>
      </c>
      <c r="AR37" s="16">
        <v>1.5331624971246449E-5</v>
      </c>
      <c r="AS37" s="16">
        <v>1.5331624971246449E-5</v>
      </c>
      <c r="AT37" s="16">
        <v>1.5331624971246449E-5</v>
      </c>
    </row>
    <row r="38" spans="1:46">
      <c r="A38" s="18" t="s">
        <v>144</v>
      </c>
      <c r="B38" s="18" t="s">
        <v>7</v>
      </c>
      <c r="C38" s="18" t="s">
        <v>3</v>
      </c>
      <c r="D38" s="16" t="s">
        <v>92</v>
      </c>
      <c r="E38" s="16">
        <v>5.3416654402987621E-5</v>
      </c>
      <c r="F38" s="16">
        <v>4.8483269123730798E-5</v>
      </c>
      <c r="G38" s="16">
        <v>4.926778804159052E-5</v>
      </c>
      <c r="H38" s="16">
        <v>4.926778804159052E-5</v>
      </c>
      <c r="I38" s="16">
        <v>4.926778804159052E-5</v>
      </c>
      <c r="J38" s="16">
        <v>4.926778804159052E-5</v>
      </c>
      <c r="K38" s="16">
        <v>4.926778804159052E-5</v>
      </c>
      <c r="L38" s="16">
        <v>4.926778804159052E-5</v>
      </c>
      <c r="M38" s="16">
        <v>4.926778804159052E-5</v>
      </c>
      <c r="N38" s="16">
        <v>4.926778804159052E-5</v>
      </c>
      <c r="O38" s="16">
        <v>4.926778804159052E-5</v>
      </c>
      <c r="P38" s="16">
        <v>4.926778804159052E-5</v>
      </c>
      <c r="Q38" s="16">
        <v>4.926778804159052E-5</v>
      </c>
      <c r="R38" s="16">
        <v>4.926778804159052E-5</v>
      </c>
      <c r="S38" s="16">
        <v>4.926778804159052E-5</v>
      </c>
      <c r="T38" s="16">
        <v>4.926778804159052E-5</v>
      </c>
      <c r="U38" s="16">
        <v>4.926778804159052E-5</v>
      </c>
      <c r="V38" s="16">
        <v>4.926778804159052E-5</v>
      </c>
      <c r="W38" s="16">
        <v>4.926778804159052E-5</v>
      </c>
      <c r="X38" s="16">
        <v>4.926778804159052E-5</v>
      </c>
      <c r="Y38" s="16">
        <v>4.926778804159052E-5</v>
      </c>
      <c r="Z38" s="16">
        <v>4.926778804159052E-5</v>
      </c>
      <c r="AA38" s="16">
        <v>4.926778804159052E-5</v>
      </c>
      <c r="AB38" s="16">
        <v>4.926778804159052E-5</v>
      </c>
      <c r="AC38" s="16">
        <v>4.926778804159052E-5</v>
      </c>
      <c r="AD38" s="16">
        <v>4.926778804159052E-5</v>
      </c>
      <c r="AE38" s="16">
        <v>4.926778804159052E-5</v>
      </c>
      <c r="AF38" s="16">
        <v>4.926778804159052E-5</v>
      </c>
      <c r="AG38" s="16">
        <v>4.926778804159052E-5</v>
      </c>
      <c r="AH38" s="16">
        <v>4.926778804159052E-5</v>
      </c>
      <c r="AI38" s="16">
        <v>4.926778804159052E-5</v>
      </c>
      <c r="AJ38" s="16">
        <v>4.926778804159052E-5</v>
      </c>
      <c r="AK38" s="16">
        <v>4.926778804159052E-5</v>
      </c>
      <c r="AL38" s="16">
        <v>4.926778804159052E-5</v>
      </c>
      <c r="AM38" s="16">
        <v>4.926778804159052E-5</v>
      </c>
      <c r="AN38" s="16">
        <v>4.926778804159052E-5</v>
      </c>
      <c r="AO38" s="16">
        <v>4.926778804159052E-5</v>
      </c>
      <c r="AP38" s="16">
        <v>4.926778804159052E-5</v>
      </c>
      <c r="AQ38" s="16">
        <v>4.926778804159052E-5</v>
      </c>
      <c r="AR38" s="16">
        <v>4.926778804159052E-5</v>
      </c>
      <c r="AS38" s="16">
        <v>4.926778804159052E-5</v>
      </c>
      <c r="AT38" s="16">
        <v>4.926778804159052E-5</v>
      </c>
    </row>
    <row r="39" spans="1:46">
      <c r="A39" s="18" t="s">
        <v>144</v>
      </c>
      <c r="B39" s="18" t="s">
        <v>7</v>
      </c>
      <c r="C39" s="18" t="s">
        <v>4</v>
      </c>
      <c r="D39" s="16" t="s">
        <v>93</v>
      </c>
      <c r="E39" s="16">
        <v>5.3416654402987621E-5</v>
      </c>
      <c r="F39" s="16">
        <v>4.8483269123730798E-5</v>
      </c>
      <c r="G39" s="16">
        <v>4.926778804159052E-5</v>
      </c>
      <c r="H39" s="16">
        <v>4.926778804159052E-5</v>
      </c>
      <c r="I39" s="16">
        <v>4.926778804159052E-5</v>
      </c>
      <c r="J39" s="16">
        <v>4.926778804159052E-5</v>
      </c>
      <c r="K39" s="16">
        <v>4.926778804159052E-5</v>
      </c>
      <c r="L39" s="16">
        <v>4.926778804159052E-5</v>
      </c>
      <c r="M39" s="16">
        <v>4.926778804159052E-5</v>
      </c>
      <c r="N39" s="16">
        <v>4.926778804159052E-5</v>
      </c>
      <c r="O39" s="16">
        <v>4.926778804159052E-5</v>
      </c>
      <c r="P39" s="16">
        <v>4.926778804159052E-5</v>
      </c>
      <c r="Q39" s="16">
        <v>4.926778804159052E-5</v>
      </c>
      <c r="R39" s="16">
        <v>4.926778804159052E-5</v>
      </c>
      <c r="S39" s="16">
        <v>4.926778804159052E-5</v>
      </c>
      <c r="T39" s="16">
        <v>4.926778804159052E-5</v>
      </c>
      <c r="U39" s="16">
        <v>4.926778804159052E-5</v>
      </c>
      <c r="V39" s="16">
        <v>4.926778804159052E-5</v>
      </c>
      <c r="W39" s="16">
        <v>4.926778804159052E-5</v>
      </c>
      <c r="X39" s="16">
        <v>4.926778804159052E-5</v>
      </c>
      <c r="Y39" s="16">
        <v>4.926778804159052E-5</v>
      </c>
      <c r="Z39" s="16">
        <v>4.926778804159052E-5</v>
      </c>
      <c r="AA39" s="16">
        <v>4.926778804159052E-5</v>
      </c>
      <c r="AB39" s="16">
        <v>4.926778804159052E-5</v>
      </c>
      <c r="AC39" s="16">
        <v>4.926778804159052E-5</v>
      </c>
      <c r="AD39" s="16">
        <v>4.926778804159052E-5</v>
      </c>
      <c r="AE39" s="16">
        <v>4.926778804159052E-5</v>
      </c>
      <c r="AF39" s="16">
        <v>4.926778804159052E-5</v>
      </c>
      <c r="AG39" s="16">
        <v>4.926778804159052E-5</v>
      </c>
      <c r="AH39" s="16">
        <v>4.926778804159052E-5</v>
      </c>
      <c r="AI39" s="16">
        <v>4.926778804159052E-5</v>
      </c>
      <c r="AJ39" s="16">
        <v>4.926778804159052E-5</v>
      </c>
      <c r="AK39" s="16">
        <v>4.926778804159052E-5</v>
      </c>
      <c r="AL39" s="16">
        <v>4.926778804159052E-5</v>
      </c>
      <c r="AM39" s="16">
        <v>4.926778804159052E-5</v>
      </c>
      <c r="AN39" s="16">
        <v>4.926778804159052E-5</v>
      </c>
      <c r="AO39" s="16">
        <v>4.926778804159052E-5</v>
      </c>
      <c r="AP39" s="16">
        <v>4.926778804159052E-5</v>
      </c>
      <c r="AQ39" s="16">
        <v>4.926778804159052E-5</v>
      </c>
      <c r="AR39" s="16">
        <v>4.926778804159052E-5</v>
      </c>
      <c r="AS39" s="16">
        <v>4.926778804159052E-5</v>
      </c>
      <c r="AT39" s="16">
        <v>4.926778804159052E-5</v>
      </c>
    </row>
    <row r="40" spans="1:46">
      <c r="A40" s="18" t="s">
        <v>144</v>
      </c>
      <c r="B40" s="18" t="s">
        <v>7</v>
      </c>
      <c r="C40" s="18" t="s">
        <v>5</v>
      </c>
      <c r="D40" s="16" t="s">
        <v>94</v>
      </c>
      <c r="E40" s="16">
        <v>5.3416654402987621E-5</v>
      </c>
      <c r="F40" s="16">
        <v>4.8483269123730798E-5</v>
      </c>
      <c r="G40" s="16">
        <v>4.926778804159052E-5</v>
      </c>
      <c r="H40" s="16">
        <v>4.926778804159052E-5</v>
      </c>
      <c r="I40" s="16">
        <v>4.926778804159052E-5</v>
      </c>
      <c r="J40" s="16">
        <v>4.926778804159052E-5</v>
      </c>
      <c r="K40" s="16">
        <v>4.926778804159052E-5</v>
      </c>
      <c r="L40" s="16">
        <v>4.926778804159052E-5</v>
      </c>
      <c r="M40" s="16">
        <v>4.926778804159052E-5</v>
      </c>
      <c r="N40" s="16">
        <v>4.926778804159052E-5</v>
      </c>
      <c r="O40" s="16">
        <v>4.926778804159052E-5</v>
      </c>
      <c r="P40" s="16">
        <v>4.926778804159052E-5</v>
      </c>
      <c r="Q40" s="16">
        <v>4.926778804159052E-5</v>
      </c>
      <c r="R40" s="16">
        <v>4.926778804159052E-5</v>
      </c>
      <c r="S40" s="16">
        <v>4.926778804159052E-5</v>
      </c>
      <c r="T40" s="16">
        <v>4.926778804159052E-5</v>
      </c>
      <c r="U40" s="16">
        <v>4.926778804159052E-5</v>
      </c>
      <c r="V40" s="16">
        <v>4.926778804159052E-5</v>
      </c>
      <c r="W40" s="16">
        <v>4.926778804159052E-5</v>
      </c>
      <c r="X40" s="16">
        <v>4.926778804159052E-5</v>
      </c>
      <c r="Y40" s="16">
        <v>4.926778804159052E-5</v>
      </c>
      <c r="Z40" s="16">
        <v>4.926778804159052E-5</v>
      </c>
      <c r="AA40" s="16">
        <v>4.926778804159052E-5</v>
      </c>
      <c r="AB40" s="16">
        <v>4.926778804159052E-5</v>
      </c>
      <c r="AC40" s="16">
        <v>4.926778804159052E-5</v>
      </c>
      <c r="AD40" s="16">
        <v>4.926778804159052E-5</v>
      </c>
      <c r="AE40" s="16">
        <v>4.926778804159052E-5</v>
      </c>
      <c r="AF40" s="16">
        <v>4.926778804159052E-5</v>
      </c>
      <c r="AG40" s="16">
        <v>4.926778804159052E-5</v>
      </c>
      <c r="AH40" s="16">
        <v>4.926778804159052E-5</v>
      </c>
      <c r="AI40" s="16">
        <v>4.926778804159052E-5</v>
      </c>
      <c r="AJ40" s="16">
        <v>4.926778804159052E-5</v>
      </c>
      <c r="AK40" s="16">
        <v>4.926778804159052E-5</v>
      </c>
      <c r="AL40" s="16">
        <v>4.926778804159052E-5</v>
      </c>
      <c r="AM40" s="16">
        <v>4.926778804159052E-5</v>
      </c>
      <c r="AN40" s="16">
        <v>4.926778804159052E-5</v>
      </c>
      <c r="AO40" s="16">
        <v>4.926778804159052E-5</v>
      </c>
      <c r="AP40" s="16">
        <v>4.926778804159052E-5</v>
      </c>
      <c r="AQ40" s="16">
        <v>4.926778804159052E-5</v>
      </c>
      <c r="AR40" s="16">
        <v>4.926778804159052E-5</v>
      </c>
      <c r="AS40" s="16">
        <v>4.926778804159052E-5</v>
      </c>
      <c r="AT40" s="16">
        <v>4.926778804159052E-5</v>
      </c>
    </row>
    <row r="41" spans="1:46">
      <c r="A41" s="18" t="s">
        <v>144</v>
      </c>
      <c r="B41" s="18" t="s">
        <v>7</v>
      </c>
      <c r="C41" s="18" t="s">
        <v>6</v>
      </c>
      <c r="D41" s="16" t="s">
        <v>95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  <c r="AK41" s="16">
        <v>0</v>
      </c>
      <c r="AL41" s="16">
        <v>0</v>
      </c>
      <c r="AM41" s="16">
        <v>0</v>
      </c>
      <c r="AN41" s="16">
        <v>0</v>
      </c>
      <c r="AO41" s="16">
        <v>0</v>
      </c>
      <c r="AP41" s="16">
        <v>0</v>
      </c>
      <c r="AQ41" s="16">
        <v>0</v>
      </c>
      <c r="AR41" s="16">
        <v>0</v>
      </c>
      <c r="AS41" s="16">
        <v>0</v>
      </c>
      <c r="AT41" s="16">
        <v>0</v>
      </c>
    </row>
    <row r="42" spans="1:46">
      <c r="A42" s="18" t="s">
        <v>144</v>
      </c>
      <c r="B42" s="18" t="s">
        <v>7</v>
      </c>
      <c r="C42" s="18" t="s">
        <v>49</v>
      </c>
      <c r="D42" s="16" t="s">
        <v>96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  <c r="AK42" s="16">
        <v>0</v>
      </c>
      <c r="AL42" s="16">
        <v>0</v>
      </c>
      <c r="AM42" s="16">
        <v>0</v>
      </c>
      <c r="AN42" s="16">
        <v>0</v>
      </c>
      <c r="AO42" s="16">
        <v>0</v>
      </c>
      <c r="AP42" s="16">
        <v>0</v>
      </c>
      <c r="AQ42" s="16">
        <v>0</v>
      </c>
      <c r="AR42" s="16">
        <v>0</v>
      </c>
      <c r="AS42" s="16">
        <v>0</v>
      </c>
      <c r="AT42" s="16">
        <v>0</v>
      </c>
    </row>
    <row r="43" spans="1:46">
      <c r="A43" s="18" t="s">
        <v>144</v>
      </c>
      <c r="B43" s="18" t="s">
        <v>7</v>
      </c>
      <c r="C43" s="18" t="s">
        <v>50</v>
      </c>
      <c r="D43" s="16" t="s">
        <v>97</v>
      </c>
      <c r="E43" s="16">
        <v>1.7805551467662544E-5</v>
      </c>
      <c r="F43" s="16">
        <v>1.6161089707910269E-5</v>
      </c>
      <c r="G43" s="16">
        <v>1.642259601386351E-5</v>
      </c>
      <c r="H43" s="16">
        <v>1.642259601386351E-5</v>
      </c>
      <c r="I43" s="16">
        <v>1.642259601386351E-5</v>
      </c>
      <c r="J43" s="16">
        <v>1.642259601386351E-5</v>
      </c>
      <c r="K43" s="16">
        <v>1.642259601386351E-5</v>
      </c>
      <c r="L43" s="16">
        <v>1.642259601386351E-5</v>
      </c>
      <c r="M43" s="16">
        <v>1.642259601386351E-5</v>
      </c>
      <c r="N43" s="16">
        <v>1.642259601386351E-5</v>
      </c>
      <c r="O43" s="16">
        <v>1.642259601386351E-5</v>
      </c>
      <c r="P43" s="16">
        <v>1.642259601386351E-5</v>
      </c>
      <c r="Q43" s="16">
        <v>1.642259601386351E-5</v>
      </c>
      <c r="R43" s="16">
        <v>1.642259601386351E-5</v>
      </c>
      <c r="S43" s="16">
        <v>1.642259601386351E-5</v>
      </c>
      <c r="T43" s="16">
        <v>1.642259601386351E-5</v>
      </c>
      <c r="U43" s="16">
        <v>1.642259601386351E-5</v>
      </c>
      <c r="V43" s="16">
        <v>1.642259601386351E-5</v>
      </c>
      <c r="W43" s="16">
        <v>1.642259601386351E-5</v>
      </c>
      <c r="X43" s="16">
        <v>1.642259601386351E-5</v>
      </c>
      <c r="Y43" s="16">
        <v>1.642259601386351E-5</v>
      </c>
      <c r="Z43" s="16">
        <v>1.642259601386351E-5</v>
      </c>
      <c r="AA43" s="16">
        <v>1.642259601386351E-5</v>
      </c>
      <c r="AB43" s="16">
        <v>1.642259601386351E-5</v>
      </c>
      <c r="AC43" s="16">
        <v>1.642259601386351E-5</v>
      </c>
      <c r="AD43" s="16">
        <v>1.642259601386351E-5</v>
      </c>
      <c r="AE43" s="16">
        <v>1.642259601386351E-5</v>
      </c>
      <c r="AF43" s="16">
        <v>1.642259601386351E-5</v>
      </c>
      <c r="AG43" s="16">
        <v>1.642259601386351E-5</v>
      </c>
      <c r="AH43" s="16">
        <v>1.642259601386351E-5</v>
      </c>
      <c r="AI43" s="16">
        <v>1.642259601386351E-5</v>
      </c>
      <c r="AJ43" s="16">
        <v>1.642259601386351E-5</v>
      </c>
      <c r="AK43" s="16">
        <v>1.642259601386351E-5</v>
      </c>
      <c r="AL43" s="16">
        <v>1.642259601386351E-5</v>
      </c>
      <c r="AM43" s="16">
        <v>1.642259601386351E-5</v>
      </c>
      <c r="AN43" s="16">
        <v>1.642259601386351E-5</v>
      </c>
      <c r="AO43" s="16">
        <v>1.642259601386351E-5</v>
      </c>
      <c r="AP43" s="16">
        <v>1.642259601386351E-5</v>
      </c>
      <c r="AQ43" s="16">
        <v>1.642259601386351E-5</v>
      </c>
      <c r="AR43" s="16">
        <v>1.642259601386351E-5</v>
      </c>
      <c r="AS43" s="16">
        <v>1.642259601386351E-5</v>
      </c>
      <c r="AT43" s="16">
        <v>1.642259601386351E-5</v>
      </c>
    </row>
    <row r="44" spans="1:46">
      <c r="A44" s="18" t="s">
        <v>143</v>
      </c>
      <c r="B44" s="18" t="s">
        <v>15</v>
      </c>
      <c r="C44" s="18" t="s">
        <v>2</v>
      </c>
      <c r="D44" s="16" t="s">
        <v>98</v>
      </c>
      <c r="E44" s="17" cm="1">
        <f t="array" ref="E44:AT50">'[2]BNVFE-rail-psgr'!B2:AQ8</f>
        <v>4.4544800146568749E-3</v>
      </c>
      <c r="F44" s="16">
        <v>4.637028933039274E-3</v>
      </c>
      <c r="G44" s="16">
        <v>4.6921946850107879E-3</v>
      </c>
      <c r="H44" s="16">
        <v>4.8050495373842895E-3</v>
      </c>
      <c r="I44" s="16">
        <v>4.9713144189326222E-3</v>
      </c>
      <c r="J44" s="16">
        <v>5.022812742502109E-3</v>
      </c>
      <c r="K44" s="16">
        <v>5.0682680614387793E-3</v>
      </c>
      <c r="L44" s="16">
        <v>5.1145536145112804E-3</v>
      </c>
      <c r="M44" s="16">
        <v>5.2593939947967001E-3</v>
      </c>
      <c r="N44" s="16">
        <v>5.3277660932735029E-3</v>
      </c>
      <c r="O44" s="16">
        <v>5.3891977997194149E-3</v>
      </c>
      <c r="P44" s="16">
        <v>5.4835999247564021E-3</v>
      </c>
      <c r="Q44" s="16">
        <v>5.5847980160498465E-3</v>
      </c>
      <c r="R44" s="16">
        <v>5.6836356836670468E-3</v>
      </c>
      <c r="S44" s="16">
        <v>5.7653010665893768E-3</v>
      </c>
      <c r="T44" s="16">
        <v>5.8705648050965745E-3</v>
      </c>
      <c r="U44" s="16">
        <v>5.9810983565750358E-3</v>
      </c>
      <c r="V44" s="16">
        <v>6.087296461102623E-3</v>
      </c>
      <c r="W44" s="16">
        <v>6.1273919123521351E-3</v>
      </c>
      <c r="X44" s="16">
        <v>6.1543255031756604E-3</v>
      </c>
      <c r="Y44" s="16">
        <v>6.1883273015357473E-3</v>
      </c>
      <c r="Z44" s="16">
        <v>6.2910326272556738E-3</v>
      </c>
      <c r="AA44" s="16">
        <v>6.3308313739443003E-3</v>
      </c>
      <c r="AB44" s="16">
        <v>6.3739033584218506E-3</v>
      </c>
      <c r="AC44" s="16">
        <v>6.4349099139923219E-3</v>
      </c>
      <c r="AD44" s="16">
        <v>6.5007936224119158E-3</v>
      </c>
      <c r="AE44" s="16">
        <v>6.5624821583626569E-3</v>
      </c>
      <c r="AF44" s="16">
        <v>6.6125671263044935E-3</v>
      </c>
      <c r="AG44" s="16">
        <v>6.6782773240936606E-3</v>
      </c>
      <c r="AH44" s="16">
        <v>6.7443555250072231E-3</v>
      </c>
      <c r="AI44" s="16">
        <v>6.8072913214963851E-3</v>
      </c>
      <c r="AJ44" s="16">
        <v>6.8706407360982604E-3</v>
      </c>
      <c r="AK44" s="16">
        <v>6.9372373744367045E-3</v>
      </c>
      <c r="AL44" s="16">
        <v>7.007424351467788E-3</v>
      </c>
      <c r="AM44" s="16">
        <v>7.0756273494386309E-3</v>
      </c>
      <c r="AN44" s="16">
        <v>7.145495241627324E-3</v>
      </c>
      <c r="AO44" s="16">
        <v>7.2178984306407751E-3</v>
      </c>
      <c r="AP44" s="16">
        <v>7.2919025073691357E-3</v>
      </c>
      <c r="AQ44" s="16">
        <v>7.3668099666365002E-3</v>
      </c>
      <c r="AR44" s="16">
        <v>7.4428926536830396E-3</v>
      </c>
      <c r="AS44" s="16">
        <v>7.5213537623113171E-3</v>
      </c>
      <c r="AT44" s="16">
        <v>7.6013788351368943E-3</v>
      </c>
    </row>
    <row r="45" spans="1:46">
      <c r="A45" s="18" t="s">
        <v>143</v>
      </c>
      <c r="B45" s="18" t="s">
        <v>15</v>
      </c>
      <c r="C45" s="18" t="s">
        <v>3</v>
      </c>
      <c r="D45" s="16" t="s">
        <v>99</v>
      </c>
      <c r="E45" s="16">
        <v>4.88055442953364E-3</v>
      </c>
      <c r="F45" s="16">
        <v>4.9929594721157527E-3</v>
      </c>
      <c r="G45" s="16">
        <v>5.0391328038998729E-3</v>
      </c>
      <c r="H45" s="16">
        <v>5.1345255556205383E-3</v>
      </c>
      <c r="I45" s="16">
        <v>5.2000038153210849E-3</v>
      </c>
      <c r="J45" s="16">
        <v>5.2901051428241126E-3</v>
      </c>
      <c r="K45" s="16">
        <v>5.3675303060960978E-3</v>
      </c>
      <c r="L45" s="16">
        <v>5.4581304919986999E-3</v>
      </c>
      <c r="M45" s="16">
        <v>5.5443358276492747E-3</v>
      </c>
      <c r="N45" s="16">
        <v>5.6384714692488376E-3</v>
      </c>
      <c r="O45" s="16">
        <v>5.7322955573246726E-3</v>
      </c>
      <c r="P45" s="16">
        <v>5.8317511093699094E-3</v>
      </c>
      <c r="Q45" s="16">
        <v>5.9330227056464289E-3</v>
      </c>
      <c r="R45" s="16">
        <v>6.0390446149751059E-3</v>
      </c>
      <c r="S45" s="16">
        <v>6.1040176652750423E-3</v>
      </c>
      <c r="T45" s="16">
        <v>6.1374643374135359E-3</v>
      </c>
      <c r="U45" s="16">
        <v>6.1934427700296203E-3</v>
      </c>
      <c r="V45" s="16">
        <v>6.2353853661853698E-3</v>
      </c>
      <c r="W45" s="16">
        <v>6.2880735138255376E-3</v>
      </c>
      <c r="X45" s="16">
        <v>6.33475751603321E-3</v>
      </c>
      <c r="Y45" s="16">
        <v>6.3868087417262723E-3</v>
      </c>
      <c r="Z45" s="16">
        <v>6.4365573235752749E-3</v>
      </c>
      <c r="AA45" s="16">
        <v>6.4892299916304956E-3</v>
      </c>
      <c r="AB45" s="16">
        <v>6.5413193603664687E-3</v>
      </c>
      <c r="AC45" s="16">
        <v>6.5952357344366917E-3</v>
      </c>
      <c r="AD45" s="16">
        <v>6.6493813238197178E-3</v>
      </c>
      <c r="AE45" s="16">
        <v>6.7048753491790901E-3</v>
      </c>
      <c r="AF45" s="16">
        <v>6.7609969957701955E-3</v>
      </c>
      <c r="AG45" s="16">
        <v>6.8182738416356472E-3</v>
      </c>
      <c r="AH45" s="16">
        <v>6.8763885524857366E-3</v>
      </c>
      <c r="AI45" s="16">
        <v>6.935597992111844E-3</v>
      </c>
      <c r="AJ45" s="16">
        <v>6.99577113017076E-3</v>
      </c>
      <c r="AK45" s="16">
        <v>7.0570414937392179E-3</v>
      </c>
      <c r="AL45" s="16">
        <v>7.1193647458575584E-3</v>
      </c>
      <c r="AM45" s="16">
        <v>7.1828188467228521E-3</v>
      </c>
      <c r="AN45" s="16">
        <v>7.2474004993318972E-3</v>
      </c>
      <c r="AO45" s="16">
        <v>7.3131633385723526E-3</v>
      </c>
      <c r="AP45" s="16">
        <v>7.3801242371964232E-3</v>
      </c>
      <c r="AQ45" s="16">
        <v>7.4483269835621908E-3</v>
      </c>
      <c r="AR45" s="16">
        <v>7.5177991468928203E-3</v>
      </c>
      <c r="AS45" s="16">
        <v>7.5885814592848667E-3</v>
      </c>
      <c r="AT45" s="16">
        <v>7.6607079656867355E-3</v>
      </c>
    </row>
    <row r="46" spans="1:46">
      <c r="A46" s="18" t="s">
        <v>143</v>
      </c>
      <c r="B46" s="18" t="s">
        <v>15</v>
      </c>
      <c r="C46" s="18" t="s">
        <v>4</v>
      </c>
      <c r="D46" s="16" t="s">
        <v>100</v>
      </c>
      <c r="E46" s="16">
        <v>4.88055442953364E-3</v>
      </c>
      <c r="F46" s="16">
        <v>4.9929594721157527E-3</v>
      </c>
      <c r="G46" s="16">
        <v>5.0391328038998729E-3</v>
      </c>
      <c r="H46" s="16">
        <v>5.1345255556205383E-3</v>
      </c>
      <c r="I46" s="16">
        <v>5.2000038153210849E-3</v>
      </c>
      <c r="J46" s="16">
        <v>5.2901051428241126E-3</v>
      </c>
      <c r="K46" s="16">
        <v>5.3675303060960978E-3</v>
      </c>
      <c r="L46" s="16">
        <v>5.4581304919986999E-3</v>
      </c>
      <c r="M46" s="16">
        <v>5.5443358276492747E-3</v>
      </c>
      <c r="N46" s="16">
        <v>5.6384714692488376E-3</v>
      </c>
      <c r="O46" s="16">
        <v>5.7322955573246726E-3</v>
      </c>
      <c r="P46" s="16">
        <v>5.8317511093699094E-3</v>
      </c>
      <c r="Q46" s="16">
        <v>5.9330227056464289E-3</v>
      </c>
      <c r="R46" s="16">
        <v>6.0390446149751059E-3</v>
      </c>
      <c r="S46" s="16">
        <v>6.1040176652750423E-3</v>
      </c>
      <c r="T46" s="16">
        <v>6.1374643374135359E-3</v>
      </c>
      <c r="U46" s="16">
        <v>6.1934427700296203E-3</v>
      </c>
      <c r="V46" s="16">
        <v>6.2353853661853698E-3</v>
      </c>
      <c r="W46" s="16">
        <v>6.2880735138255376E-3</v>
      </c>
      <c r="X46" s="16">
        <v>6.33475751603321E-3</v>
      </c>
      <c r="Y46" s="16">
        <v>6.3868087417262723E-3</v>
      </c>
      <c r="Z46" s="16">
        <v>6.4365573235752749E-3</v>
      </c>
      <c r="AA46" s="16">
        <v>6.4892299916304956E-3</v>
      </c>
      <c r="AB46" s="16">
        <v>6.5413193603664687E-3</v>
      </c>
      <c r="AC46" s="16">
        <v>6.5952357344366917E-3</v>
      </c>
      <c r="AD46" s="16">
        <v>6.6493813238197178E-3</v>
      </c>
      <c r="AE46" s="16">
        <v>6.7048753491790901E-3</v>
      </c>
      <c r="AF46" s="16">
        <v>6.7609969957701955E-3</v>
      </c>
      <c r="AG46" s="16">
        <v>6.8182738416356472E-3</v>
      </c>
      <c r="AH46" s="16">
        <v>6.8763885524857366E-3</v>
      </c>
      <c r="AI46" s="16">
        <v>6.935597992111844E-3</v>
      </c>
      <c r="AJ46" s="16">
        <v>6.99577113017076E-3</v>
      </c>
      <c r="AK46" s="16">
        <v>7.0570414937392179E-3</v>
      </c>
      <c r="AL46" s="16">
        <v>7.1193647458575584E-3</v>
      </c>
      <c r="AM46" s="16">
        <v>7.1828188467228521E-3</v>
      </c>
      <c r="AN46" s="16">
        <v>7.2474004993318972E-3</v>
      </c>
      <c r="AO46" s="16">
        <v>7.3131633385723526E-3</v>
      </c>
      <c r="AP46" s="16">
        <v>7.3801242371964232E-3</v>
      </c>
      <c r="AQ46" s="16">
        <v>7.4483269835621908E-3</v>
      </c>
      <c r="AR46" s="16">
        <v>7.5177991468928203E-3</v>
      </c>
      <c r="AS46" s="16">
        <v>7.5885814592848667E-3</v>
      </c>
      <c r="AT46" s="16">
        <v>7.6607079656867355E-3</v>
      </c>
    </row>
    <row r="47" spans="1:46">
      <c r="A47" s="18" t="s">
        <v>143</v>
      </c>
      <c r="B47" s="18" t="s">
        <v>15</v>
      </c>
      <c r="C47" s="18" t="s">
        <v>5</v>
      </c>
      <c r="D47" s="16" t="s">
        <v>101</v>
      </c>
      <c r="E47" s="16">
        <v>4.88055442953364E-3</v>
      </c>
      <c r="F47" s="16">
        <v>4.9929594721157527E-3</v>
      </c>
      <c r="G47" s="16">
        <v>5.0391328038998729E-3</v>
      </c>
      <c r="H47" s="16">
        <v>5.1345255556205383E-3</v>
      </c>
      <c r="I47" s="16">
        <v>5.2000038153210849E-3</v>
      </c>
      <c r="J47" s="16">
        <v>5.2901051428241126E-3</v>
      </c>
      <c r="K47" s="16">
        <v>5.3675303060960978E-3</v>
      </c>
      <c r="L47" s="16">
        <v>5.4581304919986999E-3</v>
      </c>
      <c r="M47" s="16">
        <v>5.5443358276492747E-3</v>
      </c>
      <c r="N47" s="16">
        <v>5.6384714692488376E-3</v>
      </c>
      <c r="O47" s="16">
        <v>5.7322955573246726E-3</v>
      </c>
      <c r="P47" s="16">
        <v>5.8317511093699094E-3</v>
      </c>
      <c r="Q47" s="16">
        <v>5.9330227056464289E-3</v>
      </c>
      <c r="R47" s="16">
        <v>6.0390446149751059E-3</v>
      </c>
      <c r="S47" s="16">
        <v>6.1040176652750423E-3</v>
      </c>
      <c r="T47" s="16">
        <v>6.1374643374135359E-3</v>
      </c>
      <c r="U47" s="16">
        <v>6.1934427700296203E-3</v>
      </c>
      <c r="V47" s="16">
        <v>6.2353853661853698E-3</v>
      </c>
      <c r="W47" s="16">
        <v>6.2880735138255376E-3</v>
      </c>
      <c r="X47" s="16">
        <v>6.33475751603321E-3</v>
      </c>
      <c r="Y47" s="16">
        <v>6.3868087417262723E-3</v>
      </c>
      <c r="Z47" s="16">
        <v>6.4365573235752749E-3</v>
      </c>
      <c r="AA47" s="16">
        <v>6.4892299916304956E-3</v>
      </c>
      <c r="AB47" s="16">
        <v>6.5413193603664687E-3</v>
      </c>
      <c r="AC47" s="16">
        <v>6.5952357344366917E-3</v>
      </c>
      <c r="AD47" s="16">
        <v>6.6493813238197178E-3</v>
      </c>
      <c r="AE47" s="16">
        <v>6.7048753491790901E-3</v>
      </c>
      <c r="AF47" s="16">
        <v>6.7609969957701955E-3</v>
      </c>
      <c r="AG47" s="16">
        <v>6.8182738416356472E-3</v>
      </c>
      <c r="AH47" s="16">
        <v>6.8763885524857366E-3</v>
      </c>
      <c r="AI47" s="16">
        <v>6.935597992111844E-3</v>
      </c>
      <c r="AJ47" s="16">
        <v>6.99577113017076E-3</v>
      </c>
      <c r="AK47" s="16">
        <v>7.0570414937392179E-3</v>
      </c>
      <c r="AL47" s="16">
        <v>7.1193647458575584E-3</v>
      </c>
      <c r="AM47" s="16">
        <v>7.1828188467228521E-3</v>
      </c>
      <c r="AN47" s="16">
        <v>7.2474004993318972E-3</v>
      </c>
      <c r="AO47" s="16">
        <v>7.3131633385723526E-3</v>
      </c>
      <c r="AP47" s="16">
        <v>7.3801242371964232E-3</v>
      </c>
      <c r="AQ47" s="16">
        <v>7.4483269835621908E-3</v>
      </c>
      <c r="AR47" s="16">
        <v>7.5177991468928203E-3</v>
      </c>
      <c r="AS47" s="16">
        <v>7.5885814592848667E-3</v>
      </c>
      <c r="AT47" s="16">
        <v>7.6607079656867355E-3</v>
      </c>
    </row>
    <row r="48" spans="1:46">
      <c r="A48" s="18" t="s">
        <v>143</v>
      </c>
      <c r="B48" s="18" t="s">
        <v>15</v>
      </c>
      <c r="C48" s="18" t="s">
        <v>6</v>
      </c>
      <c r="D48" s="16" t="s">
        <v>102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  <c r="AK48" s="16">
        <v>0</v>
      </c>
      <c r="AL48" s="16">
        <v>0</v>
      </c>
      <c r="AM48" s="16">
        <v>0</v>
      </c>
      <c r="AN48" s="16">
        <v>0</v>
      </c>
      <c r="AO48" s="16">
        <v>0</v>
      </c>
      <c r="AP48" s="16">
        <v>0</v>
      </c>
      <c r="AQ48" s="16">
        <v>0</v>
      </c>
      <c r="AR48" s="16">
        <v>0</v>
      </c>
      <c r="AS48" s="16">
        <v>0</v>
      </c>
      <c r="AT48" s="16">
        <v>0</v>
      </c>
    </row>
    <row r="49" spans="1:49">
      <c r="A49" s="18" t="s">
        <v>143</v>
      </c>
      <c r="B49" s="18" t="s">
        <v>15</v>
      </c>
      <c r="C49" s="18" t="s">
        <v>49</v>
      </c>
      <c r="D49" s="16" t="s">
        <v>103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  <c r="AK49" s="16">
        <v>0</v>
      </c>
      <c r="AL49" s="16">
        <v>0</v>
      </c>
      <c r="AM49" s="16">
        <v>0</v>
      </c>
      <c r="AN49" s="16">
        <v>0</v>
      </c>
      <c r="AO49" s="16">
        <v>0</v>
      </c>
      <c r="AP49" s="16">
        <v>0</v>
      </c>
      <c r="AQ49" s="16">
        <v>0</v>
      </c>
      <c r="AR49" s="16">
        <v>0</v>
      </c>
      <c r="AS49" s="16">
        <v>0</v>
      </c>
      <c r="AT49" s="16">
        <v>0</v>
      </c>
    </row>
    <row r="50" spans="1:49">
      <c r="A50" s="18" t="s">
        <v>143</v>
      </c>
      <c r="B50" s="18" t="s">
        <v>15</v>
      </c>
      <c r="C50" s="18" t="s">
        <v>50</v>
      </c>
      <c r="D50" s="16" t="s">
        <v>104</v>
      </c>
      <c r="E50" s="16">
        <v>1.6268514765112136E-3</v>
      </c>
      <c r="F50" s="16">
        <v>1.6643198240385844E-3</v>
      </c>
      <c r="G50" s="16">
        <v>1.6797109346332912E-3</v>
      </c>
      <c r="H50" s="16">
        <v>1.7115085185401798E-3</v>
      </c>
      <c r="I50" s="16">
        <v>1.7333346051070285E-3</v>
      </c>
      <c r="J50" s="16">
        <v>1.7633683809413711E-3</v>
      </c>
      <c r="K50" s="16">
        <v>1.7891767686986995E-3</v>
      </c>
      <c r="L50" s="16">
        <v>1.8193768306662337E-3</v>
      </c>
      <c r="M50" s="16">
        <v>1.8481119425497584E-3</v>
      </c>
      <c r="N50" s="16">
        <v>1.8794904897496128E-3</v>
      </c>
      <c r="O50" s="16">
        <v>1.9107651857748912E-3</v>
      </c>
      <c r="P50" s="16">
        <v>1.9439170364566368E-3</v>
      </c>
      <c r="Q50" s="16">
        <v>1.9776742352154764E-3</v>
      </c>
      <c r="R50" s="16">
        <v>2.0130148716583688E-3</v>
      </c>
      <c r="S50" s="16">
        <v>2.0346725550916809E-3</v>
      </c>
      <c r="T50" s="16">
        <v>2.0458214458045124E-3</v>
      </c>
      <c r="U50" s="16">
        <v>2.0644809233432071E-3</v>
      </c>
      <c r="V50" s="16">
        <v>2.0784617887284569E-3</v>
      </c>
      <c r="W50" s="16">
        <v>2.0960245046085127E-3</v>
      </c>
      <c r="X50" s="16">
        <v>2.1115858386777371E-3</v>
      </c>
      <c r="Y50" s="16">
        <v>2.1289362472420911E-3</v>
      </c>
      <c r="Z50" s="16">
        <v>2.1455191078584251E-3</v>
      </c>
      <c r="AA50" s="16">
        <v>2.1630766638768323E-3</v>
      </c>
      <c r="AB50" s="16">
        <v>2.1804397867888231E-3</v>
      </c>
      <c r="AC50" s="16">
        <v>2.1984119114788975E-3</v>
      </c>
      <c r="AD50" s="16">
        <v>2.2164604412732397E-3</v>
      </c>
      <c r="AE50" s="16">
        <v>2.2349584497263638E-3</v>
      </c>
      <c r="AF50" s="16">
        <v>2.2536656652567323E-3</v>
      </c>
      <c r="AG50" s="16">
        <v>2.2727579472118825E-3</v>
      </c>
      <c r="AH50" s="16">
        <v>2.2921295174952458E-3</v>
      </c>
      <c r="AI50" s="16">
        <v>2.3118659973706151E-3</v>
      </c>
      <c r="AJ50" s="16">
        <v>2.3319237100569204E-3</v>
      </c>
      <c r="AK50" s="16">
        <v>2.3523471645797395E-3</v>
      </c>
      <c r="AL50" s="16">
        <v>2.3731215819525198E-3</v>
      </c>
      <c r="AM50" s="16">
        <v>2.3942729489076177E-3</v>
      </c>
      <c r="AN50" s="16">
        <v>2.4158001664439659E-3</v>
      </c>
      <c r="AO50" s="16">
        <v>2.4377211128574511E-3</v>
      </c>
      <c r="AP50" s="16">
        <v>2.4600414123988083E-3</v>
      </c>
      <c r="AQ50" s="16">
        <v>2.4827756611873974E-3</v>
      </c>
      <c r="AR50" s="16">
        <v>2.5059330489642737E-3</v>
      </c>
      <c r="AS50" s="16">
        <v>2.5295271530949561E-3</v>
      </c>
      <c r="AT50" s="16">
        <v>2.5535693218955791E-3</v>
      </c>
    </row>
    <row r="51" spans="1:49">
      <c r="A51" s="18" t="s">
        <v>144</v>
      </c>
      <c r="B51" s="18" t="s">
        <v>15</v>
      </c>
      <c r="C51" s="18" t="s">
        <v>2</v>
      </c>
      <c r="D51" s="16" t="s">
        <v>105</v>
      </c>
      <c r="E51" s="17" cm="1">
        <f t="array" ref="E51:AT57">'[2]BNVFE-rail-frgt'!B2:AQ8</f>
        <v>9.4522130090967955E-3</v>
      </c>
      <c r="F51" s="16">
        <v>1.0127625441870397E-2</v>
      </c>
      <c r="G51" s="16">
        <v>1.0626578029084469E-2</v>
      </c>
      <c r="H51" s="16">
        <v>1.0927680405638735E-2</v>
      </c>
      <c r="I51" s="16">
        <v>1.1145146682367865E-2</v>
      </c>
      <c r="J51" s="16">
        <v>1.1371444076933709E-2</v>
      </c>
      <c r="K51" s="16">
        <v>1.1429461648754798E-2</v>
      </c>
      <c r="L51" s="16">
        <v>1.1458693008470284E-2</v>
      </c>
      <c r="M51" s="16">
        <v>1.160712167438307E-2</v>
      </c>
      <c r="N51" s="16">
        <v>1.1652403033320848E-2</v>
      </c>
      <c r="O51" s="16">
        <v>1.1744033987711294E-2</v>
      </c>
      <c r="P51" s="16">
        <v>1.18449410874074E-2</v>
      </c>
      <c r="Q51" s="16">
        <v>1.1915821718914494E-2</v>
      </c>
      <c r="R51" s="16">
        <v>1.2015686131577157E-2</v>
      </c>
      <c r="S51" s="16">
        <v>1.2104961746198767E-2</v>
      </c>
      <c r="T51" s="16">
        <v>1.2193499483073487E-2</v>
      </c>
      <c r="U51" s="16">
        <v>1.229176671141783E-2</v>
      </c>
      <c r="V51" s="16">
        <v>1.2384138111944124E-2</v>
      </c>
      <c r="W51" s="16">
        <v>1.2481167138676473E-2</v>
      </c>
      <c r="X51" s="16">
        <v>1.2580280517876217E-2</v>
      </c>
      <c r="Y51" s="16">
        <v>1.267873778935052E-2</v>
      </c>
      <c r="Z51" s="16">
        <v>1.278074185304319E-2</v>
      </c>
      <c r="AA51" s="16">
        <v>1.2883532174598396E-2</v>
      </c>
      <c r="AB51" s="16">
        <v>1.2987842232290355E-2</v>
      </c>
      <c r="AC51" s="16">
        <v>1.3094453093613448E-2</v>
      </c>
      <c r="AD51" s="16">
        <v>1.320229677042448E-2</v>
      </c>
      <c r="AE51" s="16">
        <v>1.3312163317751141E-2</v>
      </c>
      <c r="AF51" s="16">
        <v>1.3423913056781334E-2</v>
      </c>
      <c r="AG51" s="16">
        <v>1.3537395077966266E-2</v>
      </c>
      <c r="AH51" s="16">
        <v>1.3652954350070346E-2</v>
      </c>
      <c r="AI51" s="16">
        <v>1.3770441507834741E-2</v>
      </c>
      <c r="AJ51" s="16">
        <v>1.388995771745993E-2</v>
      </c>
      <c r="AK51" s="16">
        <v>1.4011609489249755E-2</v>
      </c>
      <c r="AL51" s="16">
        <v>1.4135372895523496E-2</v>
      </c>
      <c r="AM51" s="16">
        <v>1.4261358794444585E-2</v>
      </c>
      <c r="AN51" s="16">
        <v>1.4389613487182512E-2</v>
      </c>
      <c r="AO51" s="16">
        <v>1.4520184455274216E-2</v>
      </c>
      <c r="AP51" s="16">
        <v>1.4653156954451477E-2</v>
      </c>
      <c r="AQ51" s="16">
        <v>1.478858295708585E-2</v>
      </c>
      <c r="AR51" s="16">
        <v>1.4926534794402898E-2</v>
      </c>
      <c r="AS51" s="16">
        <v>1.5067087661490095E-2</v>
      </c>
      <c r="AT51" s="16">
        <v>1.521030991105537E-2</v>
      </c>
    </row>
    <row r="52" spans="1:49">
      <c r="A52" s="18" t="s">
        <v>144</v>
      </c>
      <c r="B52" s="18" t="s">
        <v>15</v>
      </c>
      <c r="C52" s="18" t="s">
        <v>3</v>
      </c>
      <c r="D52" s="16" t="s">
        <v>106</v>
      </c>
      <c r="E52" s="16">
        <v>6.3281765060902275E-3</v>
      </c>
      <c r="F52" s="16">
        <v>6.5630111811209322E-3</v>
      </c>
      <c r="G52" s="16">
        <v>6.6981961290377163E-3</v>
      </c>
      <c r="H52" s="16">
        <v>6.9204474880103645E-3</v>
      </c>
      <c r="I52" s="16">
        <v>7.0005452598623143E-3</v>
      </c>
      <c r="J52" s="16">
        <v>7.0556676634832777E-3</v>
      </c>
      <c r="K52" s="16">
        <v>7.1298284139737064E-3</v>
      </c>
      <c r="L52" s="16">
        <v>7.1931868706932829E-3</v>
      </c>
      <c r="M52" s="16">
        <v>7.2660772762371045E-3</v>
      </c>
      <c r="N52" s="16">
        <v>7.3347455016067684E-3</v>
      </c>
      <c r="O52" s="16">
        <v>7.4086057543732544E-3</v>
      </c>
      <c r="P52" s="16">
        <v>7.4813274743885834E-3</v>
      </c>
      <c r="Q52" s="16">
        <v>7.557286671197554E-3</v>
      </c>
      <c r="R52" s="16">
        <v>7.6335822476328342E-3</v>
      </c>
      <c r="S52" s="16">
        <v>7.7122652925674592E-3</v>
      </c>
      <c r="T52" s="16">
        <v>7.7920214874748666E-3</v>
      </c>
      <c r="U52" s="16">
        <v>7.8738296230852472E-3</v>
      </c>
      <c r="V52" s="16">
        <v>7.9571115649271756E-3</v>
      </c>
      <c r="W52" s="16">
        <v>8.0423526655721451E-3</v>
      </c>
      <c r="X52" s="16">
        <v>8.1293182051058246E-3</v>
      </c>
      <c r="Y52" s="16">
        <v>8.21826797431046E-3</v>
      </c>
      <c r="Z52" s="16">
        <v>8.3091293482168219E-3</v>
      </c>
      <c r="AA52" s="16">
        <v>8.4020608142336018E-3</v>
      </c>
      <c r="AB52" s="16">
        <v>8.4970682814800302E-3</v>
      </c>
      <c r="AC52" s="16">
        <v>8.5942668454118461E-3</v>
      </c>
      <c r="AD52" s="16">
        <v>8.6937026504667458E-3</v>
      </c>
      <c r="AE52" s="16">
        <v>8.7954746705910178E-3</v>
      </c>
      <c r="AF52" s="16">
        <v>8.8996519959090425E-3</v>
      </c>
      <c r="AG52" s="16">
        <v>9.0063306260231724E-3</v>
      </c>
      <c r="AH52" s="16">
        <v>9.11559510940467E-3</v>
      </c>
      <c r="AI52" s="16">
        <v>9.2275451494244123E-3</v>
      </c>
      <c r="AJ52" s="16">
        <v>9.3422778929972382E-3</v>
      </c>
      <c r="AK52" s="16">
        <v>9.4599005147213283E-3</v>
      </c>
      <c r="AL52" s="16">
        <v>9.5805221454132485E-3</v>
      </c>
      <c r="AM52" s="16">
        <v>9.7042599537857203E-3</v>
      </c>
      <c r="AN52" s="16">
        <v>9.831235599466831E-3</v>
      </c>
      <c r="AO52" s="16">
        <v>9.9615783170234774E-3</v>
      </c>
      <c r="AP52" s="16">
        <v>1.0095423518022952E-2</v>
      </c>
      <c r="AQ52" s="16">
        <v>1.0232914517058595E-2</v>
      </c>
      <c r="AR52" s="16">
        <v>1.037420218335852E-2</v>
      </c>
      <c r="AS52" s="16">
        <v>1.0519446082085196E-2</v>
      </c>
      <c r="AT52" s="16">
        <v>1.0668814671971248E-2</v>
      </c>
    </row>
    <row r="53" spans="1:49">
      <c r="A53" s="18" t="s">
        <v>144</v>
      </c>
      <c r="B53" s="18" t="s">
        <v>15</v>
      </c>
      <c r="C53" s="18" t="s">
        <v>4</v>
      </c>
      <c r="D53" s="16" t="s">
        <v>107</v>
      </c>
      <c r="E53" s="16">
        <v>6.3281765060902275E-3</v>
      </c>
      <c r="F53" s="16">
        <v>6.5630111811209322E-3</v>
      </c>
      <c r="G53" s="16">
        <v>6.6981961290377163E-3</v>
      </c>
      <c r="H53" s="16">
        <v>6.9204474880103645E-3</v>
      </c>
      <c r="I53" s="16">
        <v>7.0005452598623143E-3</v>
      </c>
      <c r="J53" s="16">
        <v>7.0556676634832777E-3</v>
      </c>
      <c r="K53" s="16">
        <v>7.1298284139737064E-3</v>
      </c>
      <c r="L53" s="16">
        <v>7.1931868706932829E-3</v>
      </c>
      <c r="M53" s="16">
        <v>7.2660772762371045E-3</v>
      </c>
      <c r="N53" s="16">
        <v>7.3347455016067684E-3</v>
      </c>
      <c r="O53" s="16">
        <v>7.4086057543732544E-3</v>
      </c>
      <c r="P53" s="16">
        <v>7.4813274743885834E-3</v>
      </c>
      <c r="Q53" s="16">
        <v>7.557286671197554E-3</v>
      </c>
      <c r="R53" s="16">
        <v>7.6335822476328342E-3</v>
      </c>
      <c r="S53" s="16">
        <v>7.7122652925674592E-3</v>
      </c>
      <c r="T53" s="16">
        <v>7.7920214874748666E-3</v>
      </c>
      <c r="U53" s="16">
        <v>7.8738296230852472E-3</v>
      </c>
      <c r="V53" s="16">
        <v>7.9571115649271756E-3</v>
      </c>
      <c r="W53" s="16">
        <v>8.0423526655721451E-3</v>
      </c>
      <c r="X53" s="16">
        <v>8.1293182051058246E-3</v>
      </c>
      <c r="Y53" s="16">
        <v>8.21826797431046E-3</v>
      </c>
      <c r="Z53" s="16">
        <v>8.3091293482168219E-3</v>
      </c>
      <c r="AA53" s="16">
        <v>8.4020608142336018E-3</v>
      </c>
      <c r="AB53" s="16">
        <v>8.4970682814800302E-3</v>
      </c>
      <c r="AC53" s="16">
        <v>8.5942668454118461E-3</v>
      </c>
      <c r="AD53" s="16">
        <v>8.6937026504667458E-3</v>
      </c>
      <c r="AE53" s="16">
        <v>8.7954746705910178E-3</v>
      </c>
      <c r="AF53" s="16">
        <v>8.8996519959090425E-3</v>
      </c>
      <c r="AG53" s="16">
        <v>9.0063306260231724E-3</v>
      </c>
      <c r="AH53" s="16">
        <v>9.11559510940467E-3</v>
      </c>
      <c r="AI53" s="16">
        <v>9.2275451494244123E-3</v>
      </c>
      <c r="AJ53" s="16">
        <v>9.3422778929972382E-3</v>
      </c>
      <c r="AK53" s="16">
        <v>9.4599005147213283E-3</v>
      </c>
      <c r="AL53" s="16">
        <v>9.5805221454132485E-3</v>
      </c>
      <c r="AM53" s="16">
        <v>9.7042599537857203E-3</v>
      </c>
      <c r="AN53" s="16">
        <v>9.831235599466831E-3</v>
      </c>
      <c r="AO53" s="16">
        <v>9.9615783170234774E-3</v>
      </c>
      <c r="AP53" s="16">
        <v>1.0095423518022952E-2</v>
      </c>
      <c r="AQ53" s="16">
        <v>1.0232914517058595E-2</v>
      </c>
      <c r="AR53" s="16">
        <v>1.037420218335852E-2</v>
      </c>
      <c r="AS53" s="16">
        <v>1.0519446082085196E-2</v>
      </c>
      <c r="AT53" s="16">
        <v>1.0668814671971248E-2</v>
      </c>
    </row>
    <row r="54" spans="1:49">
      <c r="A54" s="18" t="s">
        <v>144</v>
      </c>
      <c r="B54" s="18" t="s">
        <v>15</v>
      </c>
      <c r="C54" s="18" t="s">
        <v>5</v>
      </c>
      <c r="D54" s="16" t="s">
        <v>108</v>
      </c>
      <c r="E54" s="16">
        <v>6.3281765060902275E-3</v>
      </c>
      <c r="F54" s="16">
        <v>6.5630111811209322E-3</v>
      </c>
      <c r="G54" s="16">
        <v>6.6981961290377163E-3</v>
      </c>
      <c r="H54" s="16">
        <v>6.9204474880103645E-3</v>
      </c>
      <c r="I54" s="16">
        <v>7.0005452598623143E-3</v>
      </c>
      <c r="J54" s="16">
        <v>7.0556676634832777E-3</v>
      </c>
      <c r="K54" s="16">
        <v>7.1298284139737064E-3</v>
      </c>
      <c r="L54" s="16">
        <v>7.1931868706932829E-3</v>
      </c>
      <c r="M54" s="16">
        <v>7.2660772762371045E-3</v>
      </c>
      <c r="N54" s="16">
        <v>7.3347455016067684E-3</v>
      </c>
      <c r="O54" s="16">
        <v>7.4086057543732544E-3</v>
      </c>
      <c r="P54" s="16">
        <v>7.4813274743885834E-3</v>
      </c>
      <c r="Q54" s="16">
        <v>7.557286671197554E-3</v>
      </c>
      <c r="R54" s="16">
        <v>7.6335822476328342E-3</v>
      </c>
      <c r="S54" s="16">
        <v>7.7122652925674592E-3</v>
      </c>
      <c r="T54" s="16">
        <v>7.7920214874748666E-3</v>
      </c>
      <c r="U54" s="16">
        <v>7.8738296230852472E-3</v>
      </c>
      <c r="V54" s="16">
        <v>7.9571115649271756E-3</v>
      </c>
      <c r="W54" s="16">
        <v>8.0423526655721451E-3</v>
      </c>
      <c r="X54" s="16">
        <v>8.1293182051058246E-3</v>
      </c>
      <c r="Y54" s="16">
        <v>8.21826797431046E-3</v>
      </c>
      <c r="Z54" s="16">
        <v>8.3091293482168219E-3</v>
      </c>
      <c r="AA54" s="16">
        <v>8.4020608142336018E-3</v>
      </c>
      <c r="AB54" s="16">
        <v>8.4970682814800302E-3</v>
      </c>
      <c r="AC54" s="16">
        <v>8.5942668454118461E-3</v>
      </c>
      <c r="AD54" s="16">
        <v>8.6937026504667458E-3</v>
      </c>
      <c r="AE54" s="16">
        <v>8.7954746705910178E-3</v>
      </c>
      <c r="AF54" s="16">
        <v>8.8996519959090425E-3</v>
      </c>
      <c r="AG54" s="16">
        <v>9.0063306260231724E-3</v>
      </c>
      <c r="AH54" s="16">
        <v>9.11559510940467E-3</v>
      </c>
      <c r="AI54" s="16">
        <v>9.2275451494244123E-3</v>
      </c>
      <c r="AJ54" s="16">
        <v>9.3422778929972382E-3</v>
      </c>
      <c r="AK54" s="16">
        <v>9.4599005147213283E-3</v>
      </c>
      <c r="AL54" s="16">
        <v>9.5805221454132485E-3</v>
      </c>
      <c r="AM54" s="16">
        <v>9.7042599537857203E-3</v>
      </c>
      <c r="AN54" s="16">
        <v>9.831235599466831E-3</v>
      </c>
      <c r="AO54" s="16">
        <v>9.9615783170234774E-3</v>
      </c>
      <c r="AP54" s="16">
        <v>1.0095423518022952E-2</v>
      </c>
      <c r="AQ54" s="16">
        <v>1.0232914517058595E-2</v>
      </c>
      <c r="AR54" s="16">
        <v>1.037420218335852E-2</v>
      </c>
      <c r="AS54" s="16">
        <v>1.0519446082085196E-2</v>
      </c>
      <c r="AT54" s="16">
        <v>1.0668814671971248E-2</v>
      </c>
    </row>
    <row r="55" spans="1:49">
      <c r="A55" s="18" t="s">
        <v>144</v>
      </c>
      <c r="B55" s="18" t="s">
        <v>15</v>
      </c>
      <c r="C55" s="18" t="s">
        <v>6</v>
      </c>
      <c r="D55" s="16" t="s">
        <v>109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  <c r="AK55" s="16">
        <v>0</v>
      </c>
      <c r="AL55" s="16">
        <v>0</v>
      </c>
      <c r="AM55" s="16">
        <v>0</v>
      </c>
      <c r="AN55" s="16">
        <v>0</v>
      </c>
      <c r="AO55" s="16">
        <v>0</v>
      </c>
      <c r="AP55" s="16">
        <v>0</v>
      </c>
      <c r="AQ55" s="16">
        <v>0</v>
      </c>
      <c r="AR55" s="16">
        <v>0</v>
      </c>
      <c r="AS55" s="16">
        <v>0</v>
      </c>
      <c r="AT55" s="16">
        <v>0</v>
      </c>
    </row>
    <row r="56" spans="1:49">
      <c r="A56" s="18" t="s">
        <v>144</v>
      </c>
      <c r="B56" s="18" t="s">
        <v>15</v>
      </c>
      <c r="C56" s="18" t="s">
        <v>49</v>
      </c>
      <c r="D56" s="16" t="s">
        <v>110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  <c r="AK56" s="16">
        <v>0</v>
      </c>
      <c r="AL56" s="16">
        <v>0</v>
      </c>
      <c r="AM56" s="16">
        <v>0</v>
      </c>
      <c r="AN56" s="16">
        <v>0</v>
      </c>
      <c r="AO56" s="16">
        <v>0</v>
      </c>
      <c r="AP56" s="16">
        <v>0</v>
      </c>
      <c r="AQ56" s="16">
        <v>0</v>
      </c>
      <c r="AR56" s="16">
        <v>0</v>
      </c>
      <c r="AS56" s="16">
        <v>0</v>
      </c>
      <c r="AT56" s="16">
        <v>0</v>
      </c>
    </row>
    <row r="57" spans="1:49">
      <c r="A57" s="18" t="s">
        <v>144</v>
      </c>
      <c r="B57" s="18" t="s">
        <v>15</v>
      </c>
      <c r="C57" s="18" t="s">
        <v>50</v>
      </c>
      <c r="D57" s="16" t="s">
        <v>111</v>
      </c>
      <c r="E57" s="16">
        <v>2.1093921686967426E-3</v>
      </c>
      <c r="F57" s="16">
        <v>2.1876703937069777E-3</v>
      </c>
      <c r="G57" s="16">
        <v>2.2327320430125725E-3</v>
      </c>
      <c r="H57" s="16">
        <v>2.3068158293367883E-3</v>
      </c>
      <c r="I57" s="16">
        <v>2.3335150866207717E-3</v>
      </c>
      <c r="J57" s="16">
        <v>2.3518892211610927E-3</v>
      </c>
      <c r="K57" s="16">
        <v>2.3766094713245692E-3</v>
      </c>
      <c r="L57" s="16">
        <v>2.3977289568977611E-3</v>
      </c>
      <c r="M57" s="16">
        <v>2.4220257587457016E-3</v>
      </c>
      <c r="N57" s="16">
        <v>2.4449151672022566E-3</v>
      </c>
      <c r="O57" s="16">
        <v>2.4695352514577519E-3</v>
      </c>
      <c r="P57" s="16">
        <v>2.493775824796195E-3</v>
      </c>
      <c r="Q57" s="16">
        <v>2.5190955570658516E-3</v>
      </c>
      <c r="R57" s="16">
        <v>2.5445274158776118E-3</v>
      </c>
      <c r="S57" s="16">
        <v>2.5707550975224867E-3</v>
      </c>
      <c r="T57" s="16">
        <v>2.5973404958249558E-3</v>
      </c>
      <c r="U57" s="16">
        <v>2.6246098743617496E-3</v>
      </c>
      <c r="V57" s="16">
        <v>2.6523705216423923E-3</v>
      </c>
      <c r="W57" s="16">
        <v>2.6807842218573821E-3</v>
      </c>
      <c r="X57" s="16">
        <v>2.7097727350352753E-3</v>
      </c>
      <c r="Y57" s="16">
        <v>2.7394226581034871E-3</v>
      </c>
      <c r="Z57" s="16">
        <v>2.7697097827389409E-3</v>
      </c>
      <c r="AA57" s="16">
        <v>2.8006869380778677E-3</v>
      </c>
      <c r="AB57" s="16">
        <v>2.8323560938266772E-3</v>
      </c>
      <c r="AC57" s="16">
        <v>2.8647556151372823E-3</v>
      </c>
      <c r="AD57" s="16">
        <v>2.8979008834889158E-3</v>
      </c>
      <c r="AE57" s="16">
        <v>2.9318248901970064E-3</v>
      </c>
      <c r="AF57" s="16">
        <v>2.9665506653030146E-3</v>
      </c>
      <c r="AG57" s="16">
        <v>3.0021102086743912E-3</v>
      </c>
      <c r="AH57" s="16">
        <v>3.0385317031348903E-3</v>
      </c>
      <c r="AI57" s="16">
        <v>3.0758483831414712E-3</v>
      </c>
      <c r="AJ57" s="16">
        <v>3.11409263099908E-3</v>
      </c>
      <c r="AK57" s="16">
        <v>3.1533001715737764E-3</v>
      </c>
      <c r="AL57" s="16">
        <v>3.1935073818044166E-3</v>
      </c>
      <c r="AM57" s="16">
        <v>3.234753317928574E-3</v>
      </c>
      <c r="AN57" s="16">
        <v>3.2770785331556109E-3</v>
      </c>
      <c r="AO57" s="16">
        <v>3.3205261056744929E-3</v>
      </c>
      <c r="AP57" s="16">
        <v>3.3651411726743179E-3</v>
      </c>
      <c r="AQ57" s="16">
        <v>3.4109715056861987E-3</v>
      </c>
      <c r="AR57" s="16">
        <v>3.4580673944528406E-3</v>
      </c>
      <c r="AS57" s="16">
        <v>3.5064820273617327E-3</v>
      </c>
      <c r="AT57" s="16">
        <v>3.5562715573237498E-3</v>
      </c>
    </row>
    <row r="58" spans="1:49">
      <c r="A58" s="18" t="s">
        <v>143</v>
      </c>
      <c r="B58" s="18" t="s">
        <v>16</v>
      </c>
      <c r="C58" s="18" t="s">
        <v>2</v>
      </c>
      <c r="D58" s="16" t="s">
        <v>112</v>
      </c>
      <c r="E58" s="17" cm="1">
        <f t="array" ref="E58:AT64">'[2]BNVFE-ships-psgr'!B2:AQ8</f>
        <v>8.2354085437718726E-3</v>
      </c>
      <c r="F58" s="17">
        <v>8.2354085437718726E-3</v>
      </c>
      <c r="G58" s="17">
        <v>8.2354085437718726E-3</v>
      </c>
      <c r="H58" s="17">
        <v>8.2354085437718726E-3</v>
      </c>
      <c r="I58" s="17">
        <v>8.2354085437718726E-3</v>
      </c>
      <c r="J58" s="17">
        <v>8.2354085437718726E-3</v>
      </c>
      <c r="K58" s="17">
        <v>8.2354085437718726E-3</v>
      </c>
      <c r="L58" s="17">
        <v>8.2354085437718726E-3</v>
      </c>
      <c r="M58" s="17">
        <v>8.2354085437718726E-3</v>
      </c>
      <c r="N58" s="17">
        <v>8.2354085437718726E-3</v>
      </c>
      <c r="O58" s="17">
        <v>8.2354085437718726E-3</v>
      </c>
      <c r="P58" s="17">
        <v>8.2354085437718726E-3</v>
      </c>
      <c r="Q58" s="17">
        <v>8.2354085437718726E-3</v>
      </c>
      <c r="R58" s="17">
        <v>8.2354085437718726E-3</v>
      </c>
      <c r="S58" s="17">
        <v>8.2354085437718726E-3</v>
      </c>
      <c r="T58" s="17">
        <v>8.2354085437718726E-3</v>
      </c>
      <c r="U58" s="17">
        <v>8.2354085437718726E-3</v>
      </c>
      <c r="V58" s="17">
        <v>8.2354085437718726E-3</v>
      </c>
      <c r="W58" s="17">
        <v>8.2354085437718726E-3</v>
      </c>
      <c r="X58" s="17">
        <v>8.2354085437718726E-3</v>
      </c>
      <c r="Y58" s="17">
        <v>8.2354085437718726E-3</v>
      </c>
      <c r="Z58" s="17">
        <v>8.2354085437718726E-3</v>
      </c>
      <c r="AA58" s="17">
        <v>8.2354085437718726E-3</v>
      </c>
      <c r="AB58" s="17">
        <v>8.2354085437718726E-3</v>
      </c>
      <c r="AC58" s="17">
        <v>8.2354085437718726E-3</v>
      </c>
      <c r="AD58" s="17">
        <v>8.2354085437718726E-3</v>
      </c>
      <c r="AE58" s="17">
        <v>8.2354085437718726E-3</v>
      </c>
      <c r="AF58" s="17">
        <v>8.2354085437718726E-3</v>
      </c>
      <c r="AG58" s="17">
        <v>8.2354085437718726E-3</v>
      </c>
      <c r="AH58" s="17">
        <v>8.2354085437718726E-3</v>
      </c>
      <c r="AI58" s="17">
        <v>8.2354085437718726E-3</v>
      </c>
      <c r="AJ58" s="17">
        <v>8.2354085437718726E-3</v>
      </c>
      <c r="AK58" s="17">
        <v>8.2354085437718726E-3</v>
      </c>
      <c r="AL58" s="17">
        <v>8.2354085437718726E-3</v>
      </c>
      <c r="AM58" s="17">
        <v>8.2354085437718726E-3</v>
      </c>
      <c r="AN58" s="17">
        <v>8.2354085437718726E-3</v>
      </c>
      <c r="AO58" s="17">
        <v>8.2354085437718726E-3</v>
      </c>
      <c r="AP58" s="17">
        <v>8.2354085437718726E-3</v>
      </c>
      <c r="AQ58" s="17">
        <v>8.2354085437718726E-3</v>
      </c>
      <c r="AR58" s="17">
        <v>8.2354085437718726E-3</v>
      </c>
      <c r="AS58" s="17">
        <v>8.2354085437718726E-3</v>
      </c>
      <c r="AT58" s="17">
        <v>8.2354085437718726E-3</v>
      </c>
      <c r="AU58" s="17"/>
      <c r="AV58" s="17"/>
      <c r="AW58" s="17"/>
    </row>
    <row r="59" spans="1:49">
      <c r="A59" s="18" t="s">
        <v>143</v>
      </c>
      <c r="B59" s="18" t="s">
        <v>16</v>
      </c>
      <c r="C59" s="18" t="s">
        <v>3</v>
      </c>
      <c r="D59" s="16" t="s">
        <v>113</v>
      </c>
      <c r="E59" s="16">
        <v>2.8713676873154528E-4</v>
      </c>
      <c r="F59" s="16">
        <v>2.8713676873154528E-4</v>
      </c>
      <c r="G59" s="16">
        <v>2.8713676873154528E-4</v>
      </c>
      <c r="H59" s="16">
        <v>2.8713676873154528E-4</v>
      </c>
      <c r="I59" s="16">
        <v>2.8713676873154528E-4</v>
      </c>
      <c r="J59" s="16">
        <v>2.8713676873154528E-4</v>
      </c>
      <c r="K59" s="16">
        <v>2.8713676873154528E-4</v>
      </c>
      <c r="L59" s="16">
        <v>2.8713676873154528E-4</v>
      </c>
      <c r="M59" s="16">
        <v>2.8713676873154528E-4</v>
      </c>
      <c r="N59" s="16">
        <v>2.8713676873154528E-4</v>
      </c>
      <c r="O59" s="16">
        <v>2.8713676873154528E-4</v>
      </c>
      <c r="P59" s="16">
        <v>2.8713676873154528E-4</v>
      </c>
      <c r="Q59" s="16">
        <v>2.8713676873154528E-4</v>
      </c>
      <c r="R59" s="16">
        <v>2.8713676873154528E-4</v>
      </c>
      <c r="S59" s="16">
        <v>2.8713676873154528E-4</v>
      </c>
      <c r="T59" s="16">
        <v>2.8713676873154528E-4</v>
      </c>
      <c r="U59" s="16">
        <v>2.8713676873154528E-4</v>
      </c>
      <c r="V59" s="16">
        <v>2.8713676873154528E-4</v>
      </c>
      <c r="W59" s="16">
        <v>2.8713676873154528E-4</v>
      </c>
      <c r="X59" s="16">
        <v>2.8713676873154528E-4</v>
      </c>
      <c r="Y59" s="16">
        <v>2.8713676873154528E-4</v>
      </c>
      <c r="Z59" s="16">
        <v>2.8713676873154528E-4</v>
      </c>
      <c r="AA59" s="16">
        <v>2.8713676873154528E-4</v>
      </c>
      <c r="AB59" s="16">
        <v>2.8713676873154528E-4</v>
      </c>
      <c r="AC59" s="16">
        <v>2.8713676873154528E-4</v>
      </c>
      <c r="AD59" s="16">
        <v>2.8713676873154528E-4</v>
      </c>
      <c r="AE59" s="16">
        <v>2.8713676873154528E-4</v>
      </c>
      <c r="AF59" s="16">
        <v>2.8713676873154528E-4</v>
      </c>
      <c r="AG59" s="16">
        <v>2.8713676873154528E-4</v>
      </c>
      <c r="AH59" s="16">
        <v>2.8713676873154528E-4</v>
      </c>
      <c r="AI59" s="16">
        <v>2.8713676873154528E-4</v>
      </c>
      <c r="AJ59" s="16">
        <v>2.8713676873154528E-4</v>
      </c>
      <c r="AK59" s="16">
        <v>2.8713676873154528E-4</v>
      </c>
      <c r="AL59" s="16">
        <v>2.8713676873154528E-4</v>
      </c>
      <c r="AM59" s="16">
        <v>2.8713676873154528E-4</v>
      </c>
      <c r="AN59" s="16">
        <v>2.8713676873154528E-4</v>
      </c>
      <c r="AO59" s="16">
        <v>2.8713676873154528E-4</v>
      </c>
      <c r="AP59" s="16">
        <v>2.8713676873154528E-4</v>
      </c>
      <c r="AQ59" s="16">
        <v>2.8713676873154528E-4</v>
      </c>
      <c r="AR59" s="16">
        <v>2.8713676873154528E-4</v>
      </c>
      <c r="AS59" s="16">
        <v>2.8713676873154528E-4</v>
      </c>
      <c r="AT59" s="16">
        <v>2.8713676873154528E-4</v>
      </c>
    </row>
    <row r="60" spans="1:49">
      <c r="A60" s="18" t="s">
        <v>143</v>
      </c>
      <c r="B60" s="18" t="s">
        <v>16</v>
      </c>
      <c r="C60" s="18" t="s">
        <v>4</v>
      </c>
      <c r="D60" s="16" t="s">
        <v>114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/>
      <c r="AV60" s="17"/>
      <c r="AW60" s="17"/>
    </row>
    <row r="61" spans="1:49">
      <c r="A61" s="18" t="s">
        <v>143</v>
      </c>
      <c r="B61" s="18" t="s">
        <v>16</v>
      </c>
      <c r="C61" s="18" t="s">
        <v>5</v>
      </c>
      <c r="D61" s="16" t="s">
        <v>115</v>
      </c>
      <c r="E61" s="17">
        <v>3.7909560316190944E-4</v>
      </c>
      <c r="F61" s="17">
        <v>3.7909560316190944E-4</v>
      </c>
      <c r="G61" s="17">
        <v>3.7909560316190944E-4</v>
      </c>
      <c r="H61" s="17">
        <v>3.7909560316190944E-4</v>
      </c>
      <c r="I61" s="17">
        <v>3.7909560316190944E-4</v>
      </c>
      <c r="J61" s="17">
        <v>3.7909560316190944E-4</v>
      </c>
      <c r="K61" s="17">
        <v>3.7909560316190944E-4</v>
      </c>
      <c r="L61" s="17">
        <v>3.7909560316190944E-4</v>
      </c>
      <c r="M61" s="17">
        <v>3.7909560316190944E-4</v>
      </c>
      <c r="N61" s="17">
        <v>3.7909560316190944E-4</v>
      </c>
      <c r="O61" s="17">
        <v>3.7909560316190944E-4</v>
      </c>
      <c r="P61" s="17">
        <v>3.7909560316190944E-4</v>
      </c>
      <c r="Q61" s="17">
        <v>3.7909560316190944E-4</v>
      </c>
      <c r="R61" s="17">
        <v>3.7909560316190944E-4</v>
      </c>
      <c r="S61" s="17">
        <v>3.7909560316190944E-4</v>
      </c>
      <c r="T61" s="17">
        <v>3.7909560316190944E-4</v>
      </c>
      <c r="U61" s="17">
        <v>3.7909560316190944E-4</v>
      </c>
      <c r="V61" s="17">
        <v>3.7909560316190944E-4</v>
      </c>
      <c r="W61" s="17">
        <v>3.7909560316190944E-4</v>
      </c>
      <c r="X61" s="17">
        <v>3.7909560316190944E-4</v>
      </c>
      <c r="Y61" s="17">
        <v>3.7909560316190944E-4</v>
      </c>
      <c r="Z61" s="17">
        <v>3.7909560316190944E-4</v>
      </c>
      <c r="AA61" s="17">
        <v>3.7909560316190944E-4</v>
      </c>
      <c r="AB61" s="17">
        <v>3.7909560316190944E-4</v>
      </c>
      <c r="AC61" s="17">
        <v>3.7909560316190944E-4</v>
      </c>
      <c r="AD61" s="17">
        <v>3.7909560316190944E-4</v>
      </c>
      <c r="AE61" s="17">
        <v>3.7909560316190944E-4</v>
      </c>
      <c r="AF61" s="17">
        <v>3.7909560316190944E-4</v>
      </c>
      <c r="AG61" s="17">
        <v>3.7909560316190944E-4</v>
      </c>
      <c r="AH61" s="17">
        <v>3.7909560316190944E-4</v>
      </c>
      <c r="AI61" s="17">
        <v>3.7909560316190944E-4</v>
      </c>
      <c r="AJ61" s="17">
        <v>3.7909560316190944E-4</v>
      </c>
      <c r="AK61" s="17">
        <v>3.7909560316190944E-4</v>
      </c>
      <c r="AL61" s="17">
        <v>3.7909560316190944E-4</v>
      </c>
      <c r="AM61" s="17">
        <v>3.7909560316190944E-4</v>
      </c>
      <c r="AN61" s="17">
        <v>3.7909560316190944E-4</v>
      </c>
      <c r="AO61" s="17">
        <v>3.7909560316190944E-4</v>
      </c>
      <c r="AP61" s="17">
        <v>3.7909560316190944E-4</v>
      </c>
      <c r="AQ61" s="17">
        <v>3.7909560316190944E-4</v>
      </c>
      <c r="AR61" s="17">
        <v>3.7909560316190944E-4</v>
      </c>
      <c r="AS61" s="17">
        <v>3.7909560316190944E-4</v>
      </c>
      <c r="AT61" s="17">
        <v>3.7909560316190944E-4</v>
      </c>
      <c r="AU61" s="17"/>
      <c r="AV61" s="17"/>
      <c r="AW61" s="17"/>
    </row>
    <row r="62" spans="1:49">
      <c r="A62" s="18" t="s">
        <v>143</v>
      </c>
      <c r="B62" s="18" t="s">
        <v>16</v>
      </c>
      <c r="C62" s="18" t="s">
        <v>6</v>
      </c>
      <c r="D62" s="16" t="s">
        <v>116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  <c r="AK62" s="16">
        <v>0</v>
      </c>
      <c r="AL62" s="16">
        <v>0</v>
      </c>
      <c r="AM62" s="16">
        <v>0</v>
      </c>
      <c r="AN62" s="16">
        <v>0</v>
      </c>
      <c r="AO62" s="16">
        <v>0</v>
      </c>
      <c r="AP62" s="16">
        <v>0</v>
      </c>
      <c r="AQ62" s="16">
        <v>0</v>
      </c>
      <c r="AR62" s="16">
        <v>0</v>
      </c>
      <c r="AS62" s="16">
        <v>0</v>
      </c>
      <c r="AT62" s="16">
        <v>0</v>
      </c>
    </row>
    <row r="63" spans="1:49">
      <c r="A63" s="18" t="s">
        <v>143</v>
      </c>
      <c r="B63" s="18" t="s">
        <v>16</v>
      </c>
      <c r="C63" s="18" t="s">
        <v>49</v>
      </c>
      <c r="D63" s="16" t="s">
        <v>117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  <c r="AK63" s="16">
        <v>0</v>
      </c>
      <c r="AL63" s="16">
        <v>0</v>
      </c>
      <c r="AM63" s="16">
        <v>0</v>
      </c>
      <c r="AN63" s="16">
        <v>0</v>
      </c>
      <c r="AO63" s="16">
        <v>0</v>
      </c>
      <c r="AP63" s="16">
        <v>0</v>
      </c>
      <c r="AQ63" s="16">
        <v>0</v>
      </c>
      <c r="AR63" s="16">
        <v>0</v>
      </c>
      <c r="AS63" s="16">
        <v>0</v>
      </c>
      <c r="AT63" s="16">
        <v>0</v>
      </c>
    </row>
    <row r="64" spans="1:49">
      <c r="A64" s="18" t="s">
        <v>143</v>
      </c>
      <c r="B64" s="18" t="s">
        <v>16</v>
      </c>
      <c r="C64" s="18" t="s">
        <v>50</v>
      </c>
      <c r="D64" s="16" t="s">
        <v>118</v>
      </c>
      <c r="E64" s="17">
        <v>1.2636520105396983E-4</v>
      </c>
      <c r="F64" s="17">
        <v>1.2636520105396983E-4</v>
      </c>
      <c r="G64" s="17">
        <v>1.2636520105396983E-4</v>
      </c>
      <c r="H64" s="17">
        <v>1.2636520105396983E-4</v>
      </c>
      <c r="I64" s="17">
        <v>1.2636520105396983E-4</v>
      </c>
      <c r="J64" s="17">
        <v>1.2636520105396983E-4</v>
      </c>
      <c r="K64" s="17">
        <v>1.2636520105396983E-4</v>
      </c>
      <c r="L64" s="17">
        <v>1.2636520105396983E-4</v>
      </c>
      <c r="M64" s="17">
        <v>1.2636520105396983E-4</v>
      </c>
      <c r="N64" s="17">
        <v>1.2636520105396983E-4</v>
      </c>
      <c r="O64" s="17">
        <v>1.2636520105396983E-4</v>
      </c>
      <c r="P64" s="17">
        <v>1.2636520105396983E-4</v>
      </c>
      <c r="Q64" s="17">
        <v>1.2636520105396983E-4</v>
      </c>
      <c r="R64" s="17">
        <v>1.2636520105396983E-4</v>
      </c>
      <c r="S64" s="17">
        <v>1.2636520105396983E-4</v>
      </c>
      <c r="T64" s="17">
        <v>1.2636520105396983E-4</v>
      </c>
      <c r="U64" s="17">
        <v>1.2636520105396983E-4</v>
      </c>
      <c r="V64" s="17">
        <v>1.2636520105396983E-4</v>
      </c>
      <c r="W64" s="17">
        <v>1.2636520105396983E-4</v>
      </c>
      <c r="X64" s="17">
        <v>1.2636520105396983E-4</v>
      </c>
      <c r="Y64" s="17">
        <v>1.2636520105396983E-4</v>
      </c>
      <c r="Z64" s="17">
        <v>1.2636520105396983E-4</v>
      </c>
      <c r="AA64" s="17">
        <v>1.2636520105396983E-4</v>
      </c>
      <c r="AB64" s="17">
        <v>1.2636520105396983E-4</v>
      </c>
      <c r="AC64" s="17">
        <v>1.2636520105396983E-4</v>
      </c>
      <c r="AD64" s="17">
        <v>1.2636520105396983E-4</v>
      </c>
      <c r="AE64" s="17">
        <v>1.2636520105396983E-4</v>
      </c>
      <c r="AF64" s="17">
        <v>1.2636520105396983E-4</v>
      </c>
      <c r="AG64" s="17">
        <v>1.2636520105396983E-4</v>
      </c>
      <c r="AH64" s="17">
        <v>1.2636520105396983E-4</v>
      </c>
      <c r="AI64" s="17">
        <v>1.2636520105396983E-4</v>
      </c>
      <c r="AJ64" s="17">
        <v>1.2636520105396983E-4</v>
      </c>
      <c r="AK64" s="17">
        <v>1.2636520105396983E-4</v>
      </c>
      <c r="AL64" s="17">
        <v>1.2636520105396983E-4</v>
      </c>
      <c r="AM64" s="17">
        <v>1.2636520105396983E-4</v>
      </c>
      <c r="AN64" s="17">
        <v>1.2636520105396983E-4</v>
      </c>
      <c r="AO64" s="17">
        <v>1.2636520105396983E-4</v>
      </c>
      <c r="AP64" s="17">
        <v>1.2636520105396983E-4</v>
      </c>
      <c r="AQ64" s="17">
        <v>1.2636520105396983E-4</v>
      </c>
      <c r="AR64" s="17">
        <v>1.2636520105396983E-4</v>
      </c>
      <c r="AS64" s="17">
        <v>1.2636520105396983E-4</v>
      </c>
      <c r="AT64" s="17">
        <v>1.2636520105396983E-4</v>
      </c>
      <c r="AU64" s="17"/>
      <c r="AV64" s="17"/>
      <c r="AW64" s="17"/>
    </row>
    <row r="65" spans="1:46">
      <c r="A65" s="18" t="s">
        <v>144</v>
      </c>
      <c r="B65" s="18" t="s">
        <v>16</v>
      </c>
      <c r="C65" s="18" t="s">
        <v>2</v>
      </c>
      <c r="D65" s="16" t="s">
        <v>119</v>
      </c>
      <c r="E65" s="17" cm="1">
        <f t="array" ref="E65:AT71">'[2]BNVFE-ships-frgt'!B2:AQ8</f>
        <v>1.7456924459906186E-3</v>
      </c>
      <c r="F65" s="16">
        <v>1.7456924459906186E-3</v>
      </c>
      <c r="G65" s="16">
        <v>1.7456924459906186E-3</v>
      </c>
      <c r="H65" s="16">
        <v>1.7456924459906186E-3</v>
      </c>
      <c r="I65" s="16">
        <v>1.7456924459906186E-3</v>
      </c>
      <c r="J65" s="16">
        <v>1.7456924459906186E-3</v>
      </c>
      <c r="K65" s="16">
        <v>1.7456924459906186E-3</v>
      </c>
      <c r="L65" s="16">
        <v>1.7456924459906186E-3</v>
      </c>
      <c r="M65" s="16">
        <v>1.7456924459906186E-3</v>
      </c>
      <c r="N65" s="16">
        <v>1.7456924459906186E-3</v>
      </c>
      <c r="O65" s="16">
        <v>1.7456924459906186E-3</v>
      </c>
      <c r="P65" s="16">
        <v>1.7456924459906186E-3</v>
      </c>
      <c r="Q65" s="16">
        <v>1.7456924459906186E-3</v>
      </c>
      <c r="R65" s="16">
        <v>1.7456924459906186E-3</v>
      </c>
      <c r="S65" s="16">
        <v>1.7456924459906186E-3</v>
      </c>
      <c r="T65" s="16">
        <v>1.7456924459906186E-3</v>
      </c>
      <c r="U65" s="16">
        <v>1.7456924459906186E-3</v>
      </c>
      <c r="V65" s="16">
        <v>1.7456924459906186E-3</v>
      </c>
      <c r="W65" s="16">
        <v>1.7456924459906186E-3</v>
      </c>
      <c r="X65" s="16">
        <v>1.7456924459906186E-3</v>
      </c>
      <c r="Y65" s="16">
        <v>1.7456924459906186E-3</v>
      </c>
      <c r="Z65" s="16">
        <v>1.7456924459906186E-3</v>
      </c>
      <c r="AA65" s="16">
        <v>1.7456924459906186E-3</v>
      </c>
      <c r="AB65" s="16">
        <v>1.7456924459906186E-3</v>
      </c>
      <c r="AC65" s="16">
        <v>1.7456924459906186E-3</v>
      </c>
      <c r="AD65" s="16">
        <v>1.7456924459906186E-3</v>
      </c>
      <c r="AE65" s="16">
        <v>1.7456924459906186E-3</v>
      </c>
      <c r="AF65" s="16">
        <v>1.7456924459906186E-3</v>
      </c>
      <c r="AG65" s="16">
        <v>1.7456924459906186E-3</v>
      </c>
      <c r="AH65" s="16">
        <v>1.7456924459906186E-3</v>
      </c>
      <c r="AI65" s="16">
        <v>1.7456924459906186E-3</v>
      </c>
      <c r="AJ65" s="16">
        <v>1.7456924459906186E-3</v>
      </c>
      <c r="AK65" s="16">
        <v>1.7456924459906195E-3</v>
      </c>
      <c r="AL65" s="16">
        <v>1.7456924459906195E-3</v>
      </c>
      <c r="AM65" s="16">
        <v>1.7456924459906195E-3</v>
      </c>
      <c r="AN65" s="16">
        <v>1.7456924459906195E-3</v>
      </c>
      <c r="AO65" s="16">
        <v>1.7456924459906195E-3</v>
      </c>
      <c r="AP65" s="16">
        <v>1.7456924459906195E-3</v>
      </c>
      <c r="AQ65" s="16">
        <v>1.7456924459906195E-3</v>
      </c>
      <c r="AR65" s="16">
        <v>1.7456924459906195E-3</v>
      </c>
      <c r="AS65" s="16">
        <v>1.7456924459906195E-3</v>
      </c>
      <c r="AT65" s="16">
        <v>1.7456924459906195E-3</v>
      </c>
    </row>
    <row r="66" spans="1:46">
      <c r="A66" s="18" t="s">
        <v>144</v>
      </c>
      <c r="B66" s="18" t="s">
        <v>16</v>
      </c>
      <c r="C66" s="18" t="s">
        <v>3</v>
      </c>
      <c r="D66" s="16" t="s">
        <v>120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  <c r="AK66" s="16">
        <v>0</v>
      </c>
      <c r="AL66" s="16">
        <v>0</v>
      </c>
      <c r="AM66" s="16">
        <v>0</v>
      </c>
      <c r="AN66" s="16">
        <v>0</v>
      </c>
      <c r="AO66" s="16">
        <v>0</v>
      </c>
      <c r="AP66" s="16">
        <v>0</v>
      </c>
      <c r="AQ66" s="16">
        <v>0</v>
      </c>
      <c r="AR66" s="16">
        <v>0</v>
      </c>
      <c r="AS66" s="16">
        <v>0</v>
      </c>
      <c r="AT66" s="16">
        <v>0</v>
      </c>
    </row>
    <row r="67" spans="1:46">
      <c r="A67" s="18" t="s">
        <v>144</v>
      </c>
      <c r="B67" s="18" t="s">
        <v>16</v>
      </c>
      <c r="C67" s="18" t="s">
        <v>4</v>
      </c>
      <c r="D67" s="16" t="s">
        <v>121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  <c r="AK67" s="16">
        <v>0</v>
      </c>
      <c r="AL67" s="16">
        <v>0</v>
      </c>
      <c r="AM67" s="16">
        <v>0</v>
      </c>
      <c r="AN67" s="16">
        <v>0</v>
      </c>
      <c r="AO67" s="16">
        <v>0</v>
      </c>
      <c r="AP67" s="16">
        <v>0</v>
      </c>
      <c r="AQ67" s="16">
        <v>0</v>
      </c>
      <c r="AR67" s="16">
        <v>0</v>
      </c>
      <c r="AS67" s="16">
        <v>0</v>
      </c>
      <c r="AT67" s="16">
        <v>0</v>
      </c>
    </row>
    <row r="68" spans="1:46">
      <c r="A68" s="18" t="s">
        <v>144</v>
      </c>
      <c r="B68" s="18" t="s">
        <v>16</v>
      </c>
      <c r="C68" s="18" t="s">
        <v>5</v>
      </c>
      <c r="D68" s="16" t="s">
        <v>122</v>
      </c>
      <c r="E68" s="16">
        <v>5.6097384051704505E-3</v>
      </c>
      <c r="F68" s="16">
        <v>5.6097384051704505E-3</v>
      </c>
      <c r="G68" s="16">
        <v>5.6097384051704505E-3</v>
      </c>
      <c r="H68" s="16">
        <v>5.6097384051704505E-3</v>
      </c>
      <c r="I68" s="16">
        <v>5.6097384051704505E-3</v>
      </c>
      <c r="J68" s="16">
        <v>5.6097384051704505E-3</v>
      </c>
      <c r="K68" s="16">
        <v>5.6097384051704505E-3</v>
      </c>
      <c r="L68" s="16">
        <v>5.6097384051704505E-3</v>
      </c>
      <c r="M68" s="16">
        <v>5.6097384051704505E-3</v>
      </c>
      <c r="N68" s="16">
        <v>5.6097384051704505E-3</v>
      </c>
      <c r="O68" s="16">
        <v>5.6097384051704505E-3</v>
      </c>
      <c r="P68" s="16">
        <v>5.6097384051704505E-3</v>
      </c>
      <c r="Q68" s="16">
        <v>5.6097384051704505E-3</v>
      </c>
      <c r="R68" s="16">
        <v>5.6097384051704505E-3</v>
      </c>
      <c r="S68" s="16">
        <v>5.6097384051704505E-3</v>
      </c>
      <c r="T68" s="16">
        <v>5.6097384051704505E-3</v>
      </c>
      <c r="U68" s="16">
        <v>5.6097384051704505E-3</v>
      </c>
      <c r="V68" s="16">
        <v>5.6097384051704505E-3</v>
      </c>
      <c r="W68" s="16">
        <v>5.6097384051704505E-3</v>
      </c>
      <c r="X68" s="16">
        <v>5.6097384051704505E-3</v>
      </c>
      <c r="Y68" s="16">
        <v>5.6097384051704505E-3</v>
      </c>
      <c r="Z68" s="16">
        <v>5.6097384051704505E-3</v>
      </c>
      <c r="AA68" s="16">
        <v>5.6097384051704505E-3</v>
      </c>
      <c r="AB68" s="16">
        <v>5.6097384051704505E-3</v>
      </c>
      <c r="AC68" s="16">
        <v>5.6097384051704505E-3</v>
      </c>
      <c r="AD68" s="16">
        <v>5.6097384051704505E-3</v>
      </c>
      <c r="AE68" s="16">
        <v>5.6097384051704505E-3</v>
      </c>
      <c r="AF68" s="16">
        <v>5.6097384051704505E-3</v>
      </c>
      <c r="AG68" s="16">
        <v>5.6097384051704505E-3</v>
      </c>
      <c r="AH68" s="16">
        <v>5.6097384051704505E-3</v>
      </c>
      <c r="AI68" s="16">
        <v>5.6097384051704505E-3</v>
      </c>
      <c r="AJ68" s="16">
        <v>5.6097384051704505E-3</v>
      </c>
      <c r="AK68" s="16">
        <v>5.6097384051704531E-3</v>
      </c>
      <c r="AL68" s="16">
        <v>5.6097384051704531E-3</v>
      </c>
      <c r="AM68" s="16">
        <v>5.6097384051704531E-3</v>
      </c>
      <c r="AN68" s="16">
        <v>5.6097384051704531E-3</v>
      </c>
      <c r="AO68" s="16">
        <v>5.6097384051704531E-3</v>
      </c>
      <c r="AP68" s="16">
        <v>5.6097384051704531E-3</v>
      </c>
      <c r="AQ68" s="16">
        <v>5.6097384051704531E-3</v>
      </c>
      <c r="AR68" s="16">
        <v>5.6097384051704531E-3</v>
      </c>
      <c r="AS68" s="16">
        <v>5.6097384051704531E-3</v>
      </c>
      <c r="AT68" s="16">
        <v>5.6097384051704531E-3</v>
      </c>
    </row>
    <row r="69" spans="1:46">
      <c r="A69" s="18" t="s">
        <v>144</v>
      </c>
      <c r="B69" s="18" t="s">
        <v>16</v>
      </c>
      <c r="C69" s="18" t="s">
        <v>6</v>
      </c>
      <c r="D69" s="16" t="s">
        <v>123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  <c r="AK69" s="16">
        <v>0</v>
      </c>
      <c r="AL69" s="16">
        <v>0</v>
      </c>
      <c r="AM69" s="16">
        <v>0</v>
      </c>
      <c r="AN69" s="16">
        <v>0</v>
      </c>
      <c r="AO69" s="16">
        <v>0</v>
      </c>
      <c r="AP69" s="16">
        <v>0</v>
      </c>
      <c r="AQ69" s="16">
        <v>0</v>
      </c>
      <c r="AR69" s="16">
        <v>0</v>
      </c>
      <c r="AS69" s="16">
        <v>0</v>
      </c>
      <c r="AT69" s="16">
        <v>0</v>
      </c>
    </row>
    <row r="70" spans="1:46">
      <c r="A70" s="18" t="s">
        <v>144</v>
      </c>
      <c r="B70" s="18" t="s">
        <v>16</v>
      </c>
      <c r="C70" s="18" t="s">
        <v>49</v>
      </c>
      <c r="D70" s="16" t="s">
        <v>124</v>
      </c>
      <c r="E70" s="16">
        <v>0</v>
      </c>
      <c r="F70" s="16">
        <v>0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  <c r="AK70" s="16">
        <v>0</v>
      </c>
      <c r="AL70" s="16">
        <v>0</v>
      </c>
      <c r="AM70" s="16">
        <v>0</v>
      </c>
      <c r="AN70" s="16">
        <v>0</v>
      </c>
      <c r="AO70" s="16">
        <v>0</v>
      </c>
      <c r="AP70" s="16">
        <v>0</v>
      </c>
      <c r="AQ70" s="16">
        <v>0</v>
      </c>
      <c r="AR70" s="16">
        <v>0</v>
      </c>
      <c r="AS70" s="16">
        <v>0</v>
      </c>
      <c r="AT70" s="16">
        <v>0</v>
      </c>
    </row>
    <row r="71" spans="1:46">
      <c r="A71" s="18" t="s">
        <v>144</v>
      </c>
      <c r="B71" s="18" t="s">
        <v>16</v>
      </c>
      <c r="C71" s="18" t="s">
        <v>50</v>
      </c>
      <c r="D71" s="16" t="s">
        <v>125</v>
      </c>
      <c r="E71" s="16">
        <v>1.8699128017234839E-3</v>
      </c>
      <c r="F71" s="16">
        <v>1.8699128017234839E-3</v>
      </c>
      <c r="G71" s="16">
        <v>1.8699128017234839E-3</v>
      </c>
      <c r="H71" s="16">
        <v>1.8699128017234839E-3</v>
      </c>
      <c r="I71" s="16">
        <v>1.8699128017234839E-3</v>
      </c>
      <c r="J71" s="16">
        <v>1.8699128017234839E-3</v>
      </c>
      <c r="K71" s="16">
        <v>1.8699128017234839E-3</v>
      </c>
      <c r="L71" s="16">
        <v>1.8699128017234839E-3</v>
      </c>
      <c r="M71" s="16">
        <v>1.8699128017234839E-3</v>
      </c>
      <c r="N71" s="16">
        <v>1.8699128017234839E-3</v>
      </c>
      <c r="O71" s="16">
        <v>1.8699128017234839E-3</v>
      </c>
      <c r="P71" s="16">
        <v>1.8699128017234839E-3</v>
      </c>
      <c r="Q71" s="16">
        <v>1.8699128017234839E-3</v>
      </c>
      <c r="R71" s="16">
        <v>1.8699128017234839E-3</v>
      </c>
      <c r="S71" s="16">
        <v>1.8699128017234839E-3</v>
      </c>
      <c r="T71" s="16">
        <v>1.8699128017234839E-3</v>
      </c>
      <c r="U71" s="16">
        <v>1.8699128017234839E-3</v>
      </c>
      <c r="V71" s="16">
        <v>1.8699128017234839E-3</v>
      </c>
      <c r="W71" s="16">
        <v>1.8699128017234839E-3</v>
      </c>
      <c r="X71" s="16">
        <v>1.8699128017234839E-3</v>
      </c>
      <c r="Y71" s="16">
        <v>1.8699128017234839E-3</v>
      </c>
      <c r="Z71" s="16">
        <v>1.8699128017234839E-3</v>
      </c>
      <c r="AA71" s="16">
        <v>1.8699128017234839E-3</v>
      </c>
      <c r="AB71" s="16">
        <v>1.8699128017234839E-3</v>
      </c>
      <c r="AC71" s="16">
        <v>1.8699128017234839E-3</v>
      </c>
      <c r="AD71" s="16">
        <v>1.8699128017234839E-3</v>
      </c>
      <c r="AE71" s="16">
        <v>1.8699128017234839E-3</v>
      </c>
      <c r="AF71" s="16">
        <v>1.8699128017234839E-3</v>
      </c>
      <c r="AG71" s="16">
        <v>1.8699128017234839E-3</v>
      </c>
      <c r="AH71" s="16">
        <v>1.8699128017234839E-3</v>
      </c>
      <c r="AI71" s="16">
        <v>1.8699128017234839E-3</v>
      </c>
      <c r="AJ71" s="16">
        <v>1.8699128017234839E-3</v>
      </c>
      <c r="AK71" s="16">
        <v>1.8699128017234847E-3</v>
      </c>
      <c r="AL71" s="16">
        <v>1.8699128017234847E-3</v>
      </c>
      <c r="AM71" s="16">
        <v>1.8699128017234847E-3</v>
      </c>
      <c r="AN71" s="16">
        <v>1.8699128017234847E-3</v>
      </c>
      <c r="AO71" s="16">
        <v>1.8699128017234847E-3</v>
      </c>
      <c r="AP71" s="16">
        <v>1.8699128017234847E-3</v>
      </c>
      <c r="AQ71" s="16">
        <v>1.8699128017234847E-3</v>
      </c>
      <c r="AR71" s="16">
        <v>1.8699128017234847E-3</v>
      </c>
      <c r="AS71" s="16">
        <v>1.8699128017234847E-3</v>
      </c>
      <c r="AT71" s="16">
        <v>1.8699128017234847E-3</v>
      </c>
    </row>
    <row r="72" spans="1:46">
      <c r="A72" s="18" t="s">
        <v>143</v>
      </c>
      <c r="B72" s="18" t="s">
        <v>17</v>
      </c>
      <c r="C72" s="18" t="s">
        <v>2</v>
      </c>
      <c r="D72" s="16" t="s">
        <v>126</v>
      </c>
      <c r="E72" s="17" cm="1">
        <f t="array" ref="E72:AT78">'[2]BNVFE-motorbikes-psgr'!B2:AQ8</f>
        <v>0.22504068339334843</v>
      </c>
      <c r="F72" s="16">
        <v>0.1931887712822899</v>
      </c>
      <c r="G72" s="16">
        <v>0.2348616608481702</v>
      </c>
      <c r="H72" s="16">
        <v>0.24257443915033164</v>
      </c>
      <c r="I72" s="16">
        <v>0.25081098801628826</v>
      </c>
      <c r="J72" s="16">
        <v>0.259626536182264</v>
      </c>
      <c r="K72" s="16">
        <v>0.26908436000033215</v>
      </c>
      <c r="L72" s="16">
        <v>0.27699860588269531</v>
      </c>
      <c r="M72" s="16">
        <v>0.2853925030306555</v>
      </c>
      <c r="N72" s="16">
        <v>0.29431101875036325</v>
      </c>
      <c r="O72" s="16">
        <v>0.30380492258102065</v>
      </c>
      <c r="P72" s="16">
        <v>0.31393175333372109</v>
      </c>
      <c r="Q72" s="16">
        <v>0.32475698620729737</v>
      </c>
      <c r="R72" s="16">
        <v>0.33635545000041578</v>
      </c>
      <c r="S72" s="16">
        <v>0.34881305925969003</v>
      </c>
      <c r="T72" s="16">
        <v>0.36222894615429324</v>
      </c>
      <c r="U72" s="16">
        <v>0.37671810400046568</v>
      </c>
      <c r="V72" s="16">
        <v>0.37671810400046568</v>
      </c>
      <c r="W72" s="16">
        <v>0.37671810400046568</v>
      </c>
      <c r="X72" s="16">
        <v>0.37671810400046568</v>
      </c>
      <c r="Y72" s="16">
        <v>0.37671810400046568</v>
      </c>
      <c r="Z72" s="16">
        <v>0.37671810400046568</v>
      </c>
      <c r="AA72" s="16">
        <v>0.37671810400046568</v>
      </c>
      <c r="AB72" s="16">
        <v>0.37671810400046568</v>
      </c>
      <c r="AC72" s="16">
        <v>0.37671810400046568</v>
      </c>
      <c r="AD72" s="16">
        <v>0.37671810400046568</v>
      </c>
      <c r="AE72" s="16">
        <v>0.37671810400046568</v>
      </c>
      <c r="AF72" s="16">
        <v>0.37671810400046568</v>
      </c>
      <c r="AG72" s="16">
        <v>0.37671810400046568</v>
      </c>
      <c r="AH72" s="16">
        <v>0.37671810400046568</v>
      </c>
      <c r="AI72" s="16">
        <v>0.37671810400046568</v>
      </c>
      <c r="AJ72" s="16">
        <v>0.37671810400046568</v>
      </c>
      <c r="AK72" s="16">
        <v>0.37671810400046568</v>
      </c>
      <c r="AL72" s="16">
        <v>0.37671810400046568</v>
      </c>
      <c r="AM72" s="16">
        <v>0.37671810400046568</v>
      </c>
      <c r="AN72" s="16">
        <v>0.37671810400046568</v>
      </c>
      <c r="AO72" s="16">
        <v>0.37671810400046568</v>
      </c>
      <c r="AP72" s="16">
        <v>0.37671810400046568</v>
      </c>
      <c r="AQ72" s="16">
        <v>0.37671810400046568</v>
      </c>
      <c r="AR72" s="16">
        <v>0.37671810400046568</v>
      </c>
      <c r="AS72" s="16">
        <v>0.37671810400046568</v>
      </c>
      <c r="AT72" s="16">
        <v>0.37671810400046568</v>
      </c>
    </row>
    <row r="73" spans="1:46">
      <c r="A73" s="18" t="s">
        <v>143</v>
      </c>
      <c r="B73" s="18" t="s">
        <v>17</v>
      </c>
      <c r="C73" s="18" t="s">
        <v>3</v>
      </c>
      <c r="D73" s="16" t="s">
        <v>127</v>
      </c>
      <c r="E73" s="16">
        <v>7.0030328094844219E-2</v>
      </c>
      <c r="F73" s="16">
        <v>6.0118343195266273E-2</v>
      </c>
      <c r="G73" s="16">
        <v>7.3086514483023154E-2</v>
      </c>
      <c r="H73" s="16">
        <v>7.5486651146663974E-2</v>
      </c>
      <c r="I73" s="16">
        <v>7.8049779780805018E-2</v>
      </c>
      <c r="J73" s="16">
        <v>8.0793086995705823E-2</v>
      </c>
      <c r="K73" s="16">
        <v>8.373626373626368E-2</v>
      </c>
      <c r="L73" s="16">
        <v>8.6199095022624503E-2</v>
      </c>
      <c r="M73" s="16">
        <v>8.8811188811188796E-2</v>
      </c>
      <c r="N73" s="16">
        <v>9.1586538461538386E-2</v>
      </c>
      <c r="O73" s="16">
        <v>9.4540942928039773E-2</v>
      </c>
      <c r="P73" s="16">
        <v>9.7692307692307689E-2</v>
      </c>
      <c r="Q73" s="16">
        <v>0.1010610079575596</v>
      </c>
      <c r="R73" s="16">
        <v>0.10467032967032977</v>
      </c>
      <c r="S73" s="16">
        <v>0.10854700854700854</v>
      </c>
      <c r="T73" s="16">
        <v>0.11272189349112416</v>
      </c>
      <c r="U73" s="16">
        <v>0.11723076923076935</v>
      </c>
      <c r="V73" s="16">
        <v>0.11723076923076935</v>
      </c>
      <c r="W73" s="16">
        <v>0.11723076923076935</v>
      </c>
      <c r="X73" s="16">
        <v>0.11723076923076935</v>
      </c>
      <c r="Y73" s="16">
        <v>0.11723076923076935</v>
      </c>
      <c r="Z73" s="16">
        <v>0.11723076923076935</v>
      </c>
      <c r="AA73" s="16">
        <v>0.11723076923076935</v>
      </c>
      <c r="AB73" s="16">
        <v>0.11723076923076935</v>
      </c>
      <c r="AC73" s="16">
        <v>0.11723076923076935</v>
      </c>
      <c r="AD73" s="16">
        <v>0.11723076923076935</v>
      </c>
      <c r="AE73" s="16">
        <v>0.11723076923076935</v>
      </c>
      <c r="AF73" s="16">
        <v>0.11723076923076935</v>
      </c>
      <c r="AG73" s="16">
        <v>0.11723076923076935</v>
      </c>
      <c r="AH73" s="16">
        <v>0.11723076923076935</v>
      </c>
      <c r="AI73" s="16">
        <v>0.11723076923076935</v>
      </c>
      <c r="AJ73" s="16">
        <v>0.11723076923076935</v>
      </c>
      <c r="AK73" s="16">
        <v>0.11723076923076935</v>
      </c>
      <c r="AL73" s="16">
        <v>0.11723076923076935</v>
      </c>
      <c r="AM73" s="16">
        <v>0.11723076923076935</v>
      </c>
      <c r="AN73" s="16">
        <v>0.11723076923076935</v>
      </c>
      <c r="AO73" s="16">
        <v>0.11723076923076935</v>
      </c>
      <c r="AP73" s="16">
        <v>0.11723076923076935</v>
      </c>
      <c r="AQ73" s="16">
        <v>0.11723076923076935</v>
      </c>
      <c r="AR73" s="16">
        <v>0.11723076923076935</v>
      </c>
      <c r="AS73" s="16">
        <v>0.11723076923076935</v>
      </c>
      <c r="AT73" s="16">
        <v>0.11723076923076935</v>
      </c>
    </row>
    <row r="74" spans="1:46">
      <c r="A74" s="18" t="s">
        <v>143</v>
      </c>
      <c r="B74" s="18" t="s">
        <v>17</v>
      </c>
      <c r="C74" s="18" t="s">
        <v>4</v>
      </c>
      <c r="D74" s="16" t="s">
        <v>128</v>
      </c>
      <c r="E74" s="16">
        <v>7.0030328094844219E-2</v>
      </c>
      <c r="F74" s="16">
        <v>6.0118343195266273E-2</v>
      </c>
      <c r="G74" s="16">
        <v>7.3086514483023154E-2</v>
      </c>
      <c r="H74" s="16">
        <v>7.5486651146663974E-2</v>
      </c>
      <c r="I74" s="16">
        <v>7.8049779780805018E-2</v>
      </c>
      <c r="J74" s="16">
        <v>8.0793086995705823E-2</v>
      </c>
      <c r="K74" s="16">
        <v>8.373626373626368E-2</v>
      </c>
      <c r="L74" s="16">
        <v>8.6199095022624503E-2</v>
      </c>
      <c r="M74" s="16">
        <v>8.8811188811188796E-2</v>
      </c>
      <c r="N74" s="16">
        <v>9.1586538461538386E-2</v>
      </c>
      <c r="O74" s="16">
        <v>9.4540942928039773E-2</v>
      </c>
      <c r="P74" s="16">
        <v>9.7692307692307689E-2</v>
      </c>
      <c r="Q74" s="16">
        <v>0.1010610079575596</v>
      </c>
      <c r="R74" s="16">
        <v>0.10467032967032977</v>
      </c>
      <c r="S74" s="16">
        <v>0.10854700854700854</v>
      </c>
      <c r="T74" s="16">
        <v>0.11272189349112416</v>
      </c>
      <c r="U74" s="16">
        <v>0.11723076923076935</v>
      </c>
      <c r="V74" s="16">
        <v>0.11723076923076935</v>
      </c>
      <c r="W74" s="16">
        <v>0.11723076923076935</v>
      </c>
      <c r="X74" s="16">
        <v>0.11723076923076935</v>
      </c>
      <c r="Y74" s="16">
        <v>0.11723076923076935</v>
      </c>
      <c r="Z74" s="16">
        <v>0.11723076923076935</v>
      </c>
      <c r="AA74" s="16">
        <v>0.11723076923076935</v>
      </c>
      <c r="AB74" s="16">
        <v>0.11723076923076935</v>
      </c>
      <c r="AC74" s="16">
        <v>0.11723076923076935</v>
      </c>
      <c r="AD74" s="16">
        <v>0.11723076923076935</v>
      </c>
      <c r="AE74" s="16">
        <v>0.11723076923076935</v>
      </c>
      <c r="AF74" s="16">
        <v>0.11723076923076935</v>
      </c>
      <c r="AG74" s="16">
        <v>0.11723076923076935</v>
      </c>
      <c r="AH74" s="16">
        <v>0.11723076923076935</v>
      </c>
      <c r="AI74" s="16">
        <v>0.11723076923076935</v>
      </c>
      <c r="AJ74" s="16">
        <v>0.11723076923076935</v>
      </c>
      <c r="AK74" s="16">
        <v>0.11723076923076935</v>
      </c>
      <c r="AL74" s="16">
        <v>0.11723076923076935</v>
      </c>
      <c r="AM74" s="16">
        <v>0.11723076923076935</v>
      </c>
      <c r="AN74" s="16">
        <v>0.11723076923076935</v>
      </c>
      <c r="AO74" s="16">
        <v>0.11723076923076935</v>
      </c>
      <c r="AP74" s="16">
        <v>0.11723076923076935</v>
      </c>
      <c r="AQ74" s="16">
        <v>0.11723076923076935</v>
      </c>
      <c r="AR74" s="16">
        <v>0.11723076923076935</v>
      </c>
      <c r="AS74" s="16">
        <v>0.11723076923076935</v>
      </c>
      <c r="AT74" s="16">
        <v>0.11723076923076935</v>
      </c>
    </row>
    <row r="75" spans="1:46">
      <c r="A75" s="18" t="s">
        <v>143</v>
      </c>
      <c r="B75" s="18" t="s">
        <v>17</v>
      </c>
      <c r="C75" s="18" t="s">
        <v>5</v>
      </c>
      <c r="D75" s="16" t="s">
        <v>129</v>
      </c>
      <c r="E75" s="16">
        <v>7.0030328094844219E-2</v>
      </c>
      <c r="F75" s="16">
        <v>6.0118343195266273E-2</v>
      </c>
      <c r="G75" s="16">
        <v>7.3086514483023154E-2</v>
      </c>
      <c r="H75" s="16">
        <v>7.5486651146663974E-2</v>
      </c>
      <c r="I75" s="16">
        <v>7.8049779780805018E-2</v>
      </c>
      <c r="J75" s="16">
        <v>8.0793086995705823E-2</v>
      </c>
      <c r="K75" s="16">
        <v>8.373626373626368E-2</v>
      </c>
      <c r="L75" s="16">
        <v>8.6199095022624503E-2</v>
      </c>
      <c r="M75" s="16">
        <v>8.8811188811188796E-2</v>
      </c>
      <c r="N75" s="16">
        <v>9.1586538461538386E-2</v>
      </c>
      <c r="O75" s="16">
        <v>9.4540942928039773E-2</v>
      </c>
      <c r="P75" s="16">
        <v>9.7692307692307689E-2</v>
      </c>
      <c r="Q75" s="16">
        <v>0.1010610079575596</v>
      </c>
      <c r="R75" s="16">
        <v>0.10467032967032977</v>
      </c>
      <c r="S75" s="16">
        <v>0.10854700854700854</v>
      </c>
      <c r="T75" s="16">
        <v>0.11272189349112416</v>
      </c>
      <c r="U75" s="16">
        <v>0.11723076923076935</v>
      </c>
      <c r="V75" s="16">
        <v>0.11723076923076935</v>
      </c>
      <c r="W75" s="16">
        <v>0.11723076923076935</v>
      </c>
      <c r="X75" s="16">
        <v>0.11723076923076935</v>
      </c>
      <c r="Y75" s="16">
        <v>0.11723076923076935</v>
      </c>
      <c r="Z75" s="16">
        <v>0.11723076923076935</v>
      </c>
      <c r="AA75" s="16">
        <v>0.11723076923076935</v>
      </c>
      <c r="AB75" s="16">
        <v>0.11723076923076935</v>
      </c>
      <c r="AC75" s="16">
        <v>0.11723076923076935</v>
      </c>
      <c r="AD75" s="16">
        <v>0.11723076923076935</v>
      </c>
      <c r="AE75" s="16">
        <v>0.11723076923076935</v>
      </c>
      <c r="AF75" s="16">
        <v>0.11723076923076935</v>
      </c>
      <c r="AG75" s="16">
        <v>0.11723076923076935</v>
      </c>
      <c r="AH75" s="16">
        <v>0.11723076923076935</v>
      </c>
      <c r="AI75" s="16">
        <v>0.11723076923076935</v>
      </c>
      <c r="AJ75" s="16">
        <v>0.11723076923076935</v>
      </c>
      <c r="AK75" s="16">
        <v>0.11723076923076935</v>
      </c>
      <c r="AL75" s="16">
        <v>0.11723076923076935</v>
      </c>
      <c r="AM75" s="16">
        <v>0.11723076923076935</v>
      </c>
      <c r="AN75" s="16">
        <v>0.11723076923076935</v>
      </c>
      <c r="AO75" s="16">
        <v>0.11723076923076935</v>
      </c>
      <c r="AP75" s="16">
        <v>0.11723076923076935</v>
      </c>
      <c r="AQ75" s="16">
        <v>0.11723076923076935</v>
      </c>
      <c r="AR75" s="16">
        <v>0.11723076923076935</v>
      </c>
      <c r="AS75" s="16">
        <v>0.11723076923076935</v>
      </c>
      <c r="AT75" s="16">
        <v>0.11723076923076935</v>
      </c>
    </row>
    <row r="76" spans="1:46">
      <c r="A76" s="18" t="s">
        <v>143</v>
      </c>
      <c r="B76" s="18" t="s">
        <v>17</v>
      </c>
      <c r="C76" s="18" t="s">
        <v>6</v>
      </c>
      <c r="D76" s="16" t="s">
        <v>130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  <c r="AK76" s="16">
        <v>0</v>
      </c>
      <c r="AL76" s="16">
        <v>0</v>
      </c>
      <c r="AM76" s="16">
        <v>0</v>
      </c>
      <c r="AN76" s="16">
        <v>0</v>
      </c>
      <c r="AO76" s="16">
        <v>0</v>
      </c>
      <c r="AP76" s="16">
        <v>0</v>
      </c>
      <c r="AQ76" s="16">
        <v>0</v>
      </c>
      <c r="AR76" s="16">
        <v>0</v>
      </c>
      <c r="AS76" s="16">
        <v>0</v>
      </c>
      <c r="AT76" s="16">
        <v>0</v>
      </c>
    </row>
    <row r="77" spans="1:46">
      <c r="A77" s="18" t="s">
        <v>143</v>
      </c>
      <c r="B77" s="18" t="s">
        <v>17</v>
      </c>
      <c r="C77" s="18" t="s">
        <v>49</v>
      </c>
      <c r="D77" s="16" t="s">
        <v>131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  <c r="AK77" s="16">
        <v>0</v>
      </c>
      <c r="AL77" s="16">
        <v>0</v>
      </c>
      <c r="AM77" s="16">
        <v>0</v>
      </c>
      <c r="AN77" s="16">
        <v>0</v>
      </c>
      <c r="AO77" s="16">
        <v>0</v>
      </c>
      <c r="AP77" s="16">
        <v>0</v>
      </c>
      <c r="AQ77" s="16">
        <v>0</v>
      </c>
      <c r="AR77" s="16">
        <v>0</v>
      </c>
      <c r="AS77" s="16">
        <v>0</v>
      </c>
      <c r="AT77" s="16">
        <v>0</v>
      </c>
    </row>
    <row r="78" spans="1:46">
      <c r="A78" s="18" t="s">
        <v>143</v>
      </c>
      <c r="B78" s="18" t="s">
        <v>17</v>
      </c>
      <c r="C78" s="18" t="s">
        <v>50</v>
      </c>
      <c r="D78" s="16" t="s">
        <v>132</v>
      </c>
      <c r="E78" s="16">
        <v>2.3343442698281411E-2</v>
      </c>
      <c r="F78" s="16">
        <v>2.0039447731755429E-2</v>
      </c>
      <c r="G78" s="16">
        <v>2.4362171494341056E-2</v>
      </c>
      <c r="H78" s="16">
        <v>2.5162217048887995E-2</v>
      </c>
      <c r="I78" s="16">
        <v>2.6016593260268343E-2</v>
      </c>
      <c r="J78" s="16">
        <v>2.6931028998568612E-2</v>
      </c>
      <c r="K78" s="16">
        <v>2.7912087912087897E-2</v>
      </c>
      <c r="L78" s="16">
        <v>2.8733031674208171E-2</v>
      </c>
      <c r="M78" s="16">
        <v>2.9603729603729603E-2</v>
      </c>
      <c r="N78" s="16">
        <v>3.0528846153846132E-2</v>
      </c>
      <c r="O78" s="16">
        <v>3.1513647642679929E-2</v>
      </c>
      <c r="P78" s="16">
        <v>3.2564102564102568E-2</v>
      </c>
      <c r="Q78" s="16">
        <v>3.3687002652519872E-2</v>
      </c>
      <c r="R78" s="16">
        <v>3.4890109890109926E-2</v>
      </c>
      <c r="S78" s="16">
        <v>3.6182336182336183E-2</v>
      </c>
      <c r="T78" s="16">
        <v>3.7573964497041389E-2</v>
      </c>
      <c r="U78" s="16">
        <v>3.907692307692312E-2</v>
      </c>
      <c r="V78" s="16">
        <v>3.907692307692312E-2</v>
      </c>
      <c r="W78" s="16">
        <v>3.907692307692312E-2</v>
      </c>
      <c r="X78" s="16">
        <v>3.907692307692312E-2</v>
      </c>
      <c r="Y78" s="16">
        <v>3.907692307692312E-2</v>
      </c>
      <c r="Z78" s="16">
        <v>3.907692307692312E-2</v>
      </c>
      <c r="AA78" s="16">
        <v>3.907692307692312E-2</v>
      </c>
      <c r="AB78" s="16">
        <v>3.907692307692312E-2</v>
      </c>
      <c r="AC78" s="16">
        <v>3.907692307692312E-2</v>
      </c>
      <c r="AD78" s="16">
        <v>3.907692307692312E-2</v>
      </c>
      <c r="AE78" s="16">
        <v>3.907692307692312E-2</v>
      </c>
      <c r="AF78" s="16">
        <v>3.907692307692312E-2</v>
      </c>
      <c r="AG78" s="16">
        <v>3.907692307692312E-2</v>
      </c>
      <c r="AH78" s="16">
        <v>3.907692307692312E-2</v>
      </c>
      <c r="AI78" s="16">
        <v>3.907692307692312E-2</v>
      </c>
      <c r="AJ78" s="16">
        <v>3.907692307692312E-2</v>
      </c>
      <c r="AK78" s="16">
        <v>3.907692307692312E-2</v>
      </c>
      <c r="AL78" s="16">
        <v>3.907692307692312E-2</v>
      </c>
      <c r="AM78" s="16">
        <v>3.907692307692312E-2</v>
      </c>
      <c r="AN78" s="16">
        <v>3.907692307692312E-2</v>
      </c>
      <c r="AO78" s="16">
        <v>3.907692307692312E-2</v>
      </c>
      <c r="AP78" s="16">
        <v>3.907692307692312E-2</v>
      </c>
      <c r="AQ78" s="16">
        <v>3.907692307692312E-2</v>
      </c>
      <c r="AR78" s="16">
        <v>3.907692307692312E-2</v>
      </c>
      <c r="AS78" s="16">
        <v>3.907692307692312E-2</v>
      </c>
      <c r="AT78" s="16">
        <v>3.907692307692312E-2</v>
      </c>
    </row>
    <row r="79" spans="1:46">
      <c r="A79" s="18" t="s">
        <v>144</v>
      </c>
      <c r="B79" s="18" t="s">
        <v>17</v>
      </c>
      <c r="C79" s="18" t="s">
        <v>2</v>
      </c>
      <c r="D79" s="16" t="s">
        <v>133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  <c r="AK79" s="16">
        <v>0</v>
      </c>
      <c r="AL79" s="16">
        <v>0</v>
      </c>
      <c r="AM79" s="16">
        <v>0</v>
      </c>
      <c r="AN79" s="16">
        <v>0</v>
      </c>
      <c r="AO79" s="16">
        <v>0</v>
      </c>
      <c r="AP79" s="16">
        <v>0</v>
      </c>
      <c r="AQ79" s="16">
        <v>0</v>
      </c>
      <c r="AR79" s="16">
        <v>0</v>
      </c>
      <c r="AS79" s="16">
        <v>0</v>
      </c>
      <c r="AT79" s="16">
        <v>0</v>
      </c>
    </row>
    <row r="80" spans="1:46">
      <c r="A80" s="18" t="s">
        <v>144</v>
      </c>
      <c r="B80" s="18" t="s">
        <v>17</v>
      </c>
      <c r="C80" s="18" t="s">
        <v>3</v>
      </c>
      <c r="D80" s="16" t="s">
        <v>134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  <c r="AK80" s="16">
        <v>0</v>
      </c>
      <c r="AL80" s="16">
        <v>0</v>
      </c>
      <c r="AM80" s="16">
        <v>0</v>
      </c>
      <c r="AN80" s="16">
        <v>0</v>
      </c>
      <c r="AO80" s="16">
        <v>0</v>
      </c>
      <c r="AP80" s="16">
        <v>0</v>
      </c>
      <c r="AQ80" s="16">
        <v>0</v>
      </c>
      <c r="AR80" s="16">
        <v>0</v>
      </c>
      <c r="AS80" s="16">
        <v>0</v>
      </c>
      <c r="AT80" s="16">
        <v>0</v>
      </c>
    </row>
    <row r="81" spans="1:46">
      <c r="A81" s="18" t="s">
        <v>144</v>
      </c>
      <c r="B81" s="18" t="s">
        <v>17</v>
      </c>
      <c r="C81" s="18" t="s">
        <v>4</v>
      </c>
      <c r="D81" s="16" t="s">
        <v>135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  <c r="AK81" s="16">
        <v>0</v>
      </c>
      <c r="AL81" s="16">
        <v>0</v>
      </c>
      <c r="AM81" s="16">
        <v>0</v>
      </c>
      <c r="AN81" s="16">
        <v>0</v>
      </c>
      <c r="AO81" s="16">
        <v>0</v>
      </c>
      <c r="AP81" s="16">
        <v>0</v>
      </c>
      <c r="AQ81" s="16">
        <v>0</v>
      </c>
      <c r="AR81" s="16">
        <v>0</v>
      </c>
      <c r="AS81" s="16">
        <v>0</v>
      </c>
      <c r="AT81" s="16">
        <v>0</v>
      </c>
    </row>
    <row r="82" spans="1:46">
      <c r="A82" s="18" t="s">
        <v>144</v>
      </c>
      <c r="B82" s="18" t="s">
        <v>17</v>
      </c>
      <c r="C82" s="18" t="s">
        <v>5</v>
      </c>
      <c r="D82" s="16" t="s">
        <v>136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  <c r="AK82" s="16">
        <v>0</v>
      </c>
      <c r="AL82" s="16">
        <v>0</v>
      </c>
      <c r="AM82" s="16">
        <v>0</v>
      </c>
      <c r="AN82" s="16">
        <v>0</v>
      </c>
      <c r="AO82" s="16">
        <v>0</v>
      </c>
      <c r="AP82" s="16">
        <v>0</v>
      </c>
      <c r="AQ82" s="16">
        <v>0</v>
      </c>
      <c r="AR82" s="16">
        <v>0</v>
      </c>
      <c r="AS82" s="16">
        <v>0</v>
      </c>
      <c r="AT82" s="16">
        <v>0</v>
      </c>
    </row>
    <row r="83" spans="1:46">
      <c r="A83" s="18" t="s">
        <v>144</v>
      </c>
      <c r="B83" s="18" t="s">
        <v>17</v>
      </c>
      <c r="C83" s="18" t="s">
        <v>6</v>
      </c>
      <c r="D83" s="16" t="s">
        <v>137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  <c r="AK83" s="16">
        <v>0</v>
      </c>
      <c r="AL83" s="16">
        <v>0</v>
      </c>
      <c r="AM83" s="16">
        <v>0</v>
      </c>
      <c r="AN83" s="16">
        <v>0</v>
      </c>
      <c r="AO83" s="16">
        <v>0</v>
      </c>
      <c r="AP83" s="16">
        <v>0</v>
      </c>
      <c r="AQ83" s="16">
        <v>0</v>
      </c>
      <c r="AR83" s="16">
        <v>0</v>
      </c>
      <c r="AS83" s="16">
        <v>0</v>
      </c>
      <c r="AT83" s="16">
        <v>0</v>
      </c>
    </row>
    <row r="84" spans="1:46">
      <c r="A84" s="18" t="s">
        <v>144</v>
      </c>
      <c r="B84" s="18" t="s">
        <v>17</v>
      </c>
      <c r="C84" s="18" t="s">
        <v>49</v>
      </c>
      <c r="D84" s="16" t="s">
        <v>138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  <c r="AK84" s="16">
        <v>0</v>
      </c>
      <c r="AL84" s="16">
        <v>0</v>
      </c>
      <c r="AM84" s="16">
        <v>0</v>
      </c>
      <c r="AN84" s="16">
        <v>0</v>
      </c>
      <c r="AO84" s="16">
        <v>0</v>
      </c>
      <c r="AP84" s="16">
        <v>0</v>
      </c>
      <c r="AQ84" s="16">
        <v>0</v>
      </c>
      <c r="AR84" s="16">
        <v>0</v>
      </c>
      <c r="AS84" s="16">
        <v>0</v>
      </c>
      <c r="AT84" s="16">
        <v>0</v>
      </c>
    </row>
    <row r="85" spans="1:46">
      <c r="A85" s="18" t="s">
        <v>144</v>
      </c>
      <c r="B85" s="18" t="s">
        <v>17</v>
      </c>
      <c r="C85" s="18" t="s">
        <v>50</v>
      </c>
      <c r="D85" s="16" t="s">
        <v>139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  <c r="AK85" s="16">
        <v>0</v>
      </c>
      <c r="AL85" s="16">
        <v>0</v>
      </c>
      <c r="AM85" s="16">
        <v>0</v>
      </c>
      <c r="AN85" s="16">
        <v>0</v>
      </c>
      <c r="AO85" s="16">
        <v>0</v>
      </c>
      <c r="AP85" s="16">
        <v>0</v>
      </c>
      <c r="AQ85" s="16">
        <v>0</v>
      </c>
      <c r="AR85" s="16">
        <v>0</v>
      </c>
      <c r="AS85" s="16">
        <v>0</v>
      </c>
      <c r="AT85" s="16">
        <v>0</v>
      </c>
    </row>
  </sheetData>
  <phoneticPr fontId="4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FF5C0-765E-4A3C-AEA5-A6DDB9FBA2C2}">
  <dimension ref="A1:AV171"/>
  <sheetViews>
    <sheetView topLeftCell="A111" workbookViewId="0">
      <selection activeCell="A128" sqref="A128:XFD128"/>
    </sheetView>
  </sheetViews>
  <sheetFormatPr defaultRowHeight="12.9"/>
  <cols>
    <col min="1" max="1" width="10.5" style="18" bestFit="1" customWidth="1"/>
    <col min="2" max="2" width="11.625" style="18" bestFit="1" customWidth="1"/>
    <col min="3" max="3" width="27.25" style="18" bestFit="1" customWidth="1"/>
    <col min="4" max="4" width="11.625" bestFit="1" customWidth="1"/>
    <col min="5" max="5" width="11.625" style="10" bestFit="1" customWidth="1"/>
    <col min="6" max="6" width="11.625" customWidth="1"/>
    <col min="7" max="7" width="11.125" customWidth="1"/>
    <col min="8" max="8" width="10.25" customWidth="1"/>
    <col min="9" max="10" width="10.625" customWidth="1"/>
    <col min="11" max="11" width="11.125" customWidth="1"/>
    <col min="12" max="18" width="9.5" customWidth="1"/>
    <col min="19" max="19" width="12.875" customWidth="1"/>
    <col min="20" max="20" width="9.5" customWidth="1"/>
    <col min="21" max="21" width="9.5" bestFit="1" customWidth="1"/>
    <col min="22" max="30" width="9.5" customWidth="1"/>
    <col min="31" max="31" width="9.5" bestFit="1" customWidth="1"/>
    <col min="32" max="40" width="9.5" customWidth="1"/>
    <col min="41" max="41" width="9.5" bestFit="1" customWidth="1"/>
    <col min="42" max="48" width="9.5" customWidth="1"/>
  </cols>
  <sheetData>
    <row r="1" spans="1:48">
      <c r="D1" t="s">
        <v>147</v>
      </c>
      <c r="E1" s="10" t="s">
        <v>148</v>
      </c>
      <c r="F1" t="s">
        <v>153</v>
      </c>
      <c r="G1">
        <f>BNVFE!E1</f>
        <v>2019</v>
      </c>
      <c r="H1">
        <f>BNVFE!F1</f>
        <v>2020</v>
      </c>
      <c r="I1">
        <f>BNVFE!G1</f>
        <v>2021</v>
      </c>
      <c r="J1">
        <f>BNVFE!H1</f>
        <v>2022</v>
      </c>
      <c r="K1">
        <f>BNVFE!I1</f>
        <v>2023</v>
      </c>
      <c r="L1">
        <f>BNVFE!J1</f>
        <v>2024</v>
      </c>
      <c r="M1">
        <f>BNVFE!K1</f>
        <v>2025</v>
      </c>
      <c r="N1">
        <f>BNVFE!L1</f>
        <v>2026</v>
      </c>
      <c r="O1">
        <f>BNVFE!M1</f>
        <v>2027</v>
      </c>
      <c r="P1">
        <f>BNVFE!N1</f>
        <v>2028</v>
      </c>
      <c r="Q1">
        <f>BNVFE!O1</f>
        <v>2029</v>
      </c>
      <c r="R1">
        <f>BNVFE!P1</f>
        <v>2030</v>
      </c>
      <c r="S1">
        <f>BNVFE!Q1</f>
        <v>2031</v>
      </c>
      <c r="T1">
        <f>BNVFE!R1</f>
        <v>2032</v>
      </c>
      <c r="U1">
        <f>BNVFE!S1</f>
        <v>2033</v>
      </c>
      <c r="V1">
        <f>BNVFE!T1</f>
        <v>2034</v>
      </c>
      <c r="W1">
        <f>BNVFE!U1</f>
        <v>2035</v>
      </c>
      <c r="X1">
        <f>BNVFE!V1</f>
        <v>2036</v>
      </c>
      <c r="Y1">
        <f>BNVFE!W1</f>
        <v>2037</v>
      </c>
      <c r="Z1">
        <f>BNVFE!X1</f>
        <v>2038</v>
      </c>
      <c r="AA1">
        <f>BNVFE!Y1</f>
        <v>2039</v>
      </c>
      <c r="AB1">
        <f>BNVFE!Z1</f>
        <v>2040</v>
      </c>
      <c r="AC1">
        <f>BNVFE!AA1</f>
        <v>2041</v>
      </c>
      <c r="AD1">
        <f>BNVFE!AB1</f>
        <v>2042</v>
      </c>
      <c r="AE1">
        <f>BNVFE!AC1</f>
        <v>2043</v>
      </c>
      <c r="AF1">
        <f>BNVFE!AD1</f>
        <v>2044</v>
      </c>
      <c r="AG1">
        <f>BNVFE!AE1</f>
        <v>2045</v>
      </c>
      <c r="AH1">
        <f>BNVFE!AF1</f>
        <v>2046</v>
      </c>
      <c r="AI1">
        <f>BNVFE!AG1</f>
        <v>2047</v>
      </c>
      <c r="AJ1">
        <f>BNVFE!AH1</f>
        <v>2048</v>
      </c>
      <c r="AK1">
        <f>BNVFE!AI1</f>
        <v>2049</v>
      </c>
      <c r="AL1">
        <f>BNVFE!AJ1</f>
        <v>2050</v>
      </c>
      <c r="AM1">
        <f>BNVFE!AK1</f>
        <v>2051</v>
      </c>
      <c r="AN1">
        <f>BNVFE!AL1</f>
        <v>2052</v>
      </c>
      <c r="AO1">
        <f>BNVFE!AM1</f>
        <v>2053</v>
      </c>
      <c r="AP1">
        <f>BNVFE!AN1</f>
        <v>2054</v>
      </c>
      <c r="AQ1">
        <f>BNVFE!AO1</f>
        <v>2055</v>
      </c>
      <c r="AR1">
        <f>BNVFE!AP1</f>
        <v>2056</v>
      </c>
      <c r="AS1">
        <f>BNVFE!AQ1</f>
        <v>2057</v>
      </c>
      <c r="AT1">
        <f>BNVFE!AR1</f>
        <v>2058</v>
      </c>
      <c r="AU1">
        <f>BNVFE!AS1</f>
        <v>2059</v>
      </c>
      <c r="AV1">
        <f>BNVFE!AT1</f>
        <v>2060</v>
      </c>
    </row>
    <row r="2" spans="1:48">
      <c r="A2" s="18" t="s">
        <v>143</v>
      </c>
      <c r="B2" s="18" t="s">
        <v>14</v>
      </c>
      <c r="C2" s="18" t="s">
        <v>2</v>
      </c>
      <c r="D2" s="4">
        <f>SUMIFS(SYFAFE!$D$18:$D$101,SYFAFE!$C$18:$C$101,$C2,SYFAFE!$B$18:$B$101,$B2,SYFAFE!A$18:A$101,$A2)</f>
        <v>1.8969330305532485E-3</v>
      </c>
      <c r="E2" s="10">
        <f>D2/G2</f>
        <v>1</v>
      </c>
      <c r="F2" s="20">
        <f>VLOOKUP($B2,'Other Values'!$A$9:$C$14,IF($A2="passenger",2,3),FALSE)</f>
        <v>15</v>
      </c>
      <c r="G2" s="4">
        <f>SUMIFS(BNVFE!E:E,BNVFE!$C:$C,$C2,BNVFE!$B:$B,$B2,BNVFE!$A:$A,$A2)</f>
        <v>1.8969330305532485E-3</v>
      </c>
      <c r="H2" s="4">
        <f>SUMIFS(BNVFE!F:F,BNVFE!$C:$C,$C2,BNVFE!$B:$B,$B2,BNVFE!$A:$A,$A2)</f>
        <v>1.8969330305532485E-3</v>
      </c>
      <c r="I2" s="4">
        <f>SUMIFS(BNVFE!G:G,BNVFE!$C:$C,$C2,BNVFE!$B:$B,$B2,BNVFE!$A:$A,$A2)</f>
        <v>1.9290844378507613E-3</v>
      </c>
      <c r="J2" s="4">
        <f>SUMIFS(BNVFE!H:H,BNVFE!$C:$C,$C2,BNVFE!$B:$B,$B2,BNVFE!$A:$A,$A2)</f>
        <v>1.9623445143654296E-3</v>
      </c>
      <c r="K2" s="4">
        <f>SUMIFS(BNVFE!I:I,BNVFE!$C:$C,$C2,BNVFE!$B:$B,$B2,BNVFE!$A:$A,$A2)</f>
        <v>2E-3</v>
      </c>
      <c r="L2" s="4">
        <f>SUMIFS(BNVFE!J:J,BNVFE!$C:$C,$C2,BNVFE!$B:$B,$B2,BNVFE!$A:$A,$A2)</f>
        <v>2.0300000000000001E-3</v>
      </c>
      <c r="M2" s="4">
        <f>SUMIFS(BNVFE!K:K,BNVFE!$C:$C,$C2,BNVFE!$B:$B,$B2,BNVFE!$A:$A,$A2)</f>
        <v>2.0699999999999998E-3</v>
      </c>
      <c r="N2" s="4">
        <f>SUMIFS(BNVFE!L:L,BNVFE!$C:$C,$C2,BNVFE!$B:$B,$B2,BNVFE!$A:$A,$A2)</f>
        <v>2.0899999999999998E-3</v>
      </c>
      <c r="O2" s="4">
        <f>SUMIFS(BNVFE!M:M,BNVFE!$C:$C,$C2,BNVFE!$B:$B,$B2,BNVFE!$A:$A,$A2)</f>
        <v>2.1099999999999999E-3</v>
      </c>
      <c r="P2" s="4">
        <f>SUMIFS(BNVFE!N:N,BNVFE!$C:$C,$C2,BNVFE!$B:$B,$B2,BNVFE!$A:$A,$A2)</f>
        <v>2.1299999999999999E-3</v>
      </c>
      <c r="Q2" s="4">
        <f>SUMIFS(BNVFE!O:O,BNVFE!$C:$C,$C2,BNVFE!$B:$B,$B2,BNVFE!$A:$A,$A2)</f>
        <v>2.15E-3</v>
      </c>
      <c r="R2" s="4">
        <f>SUMIFS(BNVFE!P:P,BNVFE!$C:$C,$C2,BNVFE!$B:$B,$B2,BNVFE!$A:$A,$A2)</f>
        <v>2.1700000000000001E-3</v>
      </c>
      <c r="S2" s="4">
        <f>SUMIFS(BNVFE!Q:Q,BNVFE!$C:$C,$C2,BNVFE!$B:$B,$B2,BNVFE!$A:$A,$A2)</f>
        <v>2.1900000000000001E-3</v>
      </c>
      <c r="T2" s="4">
        <f>SUMIFS(BNVFE!R:R,BNVFE!$C:$C,$C2,BNVFE!$B:$B,$B2,BNVFE!$A:$A,$A2)</f>
        <v>2.2100000000000002E-3</v>
      </c>
      <c r="U2" s="4">
        <f>SUMIFS(BNVFE!S:S,BNVFE!$C:$C,$C2,BNVFE!$B:$B,$B2,BNVFE!$A:$A,$A2)</f>
        <v>2.2300000000000002E-3</v>
      </c>
      <c r="V2" s="4">
        <f>SUMIFS(BNVFE!T:T,BNVFE!$C:$C,$C2,BNVFE!$B:$B,$B2,BNVFE!$A:$A,$A2)</f>
        <v>2.2499999999999998E-3</v>
      </c>
      <c r="W2" s="4">
        <f>SUMIFS(BNVFE!U:U,BNVFE!$C:$C,$C2,BNVFE!$B:$B,$B2,BNVFE!$A:$A,$A2)</f>
        <v>2.2799999999999999E-3</v>
      </c>
      <c r="X2" s="4">
        <f>SUMIFS(BNVFE!V:V,BNVFE!$C:$C,$C2,BNVFE!$B:$B,$B2,BNVFE!$A:$A,$A2)</f>
        <v>2.2799999999999999E-3</v>
      </c>
      <c r="Y2" s="4">
        <f>SUMIFS(BNVFE!W:W,BNVFE!$C:$C,$C2,BNVFE!$B:$B,$B2,BNVFE!$A:$A,$A2)</f>
        <v>2.2799999999999999E-3</v>
      </c>
      <c r="Z2" s="4">
        <f>SUMIFS(BNVFE!X:X,BNVFE!$C:$C,$C2,BNVFE!$B:$B,$B2,BNVFE!$A:$A,$A2)</f>
        <v>2.2799999999999999E-3</v>
      </c>
      <c r="AA2" s="4">
        <f>SUMIFS(BNVFE!Y:Y,BNVFE!$C:$C,$C2,BNVFE!$B:$B,$B2,BNVFE!$A:$A,$A2)</f>
        <v>2.2799999999999999E-3</v>
      </c>
      <c r="AB2" s="4">
        <f>SUMIFS(BNVFE!Z:Z,BNVFE!$C:$C,$C2,BNVFE!$B:$B,$B2,BNVFE!$A:$A,$A2)</f>
        <v>2.2799999999999999E-3</v>
      </c>
      <c r="AC2" s="4">
        <f>SUMIFS(BNVFE!AA:AA,BNVFE!$C:$C,$C2,BNVFE!$B:$B,$B2,BNVFE!$A:$A,$A2)</f>
        <v>2.2799999999999999E-3</v>
      </c>
      <c r="AD2" s="4">
        <f>SUMIFS(BNVFE!AB:AB,BNVFE!$C:$C,$C2,BNVFE!$B:$B,$B2,BNVFE!$A:$A,$A2)</f>
        <v>2.2799999999999999E-3</v>
      </c>
      <c r="AE2" s="4">
        <f>SUMIFS(BNVFE!AC:AC,BNVFE!$C:$C,$C2,BNVFE!$B:$B,$B2,BNVFE!$A:$A,$A2)</f>
        <v>2.2799999999999999E-3</v>
      </c>
      <c r="AF2" s="4">
        <f>SUMIFS(BNVFE!AD:AD,BNVFE!$C:$C,$C2,BNVFE!$B:$B,$B2,BNVFE!$A:$A,$A2)</f>
        <v>2.2799999999999999E-3</v>
      </c>
      <c r="AG2" s="4">
        <f>SUMIFS(BNVFE!AE:AE,BNVFE!$C:$C,$C2,BNVFE!$B:$B,$B2,BNVFE!$A:$A,$A2)</f>
        <v>2.2799999999999999E-3</v>
      </c>
      <c r="AH2" s="4">
        <f>SUMIFS(BNVFE!AF:AF,BNVFE!$C:$C,$C2,BNVFE!$B:$B,$B2,BNVFE!$A:$A,$A2)</f>
        <v>2.2799999999999999E-3</v>
      </c>
      <c r="AI2" s="4">
        <f>SUMIFS(BNVFE!AG:AG,BNVFE!$C:$C,$C2,BNVFE!$B:$B,$B2,BNVFE!$A:$A,$A2)</f>
        <v>2.2799999999999999E-3</v>
      </c>
      <c r="AJ2" s="4">
        <f>SUMIFS(BNVFE!AH:AH,BNVFE!$C:$C,$C2,BNVFE!$B:$B,$B2,BNVFE!$A:$A,$A2)</f>
        <v>2.2799999999999999E-3</v>
      </c>
      <c r="AK2" s="4">
        <f>SUMIFS(BNVFE!AI:AI,BNVFE!$C:$C,$C2,BNVFE!$B:$B,$B2,BNVFE!$A:$A,$A2)</f>
        <v>2.2799999999999999E-3</v>
      </c>
      <c r="AL2" s="4">
        <f>SUMIFS(BNVFE!AJ:AJ,BNVFE!$C:$C,$C2,BNVFE!$B:$B,$B2,BNVFE!$A:$A,$A2)</f>
        <v>2.2799999999999999E-3</v>
      </c>
      <c r="AM2" s="4">
        <f>SUMIFS(BNVFE!AK:AK,BNVFE!$C:$C,$C2,BNVFE!$B:$B,$B2,BNVFE!$A:$A,$A2)</f>
        <v>2.2799999999999999E-3</v>
      </c>
      <c r="AN2" s="4">
        <f>SUMIFS(BNVFE!AL:AL,BNVFE!$C:$C,$C2,BNVFE!$B:$B,$B2,BNVFE!$A:$A,$A2)</f>
        <v>2.2799999999999999E-3</v>
      </c>
      <c r="AO2" s="4">
        <f>SUMIFS(BNVFE!AM:AM,BNVFE!$C:$C,$C2,BNVFE!$B:$B,$B2,BNVFE!$A:$A,$A2)</f>
        <v>2.2799999999999999E-3</v>
      </c>
      <c r="AP2" s="4">
        <f>SUMIFS(BNVFE!AN:AN,BNVFE!$C:$C,$C2,BNVFE!$B:$B,$B2,BNVFE!$A:$A,$A2)</f>
        <v>2.2799999999999999E-3</v>
      </c>
      <c r="AQ2" s="4">
        <f>SUMIFS(BNVFE!AO:AO,BNVFE!$C:$C,$C2,BNVFE!$B:$B,$B2,BNVFE!$A:$A,$A2)</f>
        <v>2.2799999999999999E-3</v>
      </c>
      <c r="AR2" s="4">
        <f>SUMIFS(BNVFE!AP:AP,BNVFE!$C:$C,$C2,BNVFE!$B:$B,$B2,BNVFE!$A:$A,$A2)</f>
        <v>2.2799999999999999E-3</v>
      </c>
      <c r="AS2" s="4">
        <f>SUMIFS(BNVFE!AQ:AQ,BNVFE!$C:$C,$C2,BNVFE!$B:$B,$B2,BNVFE!$A:$A,$A2)</f>
        <v>2.2799999999999999E-3</v>
      </c>
      <c r="AT2" s="4">
        <f>SUMIFS(BNVFE!AR:AR,BNVFE!$C:$C,$C2,BNVFE!$B:$B,$B2,BNVFE!$A:$A,$A2)</f>
        <v>2.2799999999999999E-3</v>
      </c>
      <c r="AU2" s="4">
        <f>SUMIFS(BNVFE!AS:AS,BNVFE!$C:$C,$C2,BNVFE!$B:$B,$B2,BNVFE!$A:$A,$A2)</f>
        <v>2.2799999999999999E-3</v>
      </c>
      <c r="AV2" s="4">
        <f>SUMIFS(BNVFE!AT:AT,BNVFE!$C:$C,$C2,BNVFE!$B:$B,$B2,BNVFE!$A:$A,$A2)</f>
        <v>2.2799999999999999E-3</v>
      </c>
    </row>
    <row r="3" spans="1:48">
      <c r="A3" s="18" t="s">
        <v>143</v>
      </c>
      <c r="B3" s="18" t="s">
        <v>14</v>
      </c>
      <c r="C3" s="18" t="s">
        <v>3</v>
      </c>
      <c r="D3" s="4">
        <f>SUMIFS(SYFAFE!$D$18:$D$101,SYFAFE!$C$18:$C$101,$C3,SYFAFE!$B$18:$B$101,$B3,SYFAFE!A$18:A$101,$A3)</f>
        <v>6.0834500522643521E-4</v>
      </c>
      <c r="E3" s="10">
        <f t="shared" ref="E3:E66" si="0">D3/G3</f>
        <v>1</v>
      </c>
      <c r="F3" s="20">
        <f>VLOOKUP($B3,'Other Values'!$A$9:$C$14,IF($A3="passenger",2,3),FALSE)</f>
        <v>15</v>
      </c>
      <c r="G3" s="4">
        <f>SUMIFS(BNVFE!E:E,BNVFE!$C:$C,$C3,BNVFE!$B:$B,$B3,BNVFE!$A:$A,$A3)</f>
        <v>6.0834500522643521E-4</v>
      </c>
      <c r="H3" s="4">
        <f>SUMIFS(BNVFE!F:F,BNVFE!$C:$C,$C3,BNVFE!$B:$B,$B3,BNVFE!$A:$A,$A3)</f>
        <v>5.9009465506964219E-4</v>
      </c>
      <c r="I3" s="4">
        <f>SUMIFS(BNVFE!G:G,BNVFE!$C:$C,$C3,BNVFE!$B:$B,$B3,BNVFE!$A:$A,$A3)</f>
        <v>5.9206821578893854E-4</v>
      </c>
      <c r="J3" s="4">
        <f>SUMIFS(BNVFE!H:H,BNVFE!$C:$C,$C3,BNVFE!$B:$B,$B3,BNVFE!$A:$A,$A3)</f>
        <v>5.9405502188219009E-4</v>
      </c>
      <c r="K3" s="4">
        <f>SUMIFS(BNVFE!I:I,BNVFE!$C:$C,$C3,BNVFE!$B:$B,$B3,BNVFE!$A:$A,$A3)</f>
        <v>5.9599999999999996E-4</v>
      </c>
      <c r="L3" s="4">
        <f>SUMIFS(BNVFE!J:J,BNVFE!$C:$C,$C3,BNVFE!$B:$B,$B3,BNVFE!$A:$A,$A3)</f>
        <v>5.9800000000000001E-4</v>
      </c>
      <c r="M3" s="4">
        <f>SUMIFS(BNVFE!K:K,BNVFE!$C:$C,$C3,BNVFE!$B:$B,$B3,BNVFE!$A:$A,$A3)</f>
        <v>5.9999999999999995E-4</v>
      </c>
      <c r="N3" s="4">
        <f>SUMIFS(BNVFE!L:L,BNVFE!$C:$C,$C3,BNVFE!$B:$B,$B3,BNVFE!$A:$A,$A3)</f>
        <v>6.02E-4</v>
      </c>
      <c r="O3" s="4">
        <f>SUMIFS(BNVFE!M:M,BNVFE!$C:$C,$C3,BNVFE!$B:$B,$B3,BNVFE!$A:$A,$A3)</f>
        <v>6.0300000000000002E-4</v>
      </c>
      <c r="P3" s="4">
        <f>SUMIFS(BNVFE!N:N,BNVFE!$C:$C,$C3,BNVFE!$B:$B,$B3,BNVFE!$A:$A,$A3)</f>
        <v>6.0499999999999996E-4</v>
      </c>
      <c r="Q3" s="4">
        <f>SUMIFS(BNVFE!O:O,BNVFE!$C:$C,$C3,BNVFE!$B:$B,$B3,BNVFE!$A:$A,$A3)</f>
        <v>6.0700000000000001E-4</v>
      </c>
      <c r="R3" s="4">
        <f>SUMIFS(BNVFE!P:P,BNVFE!$C:$C,$C3,BNVFE!$B:$B,$B3,BNVFE!$A:$A,$A3)</f>
        <v>6.0800000000000003E-4</v>
      </c>
      <c r="S3" s="4">
        <f>SUMIFS(BNVFE!Q:Q,BNVFE!$C:$C,$C3,BNVFE!$B:$B,$B3,BNVFE!$A:$A,$A3)</f>
        <v>6.0999999999999997E-4</v>
      </c>
      <c r="T3" s="4">
        <f>SUMIFS(BNVFE!R:R,BNVFE!$C:$C,$C3,BNVFE!$B:$B,$B3,BNVFE!$A:$A,$A3)</f>
        <v>6.11E-4</v>
      </c>
      <c r="U3" s="4">
        <f>SUMIFS(BNVFE!S:S,BNVFE!$C:$C,$C3,BNVFE!$B:$B,$B3,BNVFE!$A:$A,$A3)</f>
        <v>6.1300000000000005E-4</v>
      </c>
      <c r="V3" s="4">
        <f>SUMIFS(BNVFE!T:T,BNVFE!$C:$C,$C3,BNVFE!$B:$B,$B3,BNVFE!$A:$A,$A3)</f>
        <v>6.1399999999999996E-4</v>
      </c>
      <c r="W3" s="4">
        <f>SUMIFS(BNVFE!U:U,BNVFE!$C:$C,$C3,BNVFE!$B:$B,$B3,BNVFE!$A:$A,$A3)</f>
        <v>6.1600000000000001E-4</v>
      </c>
      <c r="X3" s="4">
        <f>SUMIFS(BNVFE!V:V,BNVFE!$C:$C,$C3,BNVFE!$B:$B,$B3,BNVFE!$A:$A,$A3)</f>
        <v>6.1600000000000001E-4</v>
      </c>
      <c r="Y3" s="4">
        <f>SUMIFS(BNVFE!W:W,BNVFE!$C:$C,$C3,BNVFE!$B:$B,$B3,BNVFE!$A:$A,$A3)</f>
        <v>6.1600000000000001E-4</v>
      </c>
      <c r="Z3" s="4">
        <f>SUMIFS(BNVFE!X:X,BNVFE!$C:$C,$C3,BNVFE!$B:$B,$B3,BNVFE!$A:$A,$A3)</f>
        <v>6.1600000000000001E-4</v>
      </c>
      <c r="AA3" s="4">
        <f>SUMIFS(BNVFE!Y:Y,BNVFE!$C:$C,$C3,BNVFE!$B:$B,$B3,BNVFE!$A:$A,$A3)</f>
        <v>6.1600000000000001E-4</v>
      </c>
      <c r="AB3" s="4">
        <f>SUMIFS(BNVFE!Z:Z,BNVFE!$C:$C,$C3,BNVFE!$B:$B,$B3,BNVFE!$A:$A,$A3)</f>
        <v>6.1600000000000001E-4</v>
      </c>
      <c r="AC3" s="4">
        <f>SUMIFS(BNVFE!AA:AA,BNVFE!$C:$C,$C3,BNVFE!$B:$B,$B3,BNVFE!$A:$A,$A3)</f>
        <v>6.1600000000000001E-4</v>
      </c>
      <c r="AD3" s="4">
        <f>SUMIFS(BNVFE!AB:AB,BNVFE!$C:$C,$C3,BNVFE!$B:$B,$B3,BNVFE!$A:$A,$A3)</f>
        <v>6.1600000000000001E-4</v>
      </c>
      <c r="AE3" s="4">
        <f>SUMIFS(BNVFE!AC:AC,BNVFE!$C:$C,$C3,BNVFE!$B:$B,$B3,BNVFE!$A:$A,$A3)</f>
        <v>6.1600000000000001E-4</v>
      </c>
      <c r="AF3" s="4">
        <f>SUMIFS(BNVFE!AD:AD,BNVFE!$C:$C,$C3,BNVFE!$B:$B,$B3,BNVFE!$A:$A,$A3)</f>
        <v>6.1600000000000001E-4</v>
      </c>
      <c r="AG3" s="4">
        <f>SUMIFS(BNVFE!AE:AE,BNVFE!$C:$C,$C3,BNVFE!$B:$B,$B3,BNVFE!$A:$A,$A3)</f>
        <v>6.1600000000000001E-4</v>
      </c>
      <c r="AH3" s="4">
        <f>SUMIFS(BNVFE!AF:AF,BNVFE!$C:$C,$C3,BNVFE!$B:$B,$B3,BNVFE!$A:$A,$A3)</f>
        <v>6.1600000000000001E-4</v>
      </c>
      <c r="AI3" s="4">
        <f>SUMIFS(BNVFE!AG:AG,BNVFE!$C:$C,$C3,BNVFE!$B:$B,$B3,BNVFE!$A:$A,$A3)</f>
        <v>6.1600000000000001E-4</v>
      </c>
      <c r="AJ3" s="4">
        <f>SUMIFS(BNVFE!AH:AH,BNVFE!$C:$C,$C3,BNVFE!$B:$B,$B3,BNVFE!$A:$A,$A3)</f>
        <v>6.1600000000000001E-4</v>
      </c>
      <c r="AK3" s="4">
        <f>SUMIFS(BNVFE!AI:AI,BNVFE!$C:$C,$C3,BNVFE!$B:$B,$B3,BNVFE!$A:$A,$A3)</f>
        <v>6.1600000000000001E-4</v>
      </c>
      <c r="AL3" s="4">
        <f>SUMIFS(BNVFE!AJ:AJ,BNVFE!$C:$C,$C3,BNVFE!$B:$B,$B3,BNVFE!$A:$A,$A3)</f>
        <v>6.1600000000000001E-4</v>
      </c>
      <c r="AM3" s="4">
        <f>SUMIFS(BNVFE!AK:AK,BNVFE!$C:$C,$C3,BNVFE!$B:$B,$B3,BNVFE!$A:$A,$A3)</f>
        <v>6.1600000000000001E-4</v>
      </c>
      <c r="AN3" s="4">
        <f>SUMIFS(BNVFE!AL:AL,BNVFE!$C:$C,$C3,BNVFE!$B:$B,$B3,BNVFE!$A:$A,$A3)</f>
        <v>6.1600000000000001E-4</v>
      </c>
      <c r="AO3" s="4">
        <f>SUMIFS(BNVFE!AM:AM,BNVFE!$C:$C,$C3,BNVFE!$B:$B,$B3,BNVFE!$A:$A,$A3)</f>
        <v>6.1600000000000001E-4</v>
      </c>
      <c r="AP3" s="4">
        <f>SUMIFS(BNVFE!AN:AN,BNVFE!$C:$C,$C3,BNVFE!$B:$B,$B3,BNVFE!$A:$A,$A3)</f>
        <v>6.1600000000000001E-4</v>
      </c>
      <c r="AQ3" s="4">
        <f>SUMIFS(BNVFE!AO:AO,BNVFE!$C:$C,$C3,BNVFE!$B:$B,$B3,BNVFE!$A:$A,$A3)</f>
        <v>6.1600000000000001E-4</v>
      </c>
      <c r="AR3" s="4">
        <f>SUMIFS(BNVFE!AP:AP,BNVFE!$C:$C,$C3,BNVFE!$B:$B,$B3,BNVFE!$A:$A,$A3)</f>
        <v>6.1600000000000001E-4</v>
      </c>
      <c r="AS3" s="4">
        <f>SUMIFS(BNVFE!AQ:AQ,BNVFE!$C:$C,$C3,BNVFE!$B:$B,$B3,BNVFE!$A:$A,$A3)</f>
        <v>6.1600000000000001E-4</v>
      </c>
      <c r="AT3" s="4">
        <f>SUMIFS(BNVFE!AR:AR,BNVFE!$C:$C,$C3,BNVFE!$B:$B,$B3,BNVFE!$A:$A,$A3)</f>
        <v>6.1600000000000001E-4</v>
      </c>
      <c r="AU3" s="4">
        <f>SUMIFS(BNVFE!AS:AS,BNVFE!$C:$C,$C3,BNVFE!$B:$B,$B3,BNVFE!$A:$A,$A3)</f>
        <v>6.1600000000000001E-4</v>
      </c>
      <c r="AV3" s="4">
        <f>SUMIFS(BNVFE!AT:AT,BNVFE!$C:$C,$C3,BNVFE!$B:$B,$B3,BNVFE!$A:$A,$A3)</f>
        <v>6.1600000000000001E-4</v>
      </c>
    </row>
    <row r="4" spans="1:48">
      <c r="A4" s="18" t="s">
        <v>143</v>
      </c>
      <c r="B4" s="18" t="s">
        <v>14</v>
      </c>
      <c r="C4" s="18" t="s">
        <v>4</v>
      </c>
      <c r="D4" s="4">
        <f>SUMIFS(SYFAFE!$D$18:$D$101,SYFAFE!$C$18:$C$101,$C4,SYFAFE!$B$18:$B$101,$B4,SYFAFE!A$18:A$101,$A4)</f>
        <v>3.1028353200910551E-4</v>
      </c>
      <c r="E4" s="10">
        <f t="shared" si="0"/>
        <v>1</v>
      </c>
      <c r="F4" s="20">
        <f>VLOOKUP($B4,'Other Values'!$A$9:$C$14,IF($A4="passenger",2,3),FALSE)</f>
        <v>15</v>
      </c>
      <c r="G4" s="4">
        <f>SUMIFS(BNVFE!E:E,BNVFE!$C:$C,$C4,BNVFE!$B:$B,$B4,BNVFE!$A:$A,$A4)</f>
        <v>3.1028353200910551E-4</v>
      </c>
      <c r="H4" s="4">
        <f>SUMIFS(BNVFE!F:F,BNVFE!$C:$C,$C4,BNVFE!$B:$B,$B4,BNVFE!$A:$A,$A4)</f>
        <v>3.2579770860956085E-4</v>
      </c>
      <c r="I4" s="4">
        <f>SUMIFS(BNVFE!G:G,BNVFE!$C:$C,$C4,BNVFE!$B:$B,$B4,BNVFE!$A:$A,$A4)</f>
        <v>3.4249430602844764E-4</v>
      </c>
      <c r="J4" s="4">
        <f>SUMIFS(BNVFE!H:H,BNVFE!$C:$C,$C4,BNVFE!$B:$B,$B4,BNVFE!$A:$A,$A4)</f>
        <v>3.7828471246393127E-4</v>
      </c>
      <c r="K4" s="4">
        <f>SUMIFS(BNVFE!I:I,BNVFE!$C:$C,$C4,BNVFE!$B:$B,$B4,BNVFE!$A:$A,$A4)</f>
        <v>4.2200000000000001E-4</v>
      </c>
      <c r="L4" s="4">
        <f>SUMIFS(BNVFE!J:J,BNVFE!$C:$C,$C4,BNVFE!$B:$B,$B4,BNVFE!$A:$A,$A4)</f>
        <v>4.7800000000000002E-4</v>
      </c>
      <c r="M4" s="4">
        <f>SUMIFS(BNVFE!K:K,BNVFE!$C:$C,$C4,BNVFE!$B:$B,$B4,BNVFE!$A:$A,$A4)</f>
        <v>5.5099999999999995E-4</v>
      </c>
      <c r="N4" s="4">
        <f>SUMIFS(BNVFE!L:L,BNVFE!$C:$C,$C4,BNVFE!$B:$B,$B4,BNVFE!$A:$A,$A4)</f>
        <v>6.5200000000000002E-4</v>
      </c>
      <c r="O4" s="4">
        <f>SUMIFS(BNVFE!M:M,BNVFE!$C:$C,$C4,BNVFE!$B:$B,$B4,BNVFE!$A:$A,$A4)</f>
        <v>6.5200000000000002E-4</v>
      </c>
      <c r="P4" s="4">
        <f>SUMIFS(BNVFE!N:N,BNVFE!$C:$C,$C4,BNVFE!$B:$B,$B4,BNVFE!$A:$A,$A4)</f>
        <v>6.5200000000000002E-4</v>
      </c>
      <c r="Q4" s="4">
        <f>SUMIFS(BNVFE!O:O,BNVFE!$C:$C,$C4,BNVFE!$B:$B,$B4,BNVFE!$A:$A,$A4)</f>
        <v>6.5200000000000002E-4</v>
      </c>
      <c r="R4" s="4">
        <f>SUMIFS(BNVFE!P:P,BNVFE!$C:$C,$C4,BNVFE!$B:$B,$B4,BNVFE!$A:$A,$A4)</f>
        <v>6.5200000000000002E-4</v>
      </c>
      <c r="S4" s="4">
        <f>SUMIFS(BNVFE!Q:Q,BNVFE!$C:$C,$C4,BNVFE!$B:$B,$B4,BNVFE!$A:$A,$A4)</f>
        <v>6.5200000000000002E-4</v>
      </c>
      <c r="T4" s="4">
        <f>SUMIFS(BNVFE!R:R,BNVFE!$C:$C,$C4,BNVFE!$B:$B,$B4,BNVFE!$A:$A,$A4)</f>
        <v>6.5200000000000002E-4</v>
      </c>
      <c r="U4" s="4">
        <f>SUMIFS(BNVFE!S:S,BNVFE!$C:$C,$C4,BNVFE!$B:$B,$B4,BNVFE!$A:$A,$A4)</f>
        <v>6.5200000000000002E-4</v>
      </c>
      <c r="V4" s="4">
        <f>SUMIFS(BNVFE!T:T,BNVFE!$C:$C,$C4,BNVFE!$B:$B,$B4,BNVFE!$A:$A,$A4)</f>
        <v>6.5200000000000002E-4</v>
      </c>
      <c r="W4" s="4">
        <f>SUMIFS(BNVFE!U:U,BNVFE!$C:$C,$C4,BNVFE!$B:$B,$B4,BNVFE!$A:$A,$A4)</f>
        <v>6.5200000000000002E-4</v>
      </c>
      <c r="X4" s="4">
        <f>SUMIFS(BNVFE!V:V,BNVFE!$C:$C,$C4,BNVFE!$B:$B,$B4,BNVFE!$A:$A,$A4)</f>
        <v>6.5200000000000002E-4</v>
      </c>
      <c r="Y4" s="4">
        <f>SUMIFS(BNVFE!W:W,BNVFE!$C:$C,$C4,BNVFE!$B:$B,$B4,BNVFE!$A:$A,$A4)</f>
        <v>6.5200000000000002E-4</v>
      </c>
      <c r="Z4" s="4">
        <f>SUMIFS(BNVFE!X:X,BNVFE!$C:$C,$C4,BNVFE!$B:$B,$B4,BNVFE!$A:$A,$A4)</f>
        <v>6.5200000000000002E-4</v>
      </c>
      <c r="AA4" s="4">
        <f>SUMIFS(BNVFE!Y:Y,BNVFE!$C:$C,$C4,BNVFE!$B:$B,$B4,BNVFE!$A:$A,$A4)</f>
        <v>6.5200000000000002E-4</v>
      </c>
      <c r="AB4" s="4">
        <f>SUMIFS(BNVFE!Z:Z,BNVFE!$C:$C,$C4,BNVFE!$B:$B,$B4,BNVFE!$A:$A,$A4)</f>
        <v>6.5200000000000002E-4</v>
      </c>
      <c r="AC4" s="4">
        <f>SUMIFS(BNVFE!AA:AA,BNVFE!$C:$C,$C4,BNVFE!$B:$B,$B4,BNVFE!$A:$A,$A4)</f>
        <v>6.5200000000000002E-4</v>
      </c>
      <c r="AD4" s="4">
        <f>SUMIFS(BNVFE!AB:AB,BNVFE!$C:$C,$C4,BNVFE!$B:$B,$B4,BNVFE!$A:$A,$A4)</f>
        <v>6.5200000000000002E-4</v>
      </c>
      <c r="AE4" s="4">
        <f>SUMIFS(BNVFE!AC:AC,BNVFE!$C:$C,$C4,BNVFE!$B:$B,$B4,BNVFE!$A:$A,$A4)</f>
        <v>6.5200000000000002E-4</v>
      </c>
      <c r="AF4" s="4">
        <f>SUMIFS(BNVFE!AD:AD,BNVFE!$C:$C,$C4,BNVFE!$B:$B,$B4,BNVFE!$A:$A,$A4)</f>
        <v>6.5200000000000002E-4</v>
      </c>
      <c r="AG4" s="4">
        <f>SUMIFS(BNVFE!AE:AE,BNVFE!$C:$C,$C4,BNVFE!$B:$B,$B4,BNVFE!$A:$A,$A4)</f>
        <v>6.5200000000000002E-4</v>
      </c>
      <c r="AH4" s="4">
        <f>SUMIFS(BNVFE!AF:AF,BNVFE!$C:$C,$C4,BNVFE!$B:$B,$B4,BNVFE!$A:$A,$A4)</f>
        <v>6.5200000000000002E-4</v>
      </c>
      <c r="AI4" s="4">
        <f>SUMIFS(BNVFE!AG:AG,BNVFE!$C:$C,$C4,BNVFE!$B:$B,$B4,BNVFE!$A:$A,$A4)</f>
        <v>6.5200000000000002E-4</v>
      </c>
      <c r="AJ4" s="4">
        <f>SUMIFS(BNVFE!AH:AH,BNVFE!$C:$C,$C4,BNVFE!$B:$B,$B4,BNVFE!$A:$A,$A4)</f>
        <v>6.5200000000000002E-4</v>
      </c>
      <c r="AK4" s="4">
        <f>SUMIFS(BNVFE!AI:AI,BNVFE!$C:$C,$C4,BNVFE!$B:$B,$B4,BNVFE!$A:$A,$A4)</f>
        <v>6.5200000000000002E-4</v>
      </c>
      <c r="AL4" s="4">
        <f>SUMIFS(BNVFE!AJ:AJ,BNVFE!$C:$C,$C4,BNVFE!$B:$B,$B4,BNVFE!$A:$A,$A4)</f>
        <v>6.5200000000000002E-4</v>
      </c>
      <c r="AM4" s="4">
        <f>SUMIFS(BNVFE!AK:AK,BNVFE!$C:$C,$C4,BNVFE!$B:$B,$B4,BNVFE!$A:$A,$A4)</f>
        <v>6.5200000000000002E-4</v>
      </c>
      <c r="AN4" s="4">
        <f>SUMIFS(BNVFE!AL:AL,BNVFE!$C:$C,$C4,BNVFE!$B:$B,$B4,BNVFE!$A:$A,$A4)</f>
        <v>6.5200000000000002E-4</v>
      </c>
      <c r="AO4" s="4">
        <f>SUMIFS(BNVFE!AM:AM,BNVFE!$C:$C,$C4,BNVFE!$B:$B,$B4,BNVFE!$A:$A,$A4)</f>
        <v>6.5200000000000002E-4</v>
      </c>
      <c r="AP4" s="4">
        <f>SUMIFS(BNVFE!AN:AN,BNVFE!$C:$C,$C4,BNVFE!$B:$B,$B4,BNVFE!$A:$A,$A4)</f>
        <v>6.5200000000000002E-4</v>
      </c>
      <c r="AQ4" s="4">
        <f>SUMIFS(BNVFE!AO:AO,BNVFE!$C:$C,$C4,BNVFE!$B:$B,$B4,BNVFE!$A:$A,$A4)</f>
        <v>6.5200000000000002E-4</v>
      </c>
      <c r="AR4" s="4">
        <f>SUMIFS(BNVFE!AP:AP,BNVFE!$C:$C,$C4,BNVFE!$B:$B,$B4,BNVFE!$A:$A,$A4)</f>
        <v>6.5200000000000002E-4</v>
      </c>
      <c r="AS4" s="4">
        <f>SUMIFS(BNVFE!AQ:AQ,BNVFE!$C:$C,$C4,BNVFE!$B:$B,$B4,BNVFE!$A:$A,$A4)</f>
        <v>6.5200000000000002E-4</v>
      </c>
      <c r="AT4" s="4">
        <f>SUMIFS(BNVFE!AR:AR,BNVFE!$C:$C,$C4,BNVFE!$B:$B,$B4,BNVFE!$A:$A,$A4)</f>
        <v>6.5200000000000002E-4</v>
      </c>
      <c r="AU4" s="4">
        <f>SUMIFS(BNVFE!AS:AS,BNVFE!$C:$C,$C4,BNVFE!$B:$B,$B4,BNVFE!$A:$A,$A4)</f>
        <v>6.5200000000000002E-4</v>
      </c>
      <c r="AV4" s="4">
        <f>SUMIFS(BNVFE!AT:AT,BNVFE!$C:$C,$C4,BNVFE!$B:$B,$B4,BNVFE!$A:$A,$A4)</f>
        <v>6.5200000000000002E-4</v>
      </c>
    </row>
    <row r="5" spans="1:48">
      <c r="A5" s="18" t="s">
        <v>143</v>
      </c>
      <c r="B5" s="18" t="s">
        <v>14</v>
      </c>
      <c r="C5" s="18" t="s">
        <v>5</v>
      </c>
      <c r="D5" s="4">
        <f>SUMIFS(SYFAFE!$D$18:$D$101,SYFAFE!$C$18:$C$101,$C5,SYFAFE!$B$18:$B$101,$B5,SYFAFE!A$18:A$101,$A5)</f>
        <v>4.1484327462057988E-4</v>
      </c>
      <c r="E5" s="10">
        <f t="shared" si="0"/>
        <v>1</v>
      </c>
      <c r="F5" s="20">
        <f>VLOOKUP($B5,'Other Values'!$A$9:$C$14,IF($A5="passenger",2,3),FALSE)</f>
        <v>15</v>
      </c>
      <c r="G5" s="4">
        <f>SUMIFS(BNVFE!E:E,BNVFE!$C:$C,$C5,BNVFE!$B:$B,$B5,BNVFE!$A:$A,$A5)</f>
        <v>4.1484327462057988E-4</v>
      </c>
      <c r="H5" s="4">
        <f>SUMIFS(BNVFE!F:F,BNVFE!$C:$C,$C5,BNVFE!$B:$B,$B5,BNVFE!$A:$A,$A5)</f>
        <v>3.5612699575120546E-4</v>
      </c>
      <c r="I5" s="4">
        <f>SUMIFS(BNVFE!G:G,BNVFE!$C:$C,$C5,BNVFE!$B:$B,$B5,BNVFE!$A:$A,$A5)</f>
        <v>4.3294740755289913E-4</v>
      </c>
      <c r="J5" s="4">
        <f>SUMIFS(BNVFE!H:H,BNVFE!$C:$C,$C5,BNVFE!$B:$B,$B5,BNVFE!$A:$A,$A5)</f>
        <v>4.47165255450644E-4</v>
      </c>
      <c r="K5" s="4">
        <f>SUMIFS(BNVFE!I:I,BNVFE!$C:$C,$C5,BNVFE!$B:$B,$B5,BNVFE!$A:$A,$A5)</f>
        <v>4.6200000000000001E-4</v>
      </c>
      <c r="L5" s="4">
        <f>SUMIFS(BNVFE!J:J,BNVFE!$C:$C,$C5,BNVFE!$B:$B,$B5,BNVFE!$A:$A,$A5)</f>
        <v>4.7899999999999999E-4</v>
      </c>
      <c r="M5" s="4">
        <f>SUMIFS(BNVFE!K:K,BNVFE!$C:$C,$C5,BNVFE!$B:$B,$B5,BNVFE!$A:$A,$A5)</f>
        <v>4.9600000000000002E-4</v>
      </c>
      <c r="N5" s="4">
        <f>SUMIFS(BNVFE!L:L,BNVFE!$C:$C,$C5,BNVFE!$B:$B,$B5,BNVFE!$A:$A,$A5)</f>
        <v>5.1099999999999995E-4</v>
      </c>
      <c r="O5" s="4">
        <f>SUMIFS(BNVFE!M:M,BNVFE!$C:$C,$C5,BNVFE!$B:$B,$B5,BNVFE!$A:$A,$A5)</f>
        <v>5.2599999999999999E-4</v>
      </c>
      <c r="P5" s="4">
        <f>SUMIFS(BNVFE!N:N,BNVFE!$C:$C,$C5,BNVFE!$B:$B,$B5,BNVFE!$A:$A,$A5)</f>
        <v>5.4299999999999997E-4</v>
      </c>
      <c r="Q5" s="4">
        <f>SUMIFS(BNVFE!O:O,BNVFE!$C:$C,$C5,BNVFE!$B:$B,$B5,BNVFE!$A:$A,$A5)</f>
        <v>5.5999999999999995E-4</v>
      </c>
      <c r="R5" s="4">
        <f>SUMIFS(BNVFE!P:P,BNVFE!$C:$C,$C5,BNVFE!$B:$B,$B5,BNVFE!$A:$A,$A5)</f>
        <v>5.7899999999999998E-4</v>
      </c>
      <c r="S5" s="4">
        <f>SUMIFS(BNVFE!Q:Q,BNVFE!$C:$C,$C5,BNVFE!$B:$B,$B5,BNVFE!$A:$A,$A5)</f>
        <v>5.9900000000000003E-4</v>
      </c>
      <c r="T5" s="4">
        <f>SUMIFS(BNVFE!R:R,BNVFE!$C:$C,$C5,BNVFE!$B:$B,$B5,BNVFE!$A:$A,$A5)</f>
        <v>6.2E-4</v>
      </c>
      <c r="U5" s="4">
        <f>SUMIFS(BNVFE!S:S,BNVFE!$C:$C,$C5,BNVFE!$B:$B,$B5,BNVFE!$A:$A,$A5)</f>
        <v>6.4300000000000002E-4</v>
      </c>
      <c r="V5" s="4">
        <f>SUMIFS(BNVFE!T:T,BNVFE!$C:$C,$C5,BNVFE!$B:$B,$B5,BNVFE!$A:$A,$A5)</f>
        <v>6.6799999999999997E-4</v>
      </c>
      <c r="W5" s="4">
        <f>SUMIFS(BNVFE!U:U,BNVFE!$C:$C,$C5,BNVFE!$B:$B,$B5,BNVFE!$A:$A,$A5)</f>
        <v>6.9399999999999996E-4</v>
      </c>
      <c r="X5" s="4">
        <f>SUMIFS(BNVFE!V:V,BNVFE!$C:$C,$C5,BNVFE!$B:$B,$B5,BNVFE!$A:$A,$A5)</f>
        <v>6.9399999999999996E-4</v>
      </c>
      <c r="Y5" s="4">
        <f>SUMIFS(BNVFE!W:W,BNVFE!$C:$C,$C5,BNVFE!$B:$B,$B5,BNVFE!$A:$A,$A5)</f>
        <v>6.9399999999999996E-4</v>
      </c>
      <c r="Z5" s="4">
        <f>SUMIFS(BNVFE!X:X,BNVFE!$C:$C,$C5,BNVFE!$B:$B,$B5,BNVFE!$A:$A,$A5)</f>
        <v>6.9399999999999996E-4</v>
      </c>
      <c r="AA5" s="4">
        <f>SUMIFS(BNVFE!Y:Y,BNVFE!$C:$C,$C5,BNVFE!$B:$B,$B5,BNVFE!$A:$A,$A5)</f>
        <v>6.9399999999999996E-4</v>
      </c>
      <c r="AB5" s="4">
        <f>SUMIFS(BNVFE!Z:Z,BNVFE!$C:$C,$C5,BNVFE!$B:$B,$B5,BNVFE!$A:$A,$A5)</f>
        <v>6.9399999999999996E-4</v>
      </c>
      <c r="AC5" s="4">
        <f>SUMIFS(BNVFE!AA:AA,BNVFE!$C:$C,$C5,BNVFE!$B:$B,$B5,BNVFE!$A:$A,$A5)</f>
        <v>6.9399999999999996E-4</v>
      </c>
      <c r="AD5" s="4">
        <f>SUMIFS(BNVFE!AB:AB,BNVFE!$C:$C,$C5,BNVFE!$B:$B,$B5,BNVFE!$A:$A,$A5)</f>
        <v>6.9399999999999996E-4</v>
      </c>
      <c r="AE5" s="4">
        <f>SUMIFS(BNVFE!AC:AC,BNVFE!$C:$C,$C5,BNVFE!$B:$B,$B5,BNVFE!$A:$A,$A5)</f>
        <v>6.9399999999999996E-4</v>
      </c>
      <c r="AF5" s="4">
        <f>SUMIFS(BNVFE!AD:AD,BNVFE!$C:$C,$C5,BNVFE!$B:$B,$B5,BNVFE!$A:$A,$A5)</f>
        <v>6.9399999999999996E-4</v>
      </c>
      <c r="AG5" s="4">
        <f>SUMIFS(BNVFE!AE:AE,BNVFE!$C:$C,$C5,BNVFE!$B:$B,$B5,BNVFE!$A:$A,$A5)</f>
        <v>6.9399999999999996E-4</v>
      </c>
      <c r="AH5" s="4">
        <f>SUMIFS(BNVFE!AF:AF,BNVFE!$C:$C,$C5,BNVFE!$B:$B,$B5,BNVFE!$A:$A,$A5)</f>
        <v>6.9399999999999996E-4</v>
      </c>
      <c r="AI5" s="4">
        <f>SUMIFS(BNVFE!AG:AG,BNVFE!$C:$C,$C5,BNVFE!$B:$B,$B5,BNVFE!$A:$A,$A5)</f>
        <v>6.9399999999999996E-4</v>
      </c>
      <c r="AJ5" s="4">
        <f>SUMIFS(BNVFE!AH:AH,BNVFE!$C:$C,$C5,BNVFE!$B:$B,$B5,BNVFE!$A:$A,$A5)</f>
        <v>6.9399999999999996E-4</v>
      </c>
      <c r="AK5" s="4">
        <f>SUMIFS(BNVFE!AI:AI,BNVFE!$C:$C,$C5,BNVFE!$B:$B,$B5,BNVFE!$A:$A,$A5)</f>
        <v>6.9399999999999996E-4</v>
      </c>
      <c r="AL5" s="4">
        <f>SUMIFS(BNVFE!AJ:AJ,BNVFE!$C:$C,$C5,BNVFE!$B:$B,$B5,BNVFE!$A:$A,$A5)</f>
        <v>6.9399999999999996E-4</v>
      </c>
      <c r="AM5" s="4">
        <f>SUMIFS(BNVFE!AK:AK,BNVFE!$C:$C,$C5,BNVFE!$B:$B,$B5,BNVFE!$A:$A,$A5)</f>
        <v>6.9399999999999996E-4</v>
      </c>
      <c r="AN5" s="4">
        <f>SUMIFS(BNVFE!AL:AL,BNVFE!$C:$C,$C5,BNVFE!$B:$B,$B5,BNVFE!$A:$A,$A5)</f>
        <v>6.9399999999999996E-4</v>
      </c>
      <c r="AO5" s="4">
        <f>SUMIFS(BNVFE!AM:AM,BNVFE!$C:$C,$C5,BNVFE!$B:$B,$B5,BNVFE!$A:$A,$A5)</f>
        <v>6.9399999999999996E-4</v>
      </c>
      <c r="AP5" s="4">
        <f>SUMIFS(BNVFE!AN:AN,BNVFE!$C:$C,$C5,BNVFE!$B:$B,$B5,BNVFE!$A:$A,$A5)</f>
        <v>6.9399999999999996E-4</v>
      </c>
      <c r="AQ5" s="4">
        <f>SUMIFS(BNVFE!AO:AO,BNVFE!$C:$C,$C5,BNVFE!$B:$B,$B5,BNVFE!$A:$A,$A5)</f>
        <v>6.9399999999999996E-4</v>
      </c>
      <c r="AR5" s="4">
        <f>SUMIFS(BNVFE!AP:AP,BNVFE!$C:$C,$C5,BNVFE!$B:$B,$B5,BNVFE!$A:$A,$A5)</f>
        <v>6.9399999999999996E-4</v>
      </c>
      <c r="AS5" s="4">
        <f>SUMIFS(BNVFE!AQ:AQ,BNVFE!$C:$C,$C5,BNVFE!$B:$B,$B5,BNVFE!$A:$A,$A5)</f>
        <v>6.9399999999999996E-4</v>
      </c>
      <c r="AT5" s="4">
        <f>SUMIFS(BNVFE!AR:AR,BNVFE!$C:$C,$C5,BNVFE!$B:$B,$B5,BNVFE!$A:$A,$A5)</f>
        <v>6.9399999999999996E-4</v>
      </c>
      <c r="AU5" s="4">
        <f>SUMIFS(BNVFE!AS:AS,BNVFE!$C:$C,$C5,BNVFE!$B:$B,$B5,BNVFE!$A:$A,$A5)</f>
        <v>6.9399999999999996E-4</v>
      </c>
      <c r="AV5" s="4">
        <f>SUMIFS(BNVFE!AT:AT,BNVFE!$C:$C,$C5,BNVFE!$B:$B,$B5,BNVFE!$A:$A,$A5)</f>
        <v>6.9399999999999996E-4</v>
      </c>
    </row>
    <row r="6" spans="1:48">
      <c r="A6" s="18" t="s">
        <v>143</v>
      </c>
      <c r="B6" s="18" t="s">
        <v>14</v>
      </c>
      <c r="C6" s="18" t="s">
        <v>6</v>
      </c>
      <c r="D6" s="4">
        <f>SUMIFS(SYFAFE!$D$18:$D$101,SYFAFE!$C$18:$C$101,$C6,SYFAFE!$B$18:$B$101,$B6,SYFAFE!A$18:A$101,$A6)</f>
        <v>4.4175960613736411E-4</v>
      </c>
      <c r="E6" s="10">
        <f t="shared" si="0"/>
        <v>1</v>
      </c>
      <c r="F6" s="20">
        <f>VLOOKUP($B6,'Other Values'!$A$9:$C$14,IF($A6="passenger",2,3),FALSE)</f>
        <v>15</v>
      </c>
      <c r="G6" s="4">
        <f>SUMIFS(BNVFE!E:E,BNVFE!$C:$C,$C6,BNVFE!$B:$B,$B6,BNVFE!$A:$A,$A6)</f>
        <v>4.4175960613736411E-4</v>
      </c>
      <c r="H6" s="4">
        <f>SUMIFS(BNVFE!F:F,BNVFE!$C:$C,$C6,BNVFE!$B:$B,$B6,BNVFE!$A:$A,$A6)</f>
        <v>5.2127633524208972E-4</v>
      </c>
      <c r="I6" s="4">
        <f>SUMIFS(BNVFE!G:G,BNVFE!$C:$C,$C6,BNVFE!$B:$B,$B6,BNVFE!$A:$A,$A6)</f>
        <v>5.4299618254384345E-4</v>
      </c>
      <c r="J6" s="4">
        <f>SUMIFS(BNVFE!H:H,BNVFE!$C:$C,$C6,BNVFE!$B:$B,$B6,BNVFE!$A:$A,$A6)</f>
        <v>5.6660471221966276E-4</v>
      </c>
      <c r="K6" s="4">
        <f>SUMIFS(BNVFE!I:I,BNVFE!$C:$C,$C6,BNVFE!$B:$B,$B6,BNVFE!$A:$A,$A6)</f>
        <v>5.9199999999999997E-4</v>
      </c>
      <c r="L6" s="4">
        <f>SUMIFS(BNVFE!J:J,BNVFE!$C:$C,$C6,BNVFE!$B:$B,$B6,BNVFE!$A:$A,$A6)</f>
        <v>6.2100000000000002E-4</v>
      </c>
      <c r="M6" s="4">
        <f>SUMIFS(BNVFE!K:K,BNVFE!$C:$C,$C6,BNVFE!$B:$B,$B6,BNVFE!$A:$A,$A6)</f>
        <v>6.5200000000000002E-4</v>
      </c>
      <c r="N6" s="4">
        <f>SUMIFS(BNVFE!L:L,BNVFE!$C:$C,$C6,BNVFE!$B:$B,$B6,BNVFE!$A:$A,$A6)</f>
        <v>6.6799999999999997E-4</v>
      </c>
      <c r="O6" s="4">
        <f>SUMIFS(BNVFE!M:M,BNVFE!$C:$C,$C6,BNVFE!$B:$B,$B6,BNVFE!$A:$A,$A6)</f>
        <v>6.8599999999999998E-4</v>
      </c>
      <c r="P6" s="4">
        <f>SUMIFS(BNVFE!N:N,BNVFE!$C:$C,$C6,BNVFE!$B:$B,$B6,BNVFE!$A:$A,$A6)</f>
        <v>7.0399999999999998E-4</v>
      </c>
      <c r="Q6" s="4">
        <f>SUMIFS(BNVFE!O:O,BNVFE!$C:$C,$C6,BNVFE!$B:$B,$B6,BNVFE!$A:$A,$A6)</f>
        <v>7.2400000000000003E-4</v>
      </c>
      <c r="R6" s="4">
        <f>SUMIFS(BNVFE!P:P,BNVFE!$C:$C,$C6,BNVFE!$B:$B,$B6,BNVFE!$A:$A,$A6)</f>
        <v>7.45E-4</v>
      </c>
      <c r="S6" s="4">
        <f>SUMIFS(BNVFE!Q:Q,BNVFE!$C:$C,$C6,BNVFE!$B:$B,$B6,BNVFE!$A:$A,$A6)</f>
        <v>7.45E-4</v>
      </c>
      <c r="T6" s="4">
        <f>SUMIFS(BNVFE!R:R,BNVFE!$C:$C,$C6,BNVFE!$B:$B,$B6,BNVFE!$A:$A,$A6)</f>
        <v>7.45E-4</v>
      </c>
      <c r="U6" s="4">
        <f>SUMIFS(BNVFE!S:S,BNVFE!$C:$C,$C6,BNVFE!$B:$B,$B6,BNVFE!$A:$A,$A6)</f>
        <v>7.45E-4</v>
      </c>
      <c r="V6" s="4">
        <f>SUMIFS(BNVFE!T:T,BNVFE!$C:$C,$C6,BNVFE!$B:$B,$B6,BNVFE!$A:$A,$A6)</f>
        <v>7.45E-4</v>
      </c>
      <c r="W6" s="4">
        <f>SUMIFS(BNVFE!U:U,BNVFE!$C:$C,$C6,BNVFE!$B:$B,$B6,BNVFE!$A:$A,$A6)</f>
        <v>7.45E-4</v>
      </c>
      <c r="X6" s="4">
        <f>SUMIFS(BNVFE!V:V,BNVFE!$C:$C,$C6,BNVFE!$B:$B,$B6,BNVFE!$A:$A,$A6)</f>
        <v>7.45E-4</v>
      </c>
      <c r="Y6" s="4">
        <f>SUMIFS(BNVFE!W:W,BNVFE!$C:$C,$C6,BNVFE!$B:$B,$B6,BNVFE!$A:$A,$A6)</f>
        <v>7.45E-4</v>
      </c>
      <c r="Z6" s="4">
        <f>SUMIFS(BNVFE!X:X,BNVFE!$C:$C,$C6,BNVFE!$B:$B,$B6,BNVFE!$A:$A,$A6)</f>
        <v>7.45E-4</v>
      </c>
      <c r="AA6" s="4">
        <f>SUMIFS(BNVFE!Y:Y,BNVFE!$C:$C,$C6,BNVFE!$B:$B,$B6,BNVFE!$A:$A,$A6)</f>
        <v>7.45E-4</v>
      </c>
      <c r="AB6" s="4">
        <f>SUMIFS(BNVFE!Z:Z,BNVFE!$C:$C,$C6,BNVFE!$B:$B,$B6,BNVFE!$A:$A,$A6)</f>
        <v>7.45E-4</v>
      </c>
      <c r="AC6" s="4">
        <f>SUMIFS(BNVFE!AA:AA,BNVFE!$C:$C,$C6,BNVFE!$B:$B,$B6,BNVFE!$A:$A,$A6)</f>
        <v>7.45E-4</v>
      </c>
      <c r="AD6" s="4">
        <f>SUMIFS(BNVFE!AB:AB,BNVFE!$C:$C,$C6,BNVFE!$B:$B,$B6,BNVFE!$A:$A,$A6)</f>
        <v>7.45E-4</v>
      </c>
      <c r="AE6" s="4">
        <f>SUMIFS(BNVFE!AC:AC,BNVFE!$C:$C,$C6,BNVFE!$B:$B,$B6,BNVFE!$A:$A,$A6)</f>
        <v>7.45E-4</v>
      </c>
      <c r="AF6" s="4">
        <f>SUMIFS(BNVFE!AD:AD,BNVFE!$C:$C,$C6,BNVFE!$B:$B,$B6,BNVFE!$A:$A,$A6)</f>
        <v>7.45E-4</v>
      </c>
      <c r="AG6" s="4">
        <f>SUMIFS(BNVFE!AE:AE,BNVFE!$C:$C,$C6,BNVFE!$B:$B,$B6,BNVFE!$A:$A,$A6)</f>
        <v>7.45E-4</v>
      </c>
      <c r="AH6" s="4">
        <f>SUMIFS(BNVFE!AF:AF,BNVFE!$C:$C,$C6,BNVFE!$B:$B,$B6,BNVFE!$A:$A,$A6)</f>
        <v>7.45E-4</v>
      </c>
      <c r="AI6" s="4">
        <f>SUMIFS(BNVFE!AG:AG,BNVFE!$C:$C,$C6,BNVFE!$B:$B,$B6,BNVFE!$A:$A,$A6)</f>
        <v>7.45E-4</v>
      </c>
      <c r="AJ6" s="4">
        <f>SUMIFS(BNVFE!AH:AH,BNVFE!$C:$C,$C6,BNVFE!$B:$B,$B6,BNVFE!$A:$A,$A6)</f>
        <v>7.45E-4</v>
      </c>
      <c r="AK6" s="4">
        <f>SUMIFS(BNVFE!AI:AI,BNVFE!$C:$C,$C6,BNVFE!$B:$B,$B6,BNVFE!$A:$A,$A6)</f>
        <v>7.45E-4</v>
      </c>
      <c r="AL6" s="4">
        <f>SUMIFS(BNVFE!AJ:AJ,BNVFE!$C:$C,$C6,BNVFE!$B:$B,$B6,BNVFE!$A:$A,$A6)</f>
        <v>7.45E-4</v>
      </c>
      <c r="AM6" s="4">
        <f>SUMIFS(BNVFE!AK:AK,BNVFE!$C:$C,$C6,BNVFE!$B:$B,$B6,BNVFE!$A:$A,$A6)</f>
        <v>7.45E-4</v>
      </c>
      <c r="AN6" s="4">
        <f>SUMIFS(BNVFE!AL:AL,BNVFE!$C:$C,$C6,BNVFE!$B:$B,$B6,BNVFE!$A:$A,$A6)</f>
        <v>7.45E-4</v>
      </c>
      <c r="AO6" s="4">
        <f>SUMIFS(BNVFE!AM:AM,BNVFE!$C:$C,$C6,BNVFE!$B:$B,$B6,BNVFE!$A:$A,$A6)</f>
        <v>7.45E-4</v>
      </c>
      <c r="AP6" s="4">
        <f>SUMIFS(BNVFE!AN:AN,BNVFE!$C:$C,$C6,BNVFE!$B:$B,$B6,BNVFE!$A:$A,$A6)</f>
        <v>7.45E-4</v>
      </c>
      <c r="AQ6" s="4">
        <f>SUMIFS(BNVFE!AO:AO,BNVFE!$C:$C,$C6,BNVFE!$B:$B,$B6,BNVFE!$A:$A,$A6)</f>
        <v>7.45E-4</v>
      </c>
      <c r="AR6" s="4">
        <f>SUMIFS(BNVFE!AP:AP,BNVFE!$C:$C,$C6,BNVFE!$B:$B,$B6,BNVFE!$A:$A,$A6)</f>
        <v>7.45E-4</v>
      </c>
      <c r="AS6" s="4">
        <f>SUMIFS(BNVFE!AQ:AQ,BNVFE!$C:$C,$C6,BNVFE!$B:$B,$B6,BNVFE!$A:$A,$A6)</f>
        <v>7.45E-4</v>
      </c>
      <c r="AT6" s="4">
        <f>SUMIFS(BNVFE!AR:AR,BNVFE!$C:$C,$C6,BNVFE!$B:$B,$B6,BNVFE!$A:$A,$A6)</f>
        <v>7.45E-4</v>
      </c>
      <c r="AU6" s="4">
        <f>SUMIFS(BNVFE!AS:AS,BNVFE!$C:$C,$C6,BNVFE!$B:$B,$B6,BNVFE!$A:$A,$A6)</f>
        <v>7.45E-4</v>
      </c>
      <c r="AV6" s="4">
        <f>SUMIFS(BNVFE!AT:AT,BNVFE!$C:$C,$C6,BNVFE!$B:$B,$B6,BNVFE!$A:$A,$A6)</f>
        <v>7.45E-4</v>
      </c>
    </row>
    <row r="7" spans="1:48">
      <c r="A7" s="18" t="s">
        <v>143</v>
      </c>
      <c r="B7" s="18" t="s">
        <v>14</v>
      </c>
      <c r="C7" s="18" t="s">
        <v>49</v>
      </c>
      <c r="D7" s="4">
        <f>SUMIFS(SYFAFE!$D$18:$D$101,SYFAFE!$C$18:$C$101,$C7,SYFAFE!$B$18:$B$101,$B7,SYFAFE!A$18:A$101,$A7)</f>
        <v>2.2525567274646511E-4</v>
      </c>
      <c r="E7" s="10">
        <f t="shared" si="0"/>
        <v>1</v>
      </c>
      <c r="F7" s="20">
        <f>VLOOKUP($B7,'Other Values'!$A$9:$C$14,IF($A7="passenger",2,3),FALSE)</f>
        <v>15</v>
      </c>
      <c r="G7" s="4">
        <f>SUMIFS(BNVFE!E:E,BNVFE!$C:$C,$C7,BNVFE!$B:$B,$B7,BNVFE!$A:$A,$A7)</f>
        <v>2.2525567274646511E-4</v>
      </c>
      <c r="H7" s="4">
        <f>SUMIFS(BNVFE!F:F,BNVFE!$C:$C,$C7,BNVFE!$B:$B,$B7,BNVFE!$A:$A,$A7)</f>
        <v>4.692826515551357E-4</v>
      </c>
      <c r="I7" s="4">
        <f>SUMIFS(BNVFE!G:G,BNVFE!$C:$C,$C7,BNVFE!$B:$B,$B7,BNVFE!$A:$A,$A7)</f>
        <v>4.692826515551357E-4</v>
      </c>
      <c r="J7" s="4">
        <f>SUMIFS(BNVFE!H:H,BNVFE!$C:$C,$C7,BNVFE!$B:$B,$B7,BNVFE!$A:$A,$A7)</f>
        <v>4.692826515551357E-4</v>
      </c>
      <c r="K7" s="4">
        <f>SUMIFS(BNVFE!I:I,BNVFE!$C:$C,$C7,BNVFE!$B:$B,$B7,BNVFE!$A:$A,$A7)</f>
        <v>4.6900000000000002E-4</v>
      </c>
      <c r="L7" s="4">
        <f>SUMIFS(BNVFE!J:J,BNVFE!$C:$C,$C7,BNVFE!$B:$B,$B7,BNVFE!$A:$A,$A7)</f>
        <v>4.6900000000000002E-4</v>
      </c>
      <c r="M7" s="4">
        <f>SUMIFS(BNVFE!K:K,BNVFE!$C:$C,$C7,BNVFE!$B:$B,$B7,BNVFE!$A:$A,$A7)</f>
        <v>4.6900000000000002E-4</v>
      </c>
      <c r="N7" s="4">
        <f>SUMIFS(BNVFE!L:L,BNVFE!$C:$C,$C7,BNVFE!$B:$B,$B7,BNVFE!$A:$A,$A7)</f>
        <v>4.6900000000000002E-4</v>
      </c>
      <c r="O7" s="4">
        <f>SUMIFS(BNVFE!M:M,BNVFE!$C:$C,$C7,BNVFE!$B:$B,$B7,BNVFE!$A:$A,$A7)</f>
        <v>4.6900000000000002E-4</v>
      </c>
      <c r="P7" s="4">
        <f>SUMIFS(BNVFE!N:N,BNVFE!$C:$C,$C7,BNVFE!$B:$B,$B7,BNVFE!$A:$A,$A7)</f>
        <v>4.6900000000000002E-4</v>
      </c>
      <c r="Q7" s="4">
        <f>SUMIFS(BNVFE!O:O,BNVFE!$C:$C,$C7,BNVFE!$B:$B,$B7,BNVFE!$A:$A,$A7)</f>
        <v>4.6900000000000002E-4</v>
      </c>
      <c r="R7" s="4">
        <f>SUMIFS(BNVFE!P:P,BNVFE!$C:$C,$C7,BNVFE!$B:$B,$B7,BNVFE!$A:$A,$A7)</f>
        <v>4.6900000000000002E-4</v>
      </c>
      <c r="S7" s="4">
        <f>SUMIFS(BNVFE!Q:Q,BNVFE!$C:$C,$C7,BNVFE!$B:$B,$B7,BNVFE!$A:$A,$A7)</f>
        <v>4.6900000000000002E-4</v>
      </c>
      <c r="T7" s="4">
        <f>SUMIFS(BNVFE!R:R,BNVFE!$C:$C,$C7,BNVFE!$B:$B,$B7,BNVFE!$A:$A,$A7)</f>
        <v>4.6900000000000002E-4</v>
      </c>
      <c r="U7" s="4">
        <f>SUMIFS(BNVFE!S:S,BNVFE!$C:$C,$C7,BNVFE!$B:$B,$B7,BNVFE!$A:$A,$A7)</f>
        <v>4.6900000000000002E-4</v>
      </c>
      <c r="V7" s="4">
        <f>SUMIFS(BNVFE!T:T,BNVFE!$C:$C,$C7,BNVFE!$B:$B,$B7,BNVFE!$A:$A,$A7)</f>
        <v>4.6900000000000002E-4</v>
      </c>
      <c r="W7" s="4">
        <f>SUMIFS(BNVFE!U:U,BNVFE!$C:$C,$C7,BNVFE!$B:$B,$B7,BNVFE!$A:$A,$A7)</f>
        <v>4.6900000000000002E-4</v>
      </c>
      <c r="X7" s="4">
        <f>SUMIFS(BNVFE!V:V,BNVFE!$C:$C,$C7,BNVFE!$B:$B,$B7,BNVFE!$A:$A,$A7)</f>
        <v>4.6900000000000002E-4</v>
      </c>
      <c r="Y7" s="4">
        <f>SUMIFS(BNVFE!W:W,BNVFE!$C:$C,$C7,BNVFE!$B:$B,$B7,BNVFE!$A:$A,$A7)</f>
        <v>4.6900000000000002E-4</v>
      </c>
      <c r="Z7" s="4">
        <f>SUMIFS(BNVFE!X:X,BNVFE!$C:$C,$C7,BNVFE!$B:$B,$B7,BNVFE!$A:$A,$A7)</f>
        <v>4.6900000000000002E-4</v>
      </c>
      <c r="AA7" s="4">
        <f>SUMIFS(BNVFE!Y:Y,BNVFE!$C:$C,$C7,BNVFE!$B:$B,$B7,BNVFE!$A:$A,$A7)</f>
        <v>4.6900000000000002E-4</v>
      </c>
      <c r="AB7" s="4">
        <f>SUMIFS(BNVFE!Z:Z,BNVFE!$C:$C,$C7,BNVFE!$B:$B,$B7,BNVFE!$A:$A,$A7)</f>
        <v>4.6900000000000002E-4</v>
      </c>
      <c r="AC7" s="4">
        <f>SUMIFS(BNVFE!AA:AA,BNVFE!$C:$C,$C7,BNVFE!$B:$B,$B7,BNVFE!$A:$A,$A7)</f>
        <v>4.6900000000000002E-4</v>
      </c>
      <c r="AD7" s="4">
        <f>SUMIFS(BNVFE!AB:AB,BNVFE!$C:$C,$C7,BNVFE!$B:$B,$B7,BNVFE!$A:$A,$A7)</f>
        <v>4.6900000000000002E-4</v>
      </c>
      <c r="AE7" s="4">
        <f>SUMIFS(BNVFE!AC:AC,BNVFE!$C:$C,$C7,BNVFE!$B:$B,$B7,BNVFE!$A:$A,$A7)</f>
        <v>4.6900000000000002E-4</v>
      </c>
      <c r="AF7" s="4">
        <f>SUMIFS(BNVFE!AD:AD,BNVFE!$C:$C,$C7,BNVFE!$B:$B,$B7,BNVFE!$A:$A,$A7)</f>
        <v>4.6900000000000002E-4</v>
      </c>
      <c r="AG7" s="4">
        <f>SUMIFS(BNVFE!AE:AE,BNVFE!$C:$C,$C7,BNVFE!$B:$B,$B7,BNVFE!$A:$A,$A7)</f>
        <v>4.6900000000000002E-4</v>
      </c>
      <c r="AH7" s="4">
        <f>SUMIFS(BNVFE!AF:AF,BNVFE!$C:$C,$C7,BNVFE!$B:$B,$B7,BNVFE!$A:$A,$A7)</f>
        <v>4.6900000000000002E-4</v>
      </c>
      <c r="AI7" s="4">
        <f>SUMIFS(BNVFE!AG:AG,BNVFE!$C:$C,$C7,BNVFE!$B:$B,$B7,BNVFE!$A:$A,$A7)</f>
        <v>4.6900000000000002E-4</v>
      </c>
      <c r="AJ7" s="4">
        <f>SUMIFS(BNVFE!AH:AH,BNVFE!$C:$C,$C7,BNVFE!$B:$B,$B7,BNVFE!$A:$A,$A7)</f>
        <v>4.6900000000000002E-4</v>
      </c>
      <c r="AK7" s="4">
        <f>SUMIFS(BNVFE!AI:AI,BNVFE!$C:$C,$C7,BNVFE!$B:$B,$B7,BNVFE!$A:$A,$A7)</f>
        <v>4.6900000000000002E-4</v>
      </c>
      <c r="AL7" s="4">
        <f>SUMIFS(BNVFE!AJ:AJ,BNVFE!$C:$C,$C7,BNVFE!$B:$B,$B7,BNVFE!$A:$A,$A7)</f>
        <v>4.6900000000000002E-4</v>
      </c>
      <c r="AM7" s="4">
        <f>SUMIFS(BNVFE!AK:AK,BNVFE!$C:$C,$C7,BNVFE!$B:$B,$B7,BNVFE!$A:$A,$A7)</f>
        <v>4.6900000000000002E-4</v>
      </c>
      <c r="AN7" s="4">
        <f>SUMIFS(BNVFE!AL:AL,BNVFE!$C:$C,$C7,BNVFE!$B:$B,$B7,BNVFE!$A:$A,$A7)</f>
        <v>4.6900000000000002E-4</v>
      </c>
      <c r="AO7" s="4">
        <f>SUMIFS(BNVFE!AM:AM,BNVFE!$C:$C,$C7,BNVFE!$B:$B,$B7,BNVFE!$A:$A,$A7)</f>
        <v>4.6900000000000002E-4</v>
      </c>
      <c r="AP7" s="4">
        <f>SUMIFS(BNVFE!AN:AN,BNVFE!$C:$C,$C7,BNVFE!$B:$B,$B7,BNVFE!$A:$A,$A7)</f>
        <v>4.6900000000000002E-4</v>
      </c>
      <c r="AQ7" s="4">
        <f>SUMIFS(BNVFE!AO:AO,BNVFE!$C:$C,$C7,BNVFE!$B:$B,$B7,BNVFE!$A:$A,$A7)</f>
        <v>4.6900000000000002E-4</v>
      </c>
      <c r="AR7" s="4">
        <f>SUMIFS(BNVFE!AP:AP,BNVFE!$C:$C,$C7,BNVFE!$B:$B,$B7,BNVFE!$A:$A,$A7)</f>
        <v>4.6900000000000002E-4</v>
      </c>
      <c r="AS7" s="4">
        <f>SUMIFS(BNVFE!AQ:AQ,BNVFE!$C:$C,$C7,BNVFE!$B:$B,$B7,BNVFE!$A:$A,$A7)</f>
        <v>4.6900000000000002E-4</v>
      </c>
      <c r="AT7" s="4">
        <f>SUMIFS(BNVFE!AR:AR,BNVFE!$C:$C,$C7,BNVFE!$B:$B,$B7,BNVFE!$A:$A,$A7)</f>
        <v>4.6900000000000002E-4</v>
      </c>
      <c r="AU7" s="4">
        <f>SUMIFS(BNVFE!AS:AS,BNVFE!$C:$C,$C7,BNVFE!$B:$B,$B7,BNVFE!$A:$A,$A7)</f>
        <v>4.6900000000000002E-4</v>
      </c>
      <c r="AV7" s="4">
        <f>SUMIFS(BNVFE!AT:AT,BNVFE!$C:$C,$C7,BNVFE!$B:$B,$B7,BNVFE!$A:$A,$A7)</f>
        <v>4.6900000000000002E-4</v>
      </c>
    </row>
    <row r="8" spans="1:48">
      <c r="A8" s="18" t="s">
        <v>143</v>
      </c>
      <c r="B8" s="18" t="s">
        <v>14</v>
      </c>
      <c r="C8" s="18" t="s">
        <v>50</v>
      </c>
      <c r="D8" s="4">
        <f>SUMIFS(SYFAFE!$D$18:$D$101,SYFAFE!$C$18:$C$101,$C8,SYFAFE!$B$18:$B$101,$B8,SYFAFE!A$18:A$101,$A8)</f>
        <v>4.8091259929518981E-4</v>
      </c>
      <c r="E8" s="10">
        <f t="shared" si="0"/>
        <v>1</v>
      </c>
      <c r="F8" s="20">
        <f>VLOOKUP($B8,'Other Values'!$A$9:$C$14,IF($A8="passenger",2,3),FALSE)</f>
        <v>15</v>
      </c>
      <c r="G8" s="4">
        <f>SUMIFS(BNVFE!E:E,BNVFE!$C:$C,$C8,BNVFE!$B:$B,$B8,BNVFE!$A:$A,$A8)</f>
        <v>4.8091259929518981E-4</v>
      </c>
      <c r="H8" s="4">
        <v>5.8E-4</v>
      </c>
      <c r="I8" s="4">
        <v>5.8299999999999997E-4</v>
      </c>
      <c r="J8" s="4">
        <v>5.8600000000000004E-4</v>
      </c>
      <c r="K8" s="4">
        <v>5.7700000000000004E-4</v>
      </c>
      <c r="L8" s="4">
        <v>5.8E-4</v>
      </c>
      <c r="M8" s="4">
        <v>5.8299999999999997E-4</v>
      </c>
      <c r="N8" s="4">
        <v>5.8600000000000004E-4</v>
      </c>
      <c r="O8" s="4">
        <v>5.8900000000000001E-4</v>
      </c>
      <c r="P8" s="4">
        <v>5.9299999999999999E-4</v>
      </c>
      <c r="Q8" s="4">
        <v>5.9599999999999996E-4</v>
      </c>
      <c r="R8" s="4">
        <v>5.9900000000000003E-4</v>
      </c>
      <c r="S8" s="4">
        <v>6.02E-4</v>
      </c>
      <c r="T8" s="4">
        <v>6.0499999999999996E-4</v>
      </c>
      <c r="U8" s="4">
        <v>6.0800000000000003E-4</v>
      </c>
      <c r="V8" s="4">
        <v>6.11E-4</v>
      </c>
      <c r="W8" s="4">
        <v>6.1399999999999996E-4</v>
      </c>
      <c r="X8" s="4">
        <v>6.1700000000000004E-4</v>
      </c>
      <c r="Y8" s="4">
        <v>6.2E-4</v>
      </c>
      <c r="Z8" s="4">
        <v>6.2299999999999996E-4</v>
      </c>
      <c r="AA8" s="4">
        <v>6.2699999999999995E-4</v>
      </c>
      <c r="AB8" s="4">
        <v>6.4099999999999997E-4</v>
      </c>
      <c r="AC8" s="4">
        <v>6.5600000000000001E-4</v>
      </c>
      <c r="AD8" s="4">
        <v>6.7100000000000005E-4</v>
      </c>
      <c r="AE8" s="4">
        <v>6.87E-4</v>
      </c>
      <c r="AF8" s="4">
        <v>7.0399999999999998E-4</v>
      </c>
      <c r="AG8" s="4">
        <v>7.2099999999999996E-4</v>
      </c>
      <c r="AH8" s="4">
        <v>7.3099999999999999E-4</v>
      </c>
      <c r="AI8" s="4">
        <v>7.3999999999999999E-4</v>
      </c>
      <c r="AJ8" s="4">
        <v>7.4899999999999999E-4</v>
      </c>
      <c r="AK8" s="4">
        <v>7.5900000000000002E-4</v>
      </c>
      <c r="AL8" s="4">
        <v>7.6900000000000004E-4</v>
      </c>
      <c r="AM8" s="4">
        <v>7.6900000000000004E-4</v>
      </c>
      <c r="AN8" s="4">
        <v>7.6900000000000004E-4</v>
      </c>
      <c r="AO8" s="4">
        <v>7.6900000000000004E-4</v>
      </c>
      <c r="AP8" s="4">
        <v>7.6900000000000004E-4</v>
      </c>
      <c r="AQ8" s="4">
        <v>7.6900000000000004E-4</v>
      </c>
      <c r="AR8" s="4">
        <v>7.6900000000000004E-4</v>
      </c>
      <c r="AS8" s="4">
        <v>7.6900000000000004E-4</v>
      </c>
      <c r="AT8" s="4">
        <v>7.6900000000000004E-4</v>
      </c>
      <c r="AU8" s="4">
        <v>7.6900000000000004E-4</v>
      </c>
      <c r="AV8" s="4">
        <v>7.6900000000000004E-4</v>
      </c>
    </row>
    <row r="9" spans="1:48">
      <c r="A9" s="18" t="s">
        <v>144</v>
      </c>
      <c r="B9" s="18" t="s">
        <v>14</v>
      </c>
      <c r="C9" s="18" t="s">
        <v>2</v>
      </c>
      <c r="D9" s="4">
        <f>SUMIFS(SYFAFE!$D$18:$D$101,SYFAFE!$C$18:$C$101,$C9,SYFAFE!$B$18:$B$101,$B9,SYFAFE!A$18:A$101,$A9)</f>
        <v>9.712297116432633E-4</v>
      </c>
      <c r="E9" s="10">
        <f t="shared" si="0"/>
        <v>1</v>
      </c>
      <c r="F9" s="20">
        <f>VLOOKUP($B9,'Other Values'!$A$9:$C$14,IF($A9="passenger",2,3),FALSE)</f>
        <v>13.5</v>
      </c>
      <c r="G9" s="4">
        <f>SUMIFS(BNVFE!E:E,BNVFE!$C:$C,$C9,BNVFE!$B:$B,$B9,BNVFE!$A:$A,$A9)</f>
        <v>9.712297116432633E-4</v>
      </c>
      <c r="H9" s="4">
        <f>SUMIFS(BNVFE!F:F,BNVFE!$C:$C,$C9,BNVFE!$B:$B,$B9,BNVFE!$A:$A,$A9)</f>
        <v>1.1654756539719159E-3</v>
      </c>
      <c r="I9" s="4">
        <f>SUMIFS(BNVFE!G:G,BNVFE!$C:$C,$C9,BNVFE!$B:$B,$B9,BNVFE!$A:$A,$A9)</f>
        <v>1.182366605478755E-3</v>
      </c>
      <c r="J9" s="4">
        <f>SUMIFS(BNVFE!H:H,BNVFE!$C:$C,$C9,BNVFE!$B:$B,$B9,BNVFE!$A:$A,$A9)</f>
        <v>1.1997543496769718E-3</v>
      </c>
      <c r="K9" s="4">
        <f>SUMIFS(BNVFE!I:I,BNVFE!$C:$C,$C9,BNVFE!$B:$B,$B9,BNVFE!$A:$A,$A9)</f>
        <v>1.2199999999999999E-3</v>
      </c>
      <c r="L9" s="4">
        <f>SUMIFS(BNVFE!J:J,BNVFE!$C:$C,$C9,BNVFE!$B:$B,$B9,BNVFE!$A:$A,$A9)</f>
        <v>1.24E-3</v>
      </c>
      <c r="M9" s="4">
        <f>SUMIFS(BNVFE!K:K,BNVFE!$C:$C,$C9,BNVFE!$B:$B,$B9,BNVFE!$A:$A,$A9)</f>
        <v>1.2600000000000001E-3</v>
      </c>
      <c r="N9" s="4">
        <f>SUMIFS(BNVFE!L:L,BNVFE!$C:$C,$C9,BNVFE!$B:$B,$B9,BNVFE!$A:$A,$A9)</f>
        <v>1.2700000000000001E-3</v>
      </c>
      <c r="O9" s="4">
        <f>SUMIFS(BNVFE!M:M,BNVFE!$C:$C,$C9,BNVFE!$B:$B,$B9,BNVFE!$A:$A,$A9)</f>
        <v>1.2899999999999999E-3</v>
      </c>
      <c r="P9" s="4">
        <f>SUMIFS(BNVFE!N:N,BNVFE!$C:$C,$C9,BNVFE!$B:$B,$B9,BNVFE!$A:$A,$A9)</f>
        <v>1.32E-3</v>
      </c>
      <c r="Q9" s="4">
        <f>SUMIFS(BNVFE!O:O,BNVFE!$C:$C,$C9,BNVFE!$B:$B,$B9,BNVFE!$A:$A,$A9)</f>
        <v>1.34E-3</v>
      </c>
      <c r="R9" s="4">
        <f>SUMIFS(BNVFE!P:P,BNVFE!$C:$C,$C9,BNVFE!$B:$B,$B9,BNVFE!$A:$A,$A9)</f>
        <v>1.3600000000000001E-3</v>
      </c>
      <c r="S9" s="4">
        <f>SUMIFS(BNVFE!Q:Q,BNVFE!$C:$C,$C9,BNVFE!$B:$B,$B9,BNVFE!$A:$A,$A9)</f>
        <v>1.3799999999999999E-3</v>
      </c>
      <c r="T9" s="4">
        <f>SUMIFS(BNVFE!R:R,BNVFE!$C:$C,$C9,BNVFE!$B:$B,$B9,BNVFE!$A:$A,$A9)</f>
        <v>1.4E-3</v>
      </c>
      <c r="U9" s="4">
        <f>SUMIFS(BNVFE!S:S,BNVFE!$C:$C,$C9,BNVFE!$B:$B,$B9,BNVFE!$A:$A,$A9)</f>
        <v>1.42E-3</v>
      </c>
      <c r="V9" s="4">
        <f>SUMIFS(BNVFE!T:T,BNVFE!$C:$C,$C9,BNVFE!$B:$B,$B9,BNVFE!$A:$A,$A9)</f>
        <v>1.4400000000000001E-3</v>
      </c>
      <c r="W9" s="4">
        <f>SUMIFS(BNVFE!U:U,BNVFE!$C:$C,$C9,BNVFE!$B:$B,$B9,BNVFE!$A:$A,$A9)</f>
        <v>1.4599999999999999E-3</v>
      </c>
      <c r="X9" s="4">
        <f>SUMIFS(BNVFE!V:V,BNVFE!$C:$C,$C9,BNVFE!$B:$B,$B9,BNVFE!$A:$A,$A9)</f>
        <v>1.4599999999999999E-3</v>
      </c>
      <c r="Y9" s="4">
        <f>SUMIFS(BNVFE!W:W,BNVFE!$C:$C,$C9,BNVFE!$B:$B,$B9,BNVFE!$A:$A,$A9)</f>
        <v>1.4599999999999999E-3</v>
      </c>
      <c r="Z9" s="4">
        <f>SUMIFS(BNVFE!X:X,BNVFE!$C:$C,$C9,BNVFE!$B:$B,$B9,BNVFE!$A:$A,$A9)</f>
        <v>1.4599999999999999E-3</v>
      </c>
      <c r="AA9" s="4">
        <f>SUMIFS(BNVFE!Y:Y,BNVFE!$C:$C,$C9,BNVFE!$B:$B,$B9,BNVFE!$A:$A,$A9)</f>
        <v>1.4599999999999999E-3</v>
      </c>
      <c r="AB9" s="4">
        <f>SUMIFS(BNVFE!Z:Z,BNVFE!$C:$C,$C9,BNVFE!$B:$B,$B9,BNVFE!$A:$A,$A9)</f>
        <v>1.4599999999999999E-3</v>
      </c>
      <c r="AC9" s="4">
        <f>SUMIFS(BNVFE!AA:AA,BNVFE!$C:$C,$C9,BNVFE!$B:$B,$B9,BNVFE!$A:$A,$A9)</f>
        <v>1.4599999999999999E-3</v>
      </c>
      <c r="AD9" s="4">
        <f>SUMIFS(BNVFE!AB:AB,BNVFE!$C:$C,$C9,BNVFE!$B:$B,$B9,BNVFE!$A:$A,$A9)</f>
        <v>1.4599999999999999E-3</v>
      </c>
      <c r="AE9" s="4">
        <f>SUMIFS(BNVFE!AC:AC,BNVFE!$C:$C,$C9,BNVFE!$B:$B,$B9,BNVFE!$A:$A,$A9)</f>
        <v>1.4599999999999999E-3</v>
      </c>
      <c r="AF9" s="4">
        <f>SUMIFS(BNVFE!AD:AD,BNVFE!$C:$C,$C9,BNVFE!$B:$B,$B9,BNVFE!$A:$A,$A9)</f>
        <v>1.4599999999999999E-3</v>
      </c>
      <c r="AG9" s="4">
        <f>SUMIFS(BNVFE!AE:AE,BNVFE!$C:$C,$C9,BNVFE!$B:$B,$B9,BNVFE!$A:$A,$A9)</f>
        <v>1.4599999999999999E-3</v>
      </c>
      <c r="AH9" s="4">
        <f>SUMIFS(BNVFE!AF:AF,BNVFE!$C:$C,$C9,BNVFE!$B:$B,$B9,BNVFE!$A:$A,$A9)</f>
        <v>1.4599999999999999E-3</v>
      </c>
      <c r="AI9" s="4">
        <f>SUMIFS(BNVFE!AG:AG,BNVFE!$C:$C,$C9,BNVFE!$B:$B,$B9,BNVFE!$A:$A,$A9)</f>
        <v>1.4599999999999999E-3</v>
      </c>
      <c r="AJ9" s="4">
        <f>SUMIFS(BNVFE!AH:AH,BNVFE!$C:$C,$C9,BNVFE!$B:$B,$B9,BNVFE!$A:$A,$A9)</f>
        <v>1.4599999999999999E-3</v>
      </c>
      <c r="AK9" s="4">
        <f>SUMIFS(BNVFE!AI:AI,BNVFE!$C:$C,$C9,BNVFE!$B:$B,$B9,BNVFE!$A:$A,$A9)</f>
        <v>1.4599999999999999E-3</v>
      </c>
      <c r="AL9" s="4">
        <f>SUMIFS(BNVFE!AJ:AJ,BNVFE!$C:$C,$C9,BNVFE!$B:$B,$B9,BNVFE!$A:$A,$A9)</f>
        <v>1.4599999999999999E-3</v>
      </c>
      <c r="AM9" s="4">
        <f>SUMIFS(BNVFE!AK:AK,BNVFE!$C:$C,$C9,BNVFE!$B:$B,$B9,BNVFE!$A:$A,$A9)</f>
        <v>1.4599999999999999E-3</v>
      </c>
      <c r="AN9" s="4">
        <f>SUMIFS(BNVFE!AL:AL,BNVFE!$C:$C,$C9,BNVFE!$B:$B,$B9,BNVFE!$A:$A,$A9)</f>
        <v>1.4599999999999999E-3</v>
      </c>
      <c r="AO9" s="4">
        <f>SUMIFS(BNVFE!AM:AM,BNVFE!$C:$C,$C9,BNVFE!$B:$B,$B9,BNVFE!$A:$A,$A9)</f>
        <v>1.4599999999999999E-3</v>
      </c>
      <c r="AP9" s="4">
        <f>SUMIFS(BNVFE!AN:AN,BNVFE!$C:$C,$C9,BNVFE!$B:$B,$B9,BNVFE!$A:$A,$A9)</f>
        <v>1.4599999999999999E-3</v>
      </c>
      <c r="AQ9" s="4">
        <f>SUMIFS(BNVFE!AO:AO,BNVFE!$C:$C,$C9,BNVFE!$B:$B,$B9,BNVFE!$A:$A,$A9)</f>
        <v>1.4599999999999999E-3</v>
      </c>
      <c r="AR9" s="4">
        <f>SUMIFS(BNVFE!AP:AP,BNVFE!$C:$C,$C9,BNVFE!$B:$B,$B9,BNVFE!$A:$A,$A9)</f>
        <v>1.4599999999999999E-3</v>
      </c>
      <c r="AS9" s="4">
        <f>SUMIFS(BNVFE!AQ:AQ,BNVFE!$C:$C,$C9,BNVFE!$B:$B,$B9,BNVFE!$A:$A,$A9)</f>
        <v>1.4599999999999999E-3</v>
      </c>
      <c r="AT9" s="4">
        <f>SUMIFS(BNVFE!AR:AR,BNVFE!$C:$C,$C9,BNVFE!$B:$B,$B9,BNVFE!$A:$A,$A9)</f>
        <v>1.4599999999999999E-3</v>
      </c>
      <c r="AU9" s="4">
        <f>SUMIFS(BNVFE!AS:AS,BNVFE!$C:$C,$C9,BNVFE!$B:$B,$B9,BNVFE!$A:$A,$A9)</f>
        <v>1.4599999999999999E-3</v>
      </c>
      <c r="AV9" s="4">
        <f>SUMIFS(BNVFE!AT:AT,BNVFE!$C:$C,$C9,BNVFE!$B:$B,$B9,BNVFE!$A:$A,$A9)</f>
        <v>1.4599999999999999E-3</v>
      </c>
    </row>
    <row r="10" spans="1:48">
      <c r="A10" s="18" t="s">
        <v>144</v>
      </c>
      <c r="B10" s="18" t="s">
        <v>14</v>
      </c>
      <c r="C10" s="18" t="s">
        <v>3</v>
      </c>
      <c r="D10" s="4">
        <f>SUMIFS(SYFAFE!$D$18:$D$101,SYFAFE!$C$18:$C$101,$C10,SYFAFE!$B$18:$B$101,$B10,SYFAFE!A$18:A$101,$A10)</f>
        <v>2.324065103043514E-4</v>
      </c>
      <c r="E10" s="10">
        <f t="shared" si="0"/>
        <v>1</v>
      </c>
      <c r="F10" s="20">
        <f>VLOOKUP($B10,'Other Values'!$A$9:$C$14,IF($A10="passenger",2,3),FALSE)</f>
        <v>13.5</v>
      </c>
      <c r="G10" s="4">
        <f>SUMIFS(BNVFE!E:E,BNVFE!$C:$C,$C10,BNVFE!$B:$B,$B10,BNVFE!$A:$A,$A10)</f>
        <v>2.324065103043514E-4</v>
      </c>
      <c r="H10" s="4">
        <f>SUMIFS(BNVFE!F:F,BNVFE!$C:$C,$C10,BNVFE!$B:$B,$B10,BNVFE!$A:$A,$A10)</f>
        <v>2.324065103043514E-4</v>
      </c>
      <c r="I10" s="4">
        <f>SUMIFS(BNVFE!G:G,BNVFE!$C:$C,$C10,BNVFE!$B:$B,$B10,BNVFE!$A:$A,$A10)</f>
        <v>2.324065103043514E-4</v>
      </c>
      <c r="J10" s="4">
        <f>SUMIFS(BNVFE!H:H,BNVFE!$C:$C,$C10,BNVFE!$B:$B,$B10,BNVFE!$A:$A,$A10)</f>
        <v>2.324065103043514E-4</v>
      </c>
      <c r="K10" s="4">
        <f>SUMIFS(BNVFE!I:I,BNVFE!$C:$C,$C10,BNVFE!$B:$B,$B10,BNVFE!$A:$A,$A10)</f>
        <v>2.32E-4</v>
      </c>
      <c r="L10" s="4">
        <f>SUMIFS(BNVFE!J:J,BNVFE!$C:$C,$C10,BNVFE!$B:$B,$B10,BNVFE!$A:$A,$A10)</f>
        <v>2.32E-4</v>
      </c>
      <c r="M10" s="4">
        <f>SUMIFS(BNVFE!K:K,BNVFE!$C:$C,$C10,BNVFE!$B:$B,$B10,BNVFE!$A:$A,$A10)</f>
        <v>2.32E-4</v>
      </c>
      <c r="N10" s="4">
        <f>SUMIFS(BNVFE!L:L,BNVFE!$C:$C,$C10,BNVFE!$B:$B,$B10,BNVFE!$A:$A,$A10)</f>
        <v>2.32E-4</v>
      </c>
      <c r="O10" s="4">
        <f>SUMIFS(BNVFE!M:M,BNVFE!$C:$C,$C10,BNVFE!$B:$B,$B10,BNVFE!$A:$A,$A10)</f>
        <v>2.32E-4</v>
      </c>
      <c r="P10" s="4">
        <f>SUMIFS(BNVFE!N:N,BNVFE!$C:$C,$C10,BNVFE!$B:$B,$B10,BNVFE!$A:$A,$A10)</f>
        <v>2.32E-4</v>
      </c>
      <c r="Q10" s="4">
        <f>SUMIFS(BNVFE!O:O,BNVFE!$C:$C,$C10,BNVFE!$B:$B,$B10,BNVFE!$A:$A,$A10)</f>
        <v>2.32E-4</v>
      </c>
      <c r="R10" s="4">
        <f>SUMIFS(BNVFE!P:P,BNVFE!$C:$C,$C10,BNVFE!$B:$B,$B10,BNVFE!$A:$A,$A10)</f>
        <v>2.32E-4</v>
      </c>
      <c r="S10" s="4">
        <f>SUMIFS(BNVFE!Q:Q,BNVFE!$C:$C,$C10,BNVFE!$B:$B,$B10,BNVFE!$A:$A,$A10)</f>
        <v>2.32E-4</v>
      </c>
      <c r="T10" s="4">
        <f>SUMIFS(BNVFE!R:R,BNVFE!$C:$C,$C10,BNVFE!$B:$B,$B10,BNVFE!$A:$A,$A10)</f>
        <v>2.32E-4</v>
      </c>
      <c r="U10" s="4">
        <f>SUMIFS(BNVFE!S:S,BNVFE!$C:$C,$C10,BNVFE!$B:$B,$B10,BNVFE!$A:$A,$A10)</f>
        <v>2.32E-4</v>
      </c>
      <c r="V10" s="4">
        <f>SUMIFS(BNVFE!T:T,BNVFE!$C:$C,$C10,BNVFE!$B:$B,$B10,BNVFE!$A:$A,$A10)</f>
        <v>2.32E-4</v>
      </c>
      <c r="W10" s="4">
        <f>SUMIFS(BNVFE!U:U,BNVFE!$C:$C,$C10,BNVFE!$B:$B,$B10,BNVFE!$A:$A,$A10)</f>
        <v>2.32E-4</v>
      </c>
      <c r="X10" s="4">
        <f>SUMIFS(BNVFE!V:V,BNVFE!$C:$C,$C10,BNVFE!$B:$B,$B10,BNVFE!$A:$A,$A10)</f>
        <v>2.32E-4</v>
      </c>
      <c r="Y10" s="4">
        <f>SUMIFS(BNVFE!W:W,BNVFE!$C:$C,$C10,BNVFE!$B:$B,$B10,BNVFE!$A:$A,$A10)</f>
        <v>2.32E-4</v>
      </c>
      <c r="Z10" s="4">
        <f>SUMIFS(BNVFE!X:X,BNVFE!$C:$C,$C10,BNVFE!$B:$B,$B10,BNVFE!$A:$A,$A10)</f>
        <v>2.32E-4</v>
      </c>
      <c r="AA10" s="4">
        <f>SUMIFS(BNVFE!Y:Y,BNVFE!$C:$C,$C10,BNVFE!$B:$B,$B10,BNVFE!$A:$A,$A10)</f>
        <v>2.32E-4</v>
      </c>
      <c r="AB10" s="4">
        <f>SUMIFS(BNVFE!Z:Z,BNVFE!$C:$C,$C10,BNVFE!$B:$B,$B10,BNVFE!$A:$A,$A10)</f>
        <v>2.32E-4</v>
      </c>
      <c r="AC10" s="4">
        <f>SUMIFS(BNVFE!AA:AA,BNVFE!$C:$C,$C10,BNVFE!$B:$B,$B10,BNVFE!$A:$A,$A10)</f>
        <v>2.32E-4</v>
      </c>
      <c r="AD10" s="4">
        <f>SUMIFS(BNVFE!AB:AB,BNVFE!$C:$C,$C10,BNVFE!$B:$B,$B10,BNVFE!$A:$A,$A10)</f>
        <v>2.32E-4</v>
      </c>
      <c r="AE10" s="4">
        <f>SUMIFS(BNVFE!AC:AC,BNVFE!$C:$C,$C10,BNVFE!$B:$B,$B10,BNVFE!$A:$A,$A10)</f>
        <v>2.32E-4</v>
      </c>
      <c r="AF10" s="4">
        <f>SUMIFS(BNVFE!AD:AD,BNVFE!$C:$C,$C10,BNVFE!$B:$B,$B10,BNVFE!$A:$A,$A10)</f>
        <v>2.32E-4</v>
      </c>
      <c r="AG10" s="4">
        <f>SUMIFS(BNVFE!AE:AE,BNVFE!$C:$C,$C10,BNVFE!$B:$B,$B10,BNVFE!$A:$A,$A10)</f>
        <v>2.32E-4</v>
      </c>
      <c r="AH10" s="4">
        <f>SUMIFS(BNVFE!AF:AF,BNVFE!$C:$C,$C10,BNVFE!$B:$B,$B10,BNVFE!$A:$A,$A10)</f>
        <v>2.32E-4</v>
      </c>
      <c r="AI10" s="4">
        <f>SUMIFS(BNVFE!AG:AG,BNVFE!$C:$C,$C10,BNVFE!$B:$B,$B10,BNVFE!$A:$A,$A10)</f>
        <v>2.32E-4</v>
      </c>
      <c r="AJ10" s="4">
        <f>SUMIFS(BNVFE!AH:AH,BNVFE!$C:$C,$C10,BNVFE!$B:$B,$B10,BNVFE!$A:$A,$A10)</f>
        <v>2.32E-4</v>
      </c>
      <c r="AK10" s="4">
        <f>SUMIFS(BNVFE!AI:AI,BNVFE!$C:$C,$C10,BNVFE!$B:$B,$B10,BNVFE!$A:$A,$A10)</f>
        <v>2.32E-4</v>
      </c>
      <c r="AL10" s="4">
        <f>SUMIFS(BNVFE!AJ:AJ,BNVFE!$C:$C,$C10,BNVFE!$B:$B,$B10,BNVFE!$A:$A,$A10)</f>
        <v>2.32E-4</v>
      </c>
      <c r="AM10" s="4">
        <f>SUMIFS(BNVFE!AK:AK,BNVFE!$C:$C,$C10,BNVFE!$B:$B,$B10,BNVFE!$A:$A,$A10)</f>
        <v>2.32E-4</v>
      </c>
      <c r="AN10" s="4">
        <f>SUMIFS(BNVFE!AL:AL,BNVFE!$C:$C,$C10,BNVFE!$B:$B,$B10,BNVFE!$A:$A,$A10)</f>
        <v>2.32E-4</v>
      </c>
      <c r="AO10" s="4">
        <f>SUMIFS(BNVFE!AM:AM,BNVFE!$C:$C,$C10,BNVFE!$B:$B,$B10,BNVFE!$A:$A,$A10)</f>
        <v>2.32E-4</v>
      </c>
      <c r="AP10" s="4">
        <f>SUMIFS(BNVFE!AN:AN,BNVFE!$C:$C,$C10,BNVFE!$B:$B,$B10,BNVFE!$A:$A,$A10)</f>
        <v>2.32E-4</v>
      </c>
      <c r="AQ10" s="4">
        <f>SUMIFS(BNVFE!AO:AO,BNVFE!$C:$C,$C10,BNVFE!$B:$B,$B10,BNVFE!$A:$A,$A10)</f>
        <v>2.32E-4</v>
      </c>
      <c r="AR10" s="4">
        <f>SUMIFS(BNVFE!AP:AP,BNVFE!$C:$C,$C10,BNVFE!$B:$B,$B10,BNVFE!$A:$A,$A10)</f>
        <v>2.32E-4</v>
      </c>
      <c r="AS10" s="4">
        <f>SUMIFS(BNVFE!AQ:AQ,BNVFE!$C:$C,$C10,BNVFE!$B:$B,$B10,BNVFE!$A:$A,$A10)</f>
        <v>2.32E-4</v>
      </c>
      <c r="AT10" s="4">
        <f>SUMIFS(BNVFE!AR:AR,BNVFE!$C:$C,$C10,BNVFE!$B:$B,$B10,BNVFE!$A:$A,$A10)</f>
        <v>2.32E-4</v>
      </c>
      <c r="AU10" s="4">
        <f>SUMIFS(BNVFE!AS:AS,BNVFE!$C:$C,$C10,BNVFE!$B:$B,$B10,BNVFE!$A:$A,$A10)</f>
        <v>2.32E-4</v>
      </c>
      <c r="AV10" s="4">
        <f>SUMIFS(BNVFE!AT:AT,BNVFE!$C:$C,$C10,BNVFE!$B:$B,$B10,BNVFE!$A:$A,$A10)</f>
        <v>2.32E-4</v>
      </c>
    </row>
    <row r="11" spans="1:48">
      <c r="A11" s="18" t="s">
        <v>144</v>
      </c>
      <c r="B11" s="18" t="s">
        <v>14</v>
      </c>
      <c r="C11" s="18" t="s">
        <v>4</v>
      </c>
      <c r="D11" s="4">
        <f>SUMIFS(SYFAFE!$D$18:$D$101,SYFAFE!$C$18:$C$101,$C11,SYFAFE!$B$18:$B$101,$B11,SYFAFE!A$18:A$101,$A11)</f>
        <v>2.7123321432210586E-4</v>
      </c>
      <c r="E11" s="10">
        <f t="shared" si="0"/>
        <v>1</v>
      </c>
      <c r="F11" s="20">
        <f>VLOOKUP($B11,'Other Values'!$A$9:$C$14,IF($A11="passenger",2,3),FALSE)</f>
        <v>13.5</v>
      </c>
      <c r="G11" s="4">
        <f>SUMIFS(BNVFE!E:E,BNVFE!$C:$C,$C11,BNVFE!$B:$B,$B11,BNVFE!$A:$A,$A11)</f>
        <v>2.7123321432210586E-4</v>
      </c>
      <c r="H11" s="4">
        <f>SUMIFS(BNVFE!F:F,BNVFE!$C:$C,$C11,BNVFE!$B:$B,$B11,BNVFE!$A:$A,$A11)</f>
        <v>2.7123321432210586E-4</v>
      </c>
      <c r="I11" s="4">
        <f>SUMIFS(BNVFE!G:G,BNVFE!$C:$C,$C11,BNVFE!$B:$B,$B11,BNVFE!$A:$A,$A11)</f>
        <v>2.7123321432210586E-4</v>
      </c>
      <c r="J11" s="4">
        <f>SUMIFS(BNVFE!H:H,BNVFE!$C:$C,$C11,BNVFE!$B:$B,$B11,BNVFE!$A:$A,$A11)</f>
        <v>2.789438575386206E-4</v>
      </c>
      <c r="K11" s="4">
        <f>SUMIFS(BNVFE!I:I,BNVFE!$C:$C,$C11,BNVFE!$B:$B,$B11,BNVFE!$A:$A,$A11)</f>
        <v>2.8699999999999998E-4</v>
      </c>
      <c r="L11" s="4">
        <f>SUMIFS(BNVFE!J:J,BNVFE!$C:$C,$C11,BNVFE!$B:$B,$B11,BNVFE!$A:$A,$A11)</f>
        <v>2.9599999999999998E-4</v>
      </c>
      <c r="M11" s="4">
        <f>SUMIFS(BNVFE!K:K,BNVFE!$C:$C,$C11,BNVFE!$B:$B,$B11,BNVFE!$A:$A,$A11)</f>
        <v>3.0499999999999999E-4</v>
      </c>
      <c r="N11" s="4">
        <f>SUMIFS(BNVFE!L:L,BNVFE!$C:$C,$C11,BNVFE!$B:$B,$B11,BNVFE!$A:$A,$A11)</f>
        <v>3.1500000000000001E-4</v>
      </c>
      <c r="O11" s="4">
        <f>SUMIFS(BNVFE!M:M,BNVFE!$C:$C,$C11,BNVFE!$B:$B,$B11,BNVFE!$A:$A,$A11)</f>
        <v>3.1599999999999998E-4</v>
      </c>
      <c r="P11" s="4">
        <f>SUMIFS(BNVFE!N:N,BNVFE!$C:$C,$C11,BNVFE!$B:$B,$B11,BNVFE!$A:$A,$A11)</f>
        <v>3.1700000000000001E-4</v>
      </c>
      <c r="Q11" s="4">
        <f>SUMIFS(BNVFE!O:O,BNVFE!$C:$C,$C11,BNVFE!$B:$B,$B11,BNVFE!$A:$A,$A11)</f>
        <v>3.1799999999999998E-4</v>
      </c>
      <c r="R11" s="4">
        <f>SUMIFS(BNVFE!P:P,BNVFE!$C:$C,$C11,BNVFE!$B:$B,$B11,BNVFE!$A:$A,$A11)</f>
        <v>3.2000000000000003E-4</v>
      </c>
      <c r="S11" s="4">
        <f>SUMIFS(BNVFE!Q:Q,BNVFE!$C:$C,$C11,BNVFE!$B:$B,$B11,BNVFE!$A:$A,$A11)</f>
        <v>3.21E-4</v>
      </c>
      <c r="T11" s="4">
        <f>SUMIFS(BNVFE!R:R,BNVFE!$C:$C,$C11,BNVFE!$B:$B,$B11,BNVFE!$A:$A,$A11)</f>
        <v>3.2299999999999999E-4</v>
      </c>
      <c r="U11" s="4">
        <f>SUMIFS(BNVFE!S:S,BNVFE!$C:$C,$C11,BNVFE!$B:$B,$B11,BNVFE!$A:$A,$A11)</f>
        <v>3.2499999999999999E-4</v>
      </c>
      <c r="V11" s="4">
        <f>SUMIFS(BNVFE!T:T,BNVFE!$C:$C,$C11,BNVFE!$B:$B,$B11,BNVFE!$A:$A,$A11)</f>
        <v>3.2600000000000001E-4</v>
      </c>
      <c r="W11" s="4">
        <f>SUMIFS(BNVFE!U:U,BNVFE!$C:$C,$C11,BNVFE!$B:$B,$B11,BNVFE!$A:$A,$A11)</f>
        <v>3.28E-4</v>
      </c>
      <c r="X11" s="4">
        <f>SUMIFS(BNVFE!V:V,BNVFE!$C:$C,$C11,BNVFE!$B:$B,$B11,BNVFE!$A:$A,$A11)</f>
        <v>3.3E-4</v>
      </c>
      <c r="Y11" s="4">
        <f>SUMIFS(BNVFE!W:W,BNVFE!$C:$C,$C11,BNVFE!$B:$B,$B11,BNVFE!$A:$A,$A11)</f>
        <v>3.3199999999999999E-4</v>
      </c>
      <c r="Z11" s="4">
        <f>SUMIFS(BNVFE!X:X,BNVFE!$C:$C,$C11,BNVFE!$B:$B,$B11,BNVFE!$A:$A,$A11)</f>
        <v>3.3399999999999999E-4</v>
      </c>
      <c r="AA11" s="4">
        <f>SUMIFS(BNVFE!Y:Y,BNVFE!$C:$C,$C11,BNVFE!$B:$B,$B11,BNVFE!$A:$A,$A11)</f>
        <v>3.3599999999999998E-4</v>
      </c>
      <c r="AB11" s="4">
        <f>SUMIFS(BNVFE!Z:Z,BNVFE!$C:$C,$C11,BNVFE!$B:$B,$B11,BNVFE!$A:$A,$A11)</f>
        <v>3.3799999999999998E-4</v>
      </c>
      <c r="AC11" s="4">
        <f>SUMIFS(BNVFE!AA:AA,BNVFE!$C:$C,$C11,BNVFE!$B:$B,$B11,BNVFE!$A:$A,$A11)</f>
        <v>3.4000000000000002E-4</v>
      </c>
      <c r="AD11" s="4">
        <f>SUMIFS(BNVFE!AB:AB,BNVFE!$C:$C,$C11,BNVFE!$B:$B,$B11,BNVFE!$A:$A,$A11)</f>
        <v>3.4299999999999999E-4</v>
      </c>
      <c r="AE11" s="4">
        <f>SUMIFS(BNVFE!AC:AC,BNVFE!$C:$C,$C11,BNVFE!$B:$B,$B11,BNVFE!$A:$A,$A11)</f>
        <v>3.4499999999999998E-4</v>
      </c>
      <c r="AF11" s="4">
        <f>SUMIFS(BNVFE!AD:AD,BNVFE!$C:$C,$C11,BNVFE!$B:$B,$B11,BNVFE!$A:$A,$A11)</f>
        <v>3.4699999999999998E-4</v>
      </c>
      <c r="AG11" s="4">
        <f>SUMIFS(BNVFE!AE:AE,BNVFE!$C:$C,$C11,BNVFE!$B:$B,$B11,BNVFE!$A:$A,$A11)</f>
        <v>3.4900000000000003E-4</v>
      </c>
      <c r="AH11" s="4">
        <f>SUMIFS(BNVFE!AF:AF,BNVFE!$C:$C,$C11,BNVFE!$B:$B,$B11,BNVFE!$A:$A,$A11)</f>
        <v>3.5100000000000002E-4</v>
      </c>
      <c r="AI11" s="4">
        <f>SUMIFS(BNVFE!AG:AG,BNVFE!$C:$C,$C11,BNVFE!$B:$B,$B11,BNVFE!$A:$A,$A11)</f>
        <v>3.5300000000000002E-4</v>
      </c>
      <c r="AJ11" s="4">
        <f>SUMIFS(BNVFE!AH:AH,BNVFE!$C:$C,$C11,BNVFE!$B:$B,$B11,BNVFE!$A:$A,$A11)</f>
        <v>3.5599999999999998E-4</v>
      </c>
      <c r="AK11" s="4">
        <f>SUMIFS(BNVFE!AI:AI,BNVFE!$C:$C,$C11,BNVFE!$B:$B,$B11,BNVFE!$A:$A,$A11)</f>
        <v>3.5799999999999997E-4</v>
      </c>
      <c r="AL11" s="4">
        <f>SUMIFS(BNVFE!AJ:AJ,BNVFE!$C:$C,$C11,BNVFE!$B:$B,$B11,BNVFE!$A:$A,$A11)</f>
        <v>3.6000000000000002E-4</v>
      </c>
      <c r="AM11" s="4">
        <f>SUMIFS(BNVFE!AK:AK,BNVFE!$C:$C,$C11,BNVFE!$B:$B,$B11,BNVFE!$A:$A,$A11)</f>
        <v>3.6200000000000002E-4</v>
      </c>
      <c r="AN11" s="4">
        <f>SUMIFS(BNVFE!AL:AL,BNVFE!$C:$C,$C11,BNVFE!$B:$B,$B11,BNVFE!$A:$A,$A11)</f>
        <v>3.6200000000000002E-4</v>
      </c>
      <c r="AO11" s="4">
        <f>SUMIFS(BNVFE!AM:AM,BNVFE!$C:$C,$C11,BNVFE!$B:$B,$B11,BNVFE!$A:$A,$A11)</f>
        <v>3.6200000000000002E-4</v>
      </c>
      <c r="AP11" s="4">
        <f>SUMIFS(BNVFE!AN:AN,BNVFE!$C:$C,$C11,BNVFE!$B:$B,$B11,BNVFE!$A:$A,$A11)</f>
        <v>3.6200000000000002E-4</v>
      </c>
      <c r="AQ11" s="4">
        <f>SUMIFS(BNVFE!AO:AO,BNVFE!$C:$C,$C11,BNVFE!$B:$B,$B11,BNVFE!$A:$A,$A11)</f>
        <v>3.6200000000000002E-4</v>
      </c>
      <c r="AR11" s="4">
        <f>SUMIFS(BNVFE!AP:AP,BNVFE!$C:$C,$C11,BNVFE!$B:$B,$B11,BNVFE!$A:$A,$A11)</f>
        <v>3.6200000000000002E-4</v>
      </c>
      <c r="AS11" s="4">
        <f>SUMIFS(BNVFE!AQ:AQ,BNVFE!$C:$C,$C11,BNVFE!$B:$B,$B11,BNVFE!$A:$A,$A11)</f>
        <v>3.6200000000000002E-4</v>
      </c>
      <c r="AT11" s="4">
        <f>SUMIFS(BNVFE!AR:AR,BNVFE!$C:$C,$C11,BNVFE!$B:$B,$B11,BNVFE!$A:$A,$A11)</f>
        <v>3.6200000000000002E-4</v>
      </c>
      <c r="AU11" s="4">
        <f>SUMIFS(BNVFE!AS:AS,BNVFE!$C:$C,$C11,BNVFE!$B:$B,$B11,BNVFE!$A:$A,$A11)</f>
        <v>3.6200000000000002E-4</v>
      </c>
      <c r="AV11" s="4">
        <f>SUMIFS(BNVFE!AT:AT,BNVFE!$C:$C,$C11,BNVFE!$B:$B,$B11,BNVFE!$A:$A,$A11)</f>
        <v>3.6200000000000002E-4</v>
      </c>
    </row>
    <row r="12" spans="1:48">
      <c r="A12" s="18" t="s">
        <v>144</v>
      </c>
      <c r="B12" s="18" t="s">
        <v>14</v>
      </c>
      <c r="C12" s="18" t="s">
        <v>5</v>
      </c>
      <c r="D12" s="4">
        <f>SUMIFS(SYFAFE!$D$18:$D$101,SYFAFE!$C$18:$C$101,$C12,SYFAFE!$B$18:$B$101,$B12,SYFAFE!A$18:A$101,$A12)</f>
        <v>2.9336401943689746E-4</v>
      </c>
      <c r="E12" s="10">
        <f t="shared" si="0"/>
        <v>1</v>
      </c>
      <c r="F12" s="20">
        <f>VLOOKUP($B12,'Other Values'!$A$9:$C$14,IF($A12="passenger",2,3),FALSE)</f>
        <v>13.5</v>
      </c>
      <c r="G12" s="4">
        <f>SUMIFS(BNVFE!E:E,BNVFE!$C:$C,$C12,BNVFE!$B:$B,$B12,BNVFE!$A:$A,$A12)</f>
        <v>2.9336401943689746E-4</v>
      </c>
      <c r="H12" s="4">
        <f>SUMIFS(BNVFE!F:F,BNVFE!$C:$C,$C12,BNVFE!$B:$B,$B12,BNVFE!$A:$A,$A12)</f>
        <v>2.9336401943689746E-4</v>
      </c>
      <c r="I12" s="4">
        <f>SUMIFS(BNVFE!G:G,BNVFE!$C:$C,$C12,BNVFE!$B:$B,$B12,BNVFE!$A:$A,$A12)</f>
        <v>2.9336401943689746E-4</v>
      </c>
      <c r="J12" s="4">
        <f>SUMIFS(BNVFE!H:H,BNVFE!$C:$C,$C12,BNVFE!$B:$B,$B12,BNVFE!$A:$A,$A12)</f>
        <v>3.01115507755352E-4</v>
      </c>
      <c r="K12" s="4">
        <f>SUMIFS(BNVFE!I:I,BNVFE!$C:$C,$C12,BNVFE!$B:$B,$B12,BNVFE!$A:$A,$A12)</f>
        <v>3.0899999999999998E-4</v>
      </c>
      <c r="L12" s="4">
        <f>SUMIFS(BNVFE!J:J,BNVFE!$C:$C,$C12,BNVFE!$B:$B,$B12,BNVFE!$A:$A,$A12)</f>
        <v>3.1799999999999998E-4</v>
      </c>
      <c r="M12" s="4">
        <f>SUMIFS(BNVFE!K:K,BNVFE!$C:$C,$C12,BNVFE!$B:$B,$B12,BNVFE!$A:$A,$A12)</f>
        <v>3.2699999999999998E-4</v>
      </c>
      <c r="N12" s="4">
        <f>SUMIFS(BNVFE!L:L,BNVFE!$C:$C,$C12,BNVFE!$B:$B,$B12,BNVFE!$A:$A,$A12)</f>
        <v>3.3700000000000001E-4</v>
      </c>
      <c r="O12" s="4">
        <f>SUMIFS(BNVFE!M:M,BNVFE!$C:$C,$C12,BNVFE!$B:$B,$B12,BNVFE!$A:$A,$A12)</f>
        <v>3.3799999999999998E-4</v>
      </c>
      <c r="P12" s="4">
        <f>SUMIFS(BNVFE!N:N,BNVFE!$C:$C,$C12,BNVFE!$B:$B,$B12,BNVFE!$A:$A,$A12)</f>
        <v>3.4000000000000002E-4</v>
      </c>
      <c r="Q12" s="4">
        <f>SUMIFS(BNVFE!O:O,BNVFE!$C:$C,$C12,BNVFE!$B:$B,$B12,BNVFE!$A:$A,$A12)</f>
        <v>3.4099999999999999E-4</v>
      </c>
      <c r="R12" s="4">
        <f>SUMIFS(BNVFE!P:P,BNVFE!$C:$C,$C12,BNVFE!$B:$B,$B12,BNVFE!$A:$A,$A12)</f>
        <v>3.4299999999999999E-4</v>
      </c>
      <c r="S12" s="4">
        <f>SUMIFS(BNVFE!Q:Q,BNVFE!$C:$C,$C12,BNVFE!$B:$B,$B12,BNVFE!$A:$A,$A12)</f>
        <v>3.4499999999999998E-4</v>
      </c>
      <c r="T12" s="4">
        <f>SUMIFS(BNVFE!R:R,BNVFE!$C:$C,$C12,BNVFE!$B:$B,$B12,BNVFE!$A:$A,$A12)</f>
        <v>3.4600000000000001E-4</v>
      </c>
      <c r="U12" s="4">
        <f>SUMIFS(BNVFE!S:S,BNVFE!$C:$C,$C12,BNVFE!$B:$B,$B12,BNVFE!$A:$A,$A12)</f>
        <v>3.48E-4</v>
      </c>
      <c r="V12" s="4">
        <f>SUMIFS(BNVFE!T:T,BNVFE!$C:$C,$C12,BNVFE!$B:$B,$B12,BNVFE!$A:$A,$A12)</f>
        <v>3.4900000000000003E-4</v>
      </c>
      <c r="W12" s="4">
        <f>SUMIFS(BNVFE!U:U,BNVFE!$C:$C,$C12,BNVFE!$B:$B,$B12,BNVFE!$A:$A,$A12)</f>
        <v>3.5100000000000002E-4</v>
      </c>
      <c r="X12" s="4">
        <f>SUMIFS(BNVFE!V:V,BNVFE!$C:$C,$C12,BNVFE!$B:$B,$B12,BNVFE!$A:$A,$A12)</f>
        <v>3.5300000000000002E-4</v>
      </c>
      <c r="Y12" s="4">
        <f>SUMIFS(BNVFE!W:W,BNVFE!$C:$C,$C12,BNVFE!$B:$B,$B12,BNVFE!$A:$A,$A12)</f>
        <v>3.5399999999999999E-4</v>
      </c>
      <c r="Z12" s="4">
        <f>SUMIFS(BNVFE!X:X,BNVFE!$C:$C,$C12,BNVFE!$B:$B,$B12,BNVFE!$A:$A,$A12)</f>
        <v>3.5599999999999998E-4</v>
      </c>
      <c r="AA12" s="4">
        <f>SUMIFS(BNVFE!Y:Y,BNVFE!$C:$C,$C12,BNVFE!$B:$B,$B12,BNVFE!$A:$A,$A12)</f>
        <v>3.5799999999999997E-4</v>
      </c>
      <c r="AB12" s="4">
        <f>SUMIFS(BNVFE!Z:Z,BNVFE!$C:$C,$C12,BNVFE!$B:$B,$B12,BNVFE!$A:$A,$A12)</f>
        <v>3.6000000000000002E-4</v>
      </c>
      <c r="AC12" s="4">
        <f>SUMIFS(BNVFE!AA:AA,BNVFE!$C:$C,$C12,BNVFE!$B:$B,$B12,BNVFE!$A:$A,$A12)</f>
        <v>3.6099999999999999E-4</v>
      </c>
      <c r="AD12" s="4">
        <f>SUMIFS(BNVFE!AB:AB,BNVFE!$C:$C,$C12,BNVFE!$B:$B,$B12,BNVFE!$A:$A,$A12)</f>
        <v>3.6400000000000001E-4</v>
      </c>
      <c r="AE12" s="4">
        <f>SUMIFS(BNVFE!AC:AC,BNVFE!$C:$C,$C12,BNVFE!$B:$B,$B12,BNVFE!$A:$A,$A12)</f>
        <v>3.6600000000000001E-4</v>
      </c>
      <c r="AF12" s="4">
        <f>SUMIFS(BNVFE!AD:AD,BNVFE!$C:$C,$C12,BNVFE!$B:$B,$B12,BNVFE!$A:$A,$A12)</f>
        <v>3.68E-4</v>
      </c>
      <c r="AG12" s="4">
        <f>SUMIFS(BNVFE!AE:AE,BNVFE!$C:$C,$C12,BNVFE!$B:$B,$B12,BNVFE!$A:$A,$A12)</f>
        <v>3.6999999999999999E-4</v>
      </c>
      <c r="AH12" s="4">
        <f>SUMIFS(BNVFE!AF:AF,BNVFE!$C:$C,$C12,BNVFE!$B:$B,$B12,BNVFE!$A:$A,$A12)</f>
        <v>3.7300000000000001E-4</v>
      </c>
      <c r="AI12" s="4">
        <f>SUMIFS(BNVFE!AG:AG,BNVFE!$C:$C,$C12,BNVFE!$B:$B,$B12,BNVFE!$A:$A,$A12)</f>
        <v>3.7500000000000001E-4</v>
      </c>
      <c r="AJ12" s="4">
        <f>SUMIFS(BNVFE!AH:AH,BNVFE!$C:$C,$C12,BNVFE!$B:$B,$B12,BNVFE!$A:$A,$A12)</f>
        <v>3.77E-4</v>
      </c>
      <c r="AK12" s="4">
        <f>SUMIFS(BNVFE!AI:AI,BNVFE!$C:$C,$C12,BNVFE!$B:$B,$B12,BNVFE!$A:$A,$A12)</f>
        <v>3.8000000000000002E-4</v>
      </c>
      <c r="AL12" s="4">
        <f>SUMIFS(BNVFE!AJ:AJ,BNVFE!$C:$C,$C12,BNVFE!$B:$B,$B12,BNVFE!$A:$A,$A12)</f>
        <v>3.8200000000000002E-4</v>
      </c>
      <c r="AM12" s="4">
        <f>SUMIFS(BNVFE!AK:AK,BNVFE!$C:$C,$C12,BNVFE!$B:$B,$B12,BNVFE!$A:$A,$A12)</f>
        <v>3.8499999999999998E-4</v>
      </c>
      <c r="AN12" s="4">
        <f>SUMIFS(BNVFE!AL:AL,BNVFE!$C:$C,$C12,BNVFE!$B:$B,$B12,BNVFE!$A:$A,$A12)</f>
        <v>3.86E-4</v>
      </c>
      <c r="AO12" s="4">
        <f>SUMIFS(BNVFE!AM:AM,BNVFE!$C:$C,$C12,BNVFE!$B:$B,$B12,BNVFE!$A:$A,$A12)</f>
        <v>3.86E-4</v>
      </c>
      <c r="AP12" s="4">
        <f>SUMIFS(BNVFE!AN:AN,BNVFE!$C:$C,$C12,BNVFE!$B:$B,$B12,BNVFE!$A:$A,$A12)</f>
        <v>3.86E-4</v>
      </c>
      <c r="AQ12" s="4">
        <f>SUMIFS(BNVFE!AO:AO,BNVFE!$C:$C,$C12,BNVFE!$B:$B,$B12,BNVFE!$A:$A,$A12)</f>
        <v>3.86E-4</v>
      </c>
      <c r="AR12" s="4">
        <f>SUMIFS(BNVFE!AP:AP,BNVFE!$C:$C,$C12,BNVFE!$B:$B,$B12,BNVFE!$A:$A,$A12)</f>
        <v>3.86E-4</v>
      </c>
      <c r="AS12" s="4">
        <f>SUMIFS(BNVFE!AQ:AQ,BNVFE!$C:$C,$C12,BNVFE!$B:$B,$B12,BNVFE!$A:$A,$A12)</f>
        <v>3.86E-4</v>
      </c>
      <c r="AT12" s="4">
        <f>SUMIFS(BNVFE!AR:AR,BNVFE!$C:$C,$C12,BNVFE!$B:$B,$B12,BNVFE!$A:$A,$A12)</f>
        <v>3.86E-4</v>
      </c>
      <c r="AU12" s="4">
        <f>SUMIFS(BNVFE!AS:AS,BNVFE!$C:$C,$C12,BNVFE!$B:$B,$B12,BNVFE!$A:$A,$A12)</f>
        <v>3.86E-4</v>
      </c>
      <c r="AV12" s="4">
        <f>SUMIFS(BNVFE!AT:AT,BNVFE!$C:$C,$C12,BNVFE!$B:$B,$B12,BNVFE!$A:$A,$A12)</f>
        <v>3.86E-4</v>
      </c>
    </row>
    <row r="13" spans="1:48">
      <c r="A13" s="18" t="s">
        <v>144</v>
      </c>
      <c r="B13" s="18" t="s">
        <v>14</v>
      </c>
      <c r="C13" s="18" t="s">
        <v>6</v>
      </c>
      <c r="D13" s="4">
        <f>SUMIFS(SYFAFE!$D$18:$D$101,SYFAFE!$C$18:$C$101,$C13,SYFAFE!$B$18:$B$101,$B13,SYFAFE!A$18:A$101,$A13)</f>
        <v>3.706853939499305E-4</v>
      </c>
      <c r="E13" s="10">
        <f t="shared" si="0"/>
        <v>1</v>
      </c>
      <c r="F13" s="20">
        <f>VLOOKUP($B13,'Other Values'!$A$9:$C$14,IF($A13="passenger",2,3),FALSE)</f>
        <v>13.5</v>
      </c>
      <c r="G13" s="4">
        <f>SUMIFS(BNVFE!E:E,BNVFE!$C:$C,$C13,BNVFE!$B:$B,$B13,BNVFE!$A:$A,$A13)</f>
        <v>3.706853939499305E-4</v>
      </c>
      <c r="H13" s="4">
        <f>SUMIFS(BNVFE!F:F,BNVFE!$C:$C,$C13,BNVFE!$B:$B,$B13,BNVFE!$A:$A,$A13)</f>
        <v>3.706853939499305E-4</v>
      </c>
      <c r="I13" s="4">
        <f>SUMIFS(BNVFE!G:G,BNVFE!$C:$C,$C13,BNVFE!$B:$B,$B13,BNVFE!$A:$A,$A13)</f>
        <v>3.8136357402256219E-4</v>
      </c>
      <c r="J13" s="4">
        <f>SUMIFS(BNVFE!H:H,BNVFE!$C:$C,$C13,BNVFE!$B:$B,$B13,BNVFE!$A:$A,$A13)</f>
        <v>3.9267520545543483E-4</v>
      </c>
      <c r="K13" s="4">
        <f>SUMIFS(BNVFE!I:I,BNVFE!$C:$C,$C13,BNVFE!$B:$B,$B13,BNVFE!$A:$A,$A13)</f>
        <v>4.0499999999999998E-4</v>
      </c>
      <c r="L13" s="4">
        <f>SUMIFS(BNVFE!J:J,BNVFE!$C:$C,$C13,BNVFE!$B:$B,$B13,BNVFE!$A:$A,$A13)</f>
        <v>4.17E-4</v>
      </c>
      <c r="M13" s="4">
        <f>SUMIFS(BNVFE!K:K,BNVFE!$C:$C,$C13,BNVFE!$B:$B,$B13,BNVFE!$A:$A,$A13)</f>
        <v>4.3100000000000001E-4</v>
      </c>
      <c r="N13" s="4">
        <f>SUMIFS(BNVFE!L:L,BNVFE!$C:$C,$C13,BNVFE!$B:$B,$B13,BNVFE!$A:$A,$A13)</f>
        <v>4.37E-4</v>
      </c>
      <c r="O13" s="4">
        <f>SUMIFS(BNVFE!M:M,BNVFE!$C:$C,$C13,BNVFE!$B:$B,$B13,BNVFE!$A:$A,$A13)</f>
        <v>4.4299999999999998E-4</v>
      </c>
      <c r="P13" s="4">
        <f>SUMIFS(BNVFE!N:N,BNVFE!$C:$C,$C13,BNVFE!$B:$B,$B13,BNVFE!$A:$A,$A13)</f>
        <v>4.4999999999999999E-4</v>
      </c>
      <c r="Q13" s="4">
        <f>SUMIFS(BNVFE!O:O,BNVFE!$C:$C,$C13,BNVFE!$B:$B,$B13,BNVFE!$A:$A,$A13)</f>
        <v>4.57E-4</v>
      </c>
      <c r="R13" s="4">
        <f>SUMIFS(BNVFE!P:P,BNVFE!$C:$C,$C13,BNVFE!$B:$B,$B13,BNVFE!$A:$A,$A13)</f>
        <v>4.6299999999999998E-4</v>
      </c>
      <c r="S13" s="4">
        <f>SUMIFS(BNVFE!Q:Q,BNVFE!$C:$C,$C13,BNVFE!$B:$B,$B13,BNVFE!$A:$A,$A13)</f>
        <v>4.6799999999999999E-4</v>
      </c>
      <c r="T13" s="4">
        <f>SUMIFS(BNVFE!R:R,BNVFE!$C:$C,$C13,BNVFE!$B:$B,$B13,BNVFE!$A:$A,$A13)</f>
        <v>4.73E-4</v>
      </c>
      <c r="U13" s="4">
        <f>SUMIFS(BNVFE!S:S,BNVFE!$C:$C,$C13,BNVFE!$B:$B,$B13,BNVFE!$A:$A,$A13)</f>
        <v>4.7800000000000002E-4</v>
      </c>
      <c r="V13" s="4">
        <f>SUMIFS(BNVFE!T:T,BNVFE!$C:$C,$C13,BNVFE!$B:$B,$B13,BNVFE!$A:$A,$A13)</f>
        <v>4.8299999999999998E-4</v>
      </c>
      <c r="W13" s="4">
        <f>SUMIFS(BNVFE!U:U,BNVFE!$C:$C,$C13,BNVFE!$B:$B,$B13,BNVFE!$A:$A,$A13)</f>
        <v>4.8799999999999999E-4</v>
      </c>
      <c r="X13" s="4">
        <f>SUMIFS(BNVFE!V:V,BNVFE!$C:$C,$C13,BNVFE!$B:$B,$B13,BNVFE!$A:$A,$A13)</f>
        <v>4.8799999999999999E-4</v>
      </c>
      <c r="Y13" s="4">
        <f>SUMIFS(BNVFE!W:W,BNVFE!$C:$C,$C13,BNVFE!$B:$B,$B13,BNVFE!$A:$A,$A13)</f>
        <v>4.8799999999999999E-4</v>
      </c>
      <c r="Z13" s="4">
        <f>SUMIFS(BNVFE!X:X,BNVFE!$C:$C,$C13,BNVFE!$B:$B,$B13,BNVFE!$A:$A,$A13)</f>
        <v>4.8799999999999999E-4</v>
      </c>
      <c r="AA13" s="4">
        <f>SUMIFS(BNVFE!Y:Y,BNVFE!$C:$C,$C13,BNVFE!$B:$B,$B13,BNVFE!$A:$A,$A13)</f>
        <v>4.8799999999999999E-4</v>
      </c>
      <c r="AB13" s="4">
        <f>SUMIFS(BNVFE!Z:Z,BNVFE!$C:$C,$C13,BNVFE!$B:$B,$B13,BNVFE!$A:$A,$A13)</f>
        <v>4.8799999999999999E-4</v>
      </c>
      <c r="AC13" s="4">
        <f>SUMIFS(BNVFE!AA:AA,BNVFE!$C:$C,$C13,BNVFE!$B:$B,$B13,BNVFE!$A:$A,$A13)</f>
        <v>4.8799999999999999E-4</v>
      </c>
      <c r="AD13" s="4">
        <f>SUMIFS(BNVFE!AB:AB,BNVFE!$C:$C,$C13,BNVFE!$B:$B,$B13,BNVFE!$A:$A,$A13)</f>
        <v>4.8799999999999999E-4</v>
      </c>
      <c r="AE13" s="4">
        <f>SUMIFS(BNVFE!AC:AC,BNVFE!$C:$C,$C13,BNVFE!$B:$B,$B13,BNVFE!$A:$A,$A13)</f>
        <v>4.8799999999999999E-4</v>
      </c>
      <c r="AF13" s="4">
        <f>SUMIFS(BNVFE!AD:AD,BNVFE!$C:$C,$C13,BNVFE!$B:$B,$B13,BNVFE!$A:$A,$A13)</f>
        <v>4.8799999999999999E-4</v>
      </c>
      <c r="AG13" s="4">
        <f>SUMIFS(BNVFE!AE:AE,BNVFE!$C:$C,$C13,BNVFE!$B:$B,$B13,BNVFE!$A:$A,$A13)</f>
        <v>4.8799999999999999E-4</v>
      </c>
      <c r="AH13" s="4">
        <f>SUMIFS(BNVFE!AF:AF,BNVFE!$C:$C,$C13,BNVFE!$B:$B,$B13,BNVFE!$A:$A,$A13)</f>
        <v>4.8799999999999999E-4</v>
      </c>
      <c r="AI13" s="4">
        <f>SUMIFS(BNVFE!AG:AG,BNVFE!$C:$C,$C13,BNVFE!$B:$B,$B13,BNVFE!$A:$A,$A13)</f>
        <v>4.8799999999999999E-4</v>
      </c>
      <c r="AJ13" s="4">
        <f>SUMIFS(BNVFE!AH:AH,BNVFE!$C:$C,$C13,BNVFE!$B:$B,$B13,BNVFE!$A:$A,$A13)</f>
        <v>4.8799999999999999E-4</v>
      </c>
      <c r="AK13" s="4">
        <f>SUMIFS(BNVFE!AI:AI,BNVFE!$C:$C,$C13,BNVFE!$B:$B,$B13,BNVFE!$A:$A,$A13)</f>
        <v>4.8799999999999999E-4</v>
      </c>
      <c r="AL13" s="4">
        <f>SUMIFS(BNVFE!AJ:AJ,BNVFE!$C:$C,$C13,BNVFE!$B:$B,$B13,BNVFE!$A:$A,$A13)</f>
        <v>4.8799999999999999E-4</v>
      </c>
      <c r="AM13" s="4">
        <f>SUMIFS(BNVFE!AK:AK,BNVFE!$C:$C,$C13,BNVFE!$B:$B,$B13,BNVFE!$A:$A,$A13)</f>
        <v>4.8799999999999999E-4</v>
      </c>
      <c r="AN13" s="4">
        <f>SUMIFS(BNVFE!AL:AL,BNVFE!$C:$C,$C13,BNVFE!$B:$B,$B13,BNVFE!$A:$A,$A13)</f>
        <v>4.8799999999999999E-4</v>
      </c>
      <c r="AO13" s="4">
        <f>SUMIFS(BNVFE!AM:AM,BNVFE!$C:$C,$C13,BNVFE!$B:$B,$B13,BNVFE!$A:$A,$A13)</f>
        <v>4.8799999999999999E-4</v>
      </c>
      <c r="AP13" s="4">
        <f>SUMIFS(BNVFE!AN:AN,BNVFE!$C:$C,$C13,BNVFE!$B:$B,$B13,BNVFE!$A:$A,$A13)</f>
        <v>4.8799999999999999E-4</v>
      </c>
      <c r="AQ13" s="4">
        <f>SUMIFS(BNVFE!AO:AO,BNVFE!$C:$C,$C13,BNVFE!$B:$B,$B13,BNVFE!$A:$A,$A13)</f>
        <v>4.8799999999999999E-4</v>
      </c>
      <c r="AR13" s="4">
        <f>SUMIFS(BNVFE!AP:AP,BNVFE!$C:$C,$C13,BNVFE!$B:$B,$B13,BNVFE!$A:$A,$A13)</f>
        <v>4.8799999999999999E-4</v>
      </c>
      <c r="AS13" s="4">
        <f>SUMIFS(BNVFE!AQ:AQ,BNVFE!$C:$C,$C13,BNVFE!$B:$B,$B13,BNVFE!$A:$A,$A13)</f>
        <v>4.8799999999999999E-4</v>
      </c>
      <c r="AT13" s="4">
        <f>SUMIFS(BNVFE!AR:AR,BNVFE!$C:$C,$C13,BNVFE!$B:$B,$B13,BNVFE!$A:$A,$A13)</f>
        <v>4.8799999999999999E-4</v>
      </c>
      <c r="AU13" s="4">
        <f>SUMIFS(BNVFE!AS:AS,BNVFE!$C:$C,$C13,BNVFE!$B:$B,$B13,BNVFE!$A:$A,$A13)</f>
        <v>4.8799999999999999E-4</v>
      </c>
      <c r="AV13" s="4">
        <f>SUMIFS(BNVFE!AT:AT,BNVFE!$C:$C,$C13,BNVFE!$B:$B,$B13,BNVFE!$A:$A,$A13)</f>
        <v>4.8799999999999999E-4</v>
      </c>
    </row>
    <row r="14" spans="1:48">
      <c r="A14" s="18" t="s">
        <v>144</v>
      </c>
      <c r="B14" s="18" t="s">
        <v>14</v>
      </c>
      <c r="C14" s="18" t="s">
        <v>49</v>
      </c>
      <c r="D14" s="4">
        <f>SUMIFS(SYFAFE!$D$18:$D$101,SYFAFE!$C$18:$C$101,$C14,SYFAFE!$B$18:$B$101,$B14,SYFAFE!A$18:A$101,$A14)</f>
        <v>9.0102269098586051E-5</v>
      </c>
      <c r="E14" s="10">
        <f t="shared" si="0"/>
        <v>1</v>
      </c>
      <c r="F14" s="20">
        <f>VLOOKUP($B14,'Other Values'!$A$9:$C$14,IF($A14="passenger",2,3),FALSE)</f>
        <v>13.5</v>
      </c>
      <c r="G14" s="4">
        <f>SUMIFS(BNVFE!E:E,BNVFE!$C:$C,$C14,BNVFE!$B:$B,$B14,BNVFE!$A:$A,$A14)</f>
        <v>9.0102269098586051E-5</v>
      </c>
      <c r="H14" s="4">
        <f>SUMIFS(BNVFE!F:F,BNVFE!$C:$C,$C14,BNVFE!$B:$B,$B14,BNVFE!$A:$A,$A14)</f>
        <v>9.0102269098586051E-5</v>
      </c>
      <c r="I14" s="4">
        <f>SUMIFS(BNVFE!G:G,BNVFE!$C:$C,$C14,BNVFE!$B:$B,$B14,BNVFE!$A:$A,$A14)</f>
        <v>9.0102269098586051E-5</v>
      </c>
      <c r="J14" s="4">
        <f>SUMIFS(BNVFE!H:H,BNVFE!$C:$C,$C14,BNVFE!$B:$B,$B14,BNVFE!$A:$A,$A14)</f>
        <v>9.0102269098586051E-5</v>
      </c>
      <c r="K14" s="4">
        <f>SUMIFS(BNVFE!I:I,BNVFE!$C:$C,$C14,BNVFE!$B:$B,$B14,BNVFE!$A:$A,$A14)</f>
        <v>9.0099999999999995E-5</v>
      </c>
      <c r="L14" s="4">
        <f>SUMIFS(BNVFE!J:J,BNVFE!$C:$C,$C14,BNVFE!$B:$B,$B14,BNVFE!$A:$A,$A14)</f>
        <v>9.0099999999999995E-5</v>
      </c>
      <c r="M14" s="4">
        <f>SUMIFS(BNVFE!K:K,BNVFE!$C:$C,$C14,BNVFE!$B:$B,$B14,BNVFE!$A:$A,$A14)</f>
        <v>9.0099999999999995E-5</v>
      </c>
      <c r="N14" s="4">
        <f>SUMIFS(BNVFE!L:L,BNVFE!$C:$C,$C14,BNVFE!$B:$B,$B14,BNVFE!$A:$A,$A14)</f>
        <v>9.0099999999999995E-5</v>
      </c>
      <c r="O14" s="4">
        <f>SUMIFS(BNVFE!M:M,BNVFE!$C:$C,$C14,BNVFE!$B:$B,$B14,BNVFE!$A:$A,$A14)</f>
        <v>9.0099999999999995E-5</v>
      </c>
      <c r="P14" s="4">
        <f>SUMIFS(BNVFE!N:N,BNVFE!$C:$C,$C14,BNVFE!$B:$B,$B14,BNVFE!$A:$A,$A14)</f>
        <v>9.0099999999999995E-5</v>
      </c>
      <c r="Q14" s="4">
        <f>SUMIFS(BNVFE!O:O,BNVFE!$C:$C,$C14,BNVFE!$B:$B,$B14,BNVFE!$A:$A,$A14)</f>
        <v>9.0099999999999995E-5</v>
      </c>
      <c r="R14" s="4">
        <f>SUMIFS(BNVFE!P:P,BNVFE!$C:$C,$C14,BNVFE!$B:$B,$B14,BNVFE!$A:$A,$A14)</f>
        <v>9.0099999999999995E-5</v>
      </c>
      <c r="S14" s="4">
        <f>SUMIFS(BNVFE!Q:Q,BNVFE!$C:$C,$C14,BNVFE!$B:$B,$B14,BNVFE!$A:$A,$A14)</f>
        <v>9.0099999999999995E-5</v>
      </c>
      <c r="T14" s="4">
        <f>SUMIFS(BNVFE!R:R,BNVFE!$C:$C,$C14,BNVFE!$B:$B,$B14,BNVFE!$A:$A,$A14)</f>
        <v>9.0099999999999995E-5</v>
      </c>
      <c r="U14" s="4">
        <f>SUMIFS(BNVFE!S:S,BNVFE!$C:$C,$C14,BNVFE!$B:$B,$B14,BNVFE!$A:$A,$A14)</f>
        <v>9.0099999999999995E-5</v>
      </c>
      <c r="V14" s="4">
        <f>SUMIFS(BNVFE!T:T,BNVFE!$C:$C,$C14,BNVFE!$B:$B,$B14,BNVFE!$A:$A,$A14)</f>
        <v>9.0099999999999995E-5</v>
      </c>
      <c r="W14" s="4">
        <f>SUMIFS(BNVFE!U:U,BNVFE!$C:$C,$C14,BNVFE!$B:$B,$B14,BNVFE!$A:$A,$A14)</f>
        <v>9.0099999999999995E-5</v>
      </c>
      <c r="X14" s="4">
        <f>SUMIFS(BNVFE!V:V,BNVFE!$C:$C,$C14,BNVFE!$B:$B,$B14,BNVFE!$A:$A,$A14)</f>
        <v>9.0099999999999995E-5</v>
      </c>
      <c r="Y14" s="4">
        <f>SUMIFS(BNVFE!W:W,BNVFE!$C:$C,$C14,BNVFE!$B:$B,$B14,BNVFE!$A:$A,$A14)</f>
        <v>9.0099999999999995E-5</v>
      </c>
      <c r="Z14" s="4">
        <f>SUMIFS(BNVFE!X:X,BNVFE!$C:$C,$C14,BNVFE!$B:$B,$B14,BNVFE!$A:$A,$A14)</f>
        <v>9.0099999999999995E-5</v>
      </c>
      <c r="AA14" s="4">
        <f>SUMIFS(BNVFE!Y:Y,BNVFE!$C:$C,$C14,BNVFE!$B:$B,$B14,BNVFE!$A:$A,$A14)</f>
        <v>9.0099999999999995E-5</v>
      </c>
      <c r="AB14" s="4">
        <f>SUMIFS(BNVFE!Z:Z,BNVFE!$C:$C,$C14,BNVFE!$B:$B,$B14,BNVFE!$A:$A,$A14)</f>
        <v>9.0099999999999995E-5</v>
      </c>
      <c r="AC14" s="4">
        <f>SUMIFS(BNVFE!AA:AA,BNVFE!$C:$C,$C14,BNVFE!$B:$B,$B14,BNVFE!$A:$A,$A14)</f>
        <v>9.0099999999999995E-5</v>
      </c>
      <c r="AD14" s="4">
        <f>SUMIFS(BNVFE!AB:AB,BNVFE!$C:$C,$C14,BNVFE!$B:$B,$B14,BNVFE!$A:$A,$A14)</f>
        <v>9.0099999999999995E-5</v>
      </c>
      <c r="AE14" s="4">
        <f>SUMIFS(BNVFE!AC:AC,BNVFE!$C:$C,$C14,BNVFE!$B:$B,$B14,BNVFE!$A:$A,$A14)</f>
        <v>9.0099999999999995E-5</v>
      </c>
      <c r="AF14" s="4">
        <f>SUMIFS(BNVFE!AD:AD,BNVFE!$C:$C,$C14,BNVFE!$B:$B,$B14,BNVFE!$A:$A,$A14)</f>
        <v>9.0099999999999995E-5</v>
      </c>
      <c r="AG14" s="4">
        <f>SUMIFS(BNVFE!AE:AE,BNVFE!$C:$C,$C14,BNVFE!$B:$B,$B14,BNVFE!$A:$A,$A14)</f>
        <v>9.0099999999999995E-5</v>
      </c>
      <c r="AH14" s="4">
        <f>SUMIFS(BNVFE!AF:AF,BNVFE!$C:$C,$C14,BNVFE!$B:$B,$B14,BNVFE!$A:$A,$A14)</f>
        <v>9.0099999999999995E-5</v>
      </c>
      <c r="AI14" s="4">
        <f>SUMIFS(BNVFE!AG:AG,BNVFE!$C:$C,$C14,BNVFE!$B:$B,$B14,BNVFE!$A:$A,$A14)</f>
        <v>9.0099999999999995E-5</v>
      </c>
      <c r="AJ14" s="4">
        <f>SUMIFS(BNVFE!AH:AH,BNVFE!$C:$C,$C14,BNVFE!$B:$B,$B14,BNVFE!$A:$A,$A14)</f>
        <v>9.0099999999999995E-5</v>
      </c>
      <c r="AK14" s="4">
        <f>SUMIFS(BNVFE!AI:AI,BNVFE!$C:$C,$C14,BNVFE!$B:$B,$B14,BNVFE!$A:$A,$A14)</f>
        <v>9.0099999999999995E-5</v>
      </c>
      <c r="AL14" s="4">
        <f>SUMIFS(BNVFE!AJ:AJ,BNVFE!$C:$C,$C14,BNVFE!$B:$B,$B14,BNVFE!$A:$A,$A14)</f>
        <v>9.0099999999999995E-5</v>
      </c>
      <c r="AM14" s="4">
        <f>SUMIFS(BNVFE!AK:AK,BNVFE!$C:$C,$C14,BNVFE!$B:$B,$B14,BNVFE!$A:$A,$A14)</f>
        <v>9.0099999999999995E-5</v>
      </c>
      <c r="AN14" s="4">
        <f>SUMIFS(BNVFE!AL:AL,BNVFE!$C:$C,$C14,BNVFE!$B:$B,$B14,BNVFE!$A:$A,$A14)</f>
        <v>9.0099999999999995E-5</v>
      </c>
      <c r="AO14" s="4">
        <f>SUMIFS(BNVFE!AM:AM,BNVFE!$C:$C,$C14,BNVFE!$B:$B,$B14,BNVFE!$A:$A,$A14)</f>
        <v>9.0099999999999995E-5</v>
      </c>
      <c r="AP14" s="4">
        <f>SUMIFS(BNVFE!AN:AN,BNVFE!$C:$C,$C14,BNVFE!$B:$B,$B14,BNVFE!$A:$A,$A14)</f>
        <v>9.0099999999999995E-5</v>
      </c>
      <c r="AQ14" s="4">
        <f>SUMIFS(BNVFE!AO:AO,BNVFE!$C:$C,$C14,BNVFE!$B:$B,$B14,BNVFE!$A:$A,$A14)</f>
        <v>9.0099999999999995E-5</v>
      </c>
      <c r="AR14" s="4">
        <f>SUMIFS(BNVFE!AP:AP,BNVFE!$C:$C,$C14,BNVFE!$B:$B,$B14,BNVFE!$A:$A,$A14)</f>
        <v>9.0099999999999995E-5</v>
      </c>
      <c r="AS14" s="4">
        <f>SUMIFS(BNVFE!AQ:AQ,BNVFE!$C:$C,$C14,BNVFE!$B:$B,$B14,BNVFE!$A:$A,$A14)</f>
        <v>9.0099999999999995E-5</v>
      </c>
      <c r="AT14" s="4">
        <f>SUMIFS(BNVFE!AR:AR,BNVFE!$C:$C,$C14,BNVFE!$B:$B,$B14,BNVFE!$A:$A,$A14)</f>
        <v>9.0099999999999995E-5</v>
      </c>
      <c r="AU14" s="4">
        <f>SUMIFS(BNVFE!AS:AS,BNVFE!$C:$C,$C14,BNVFE!$B:$B,$B14,BNVFE!$A:$A,$A14)</f>
        <v>9.0099999999999995E-5</v>
      </c>
      <c r="AV14" s="4">
        <f>SUMIFS(BNVFE!AT:AT,BNVFE!$C:$C,$C14,BNVFE!$B:$B,$B14,BNVFE!$A:$A,$A14)</f>
        <v>9.0099999999999995E-5</v>
      </c>
    </row>
    <row r="15" spans="1:48">
      <c r="A15" s="18" t="s">
        <v>144</v>
      </c>
      <c r="B15" s="18" t="s">
        <v>14</v>
      </c>
      <c r="C15" s="18" t="s">
        <v>50</v>
      </c>
      <c r="D15" s="4">
        <f>SUMIFS(SYFAFE!$D$18:$D$101,SYFAFE!$C$18:$C$101,$C15,SYFAFE!$B$18:$B$101,$B15,SYFAFE!A$18:A$101,$A15)</f>
        <v>2.4622725083913718E-4</v>
      </c>
      <c r="E15" s="10">
        <f t="shared" si="0"/>
        <v>1</v>
      </c>
      <c r="F15" s="20">
        <f>VLOOKUP($B15,'Other Values'!$A$9:$C$14,IF($A15="passenger",2,3),FALSE)</f>
        <v>13.5</v>
      </c>
      <c r="G15" s="4">
        <f>SUMIFS(BNVFE!E:E,BNVFE!$C:$C,$C15,BNVFE!$B:$B,$B15,BNVFE!$A:$A,$A15)</f>
        <v>2.4622725083913718E-4</v>
      </c>
      <c r="H15" s="4">
        <f>SUMIFS(BNVFE!F:F,BNVFE!$C:$C,$C15,BNVFE!$B:$B,$B15,BNVFE!$A:$A,$A15)</f>
        <v>2.4622725083913718E-4</v>
      </c>
      <c r="I15" s="4">
        <f>SUMIFS(BNVFE!G:G,BNVFE!$C:$C,$C15,BNVFE!$B:$B,$B15,BNVFE!$A:$A,$A15)</f>
        <v>2.5471784569565913E-4</v>
      </c>
      <c r="J15" s="4">
        <f>SUMIFS(BNVFE!H:H,BNVFE!$C:$C,$C15,BNVFE!$B:$B,$B15,BNVFE!$A:$A,$A15)</f>
        <v>2.6381491161336126E-4</v>
      </c>
      <c r="K15" s="4">
        <f>SUMIFS(BNVFE!I:I,BNVFE!$C:$C,$C15,BNVFE!$B:$B,$B15,BNVFE!$A:$A,$A15)</f>
        <v>2.7399999999999999E-4</v>
      </c>
      <c r="L15" s="4">
        <f>SUMIFS(BNVFE!J:J,BNVFE!$C:$C,$C15,BNVFE!$B:$B,$B15,BNVFE!$A:$A,$A15)</f>
        <v>2.8400000000000002E-4</v>
      </c>
      <c r="M15" s="4">
        <f>SUMIFS(BNVFE!K:K,BNVFE!$C:$C,$C15,BNVFE!$B:$B,$B15,BNVFE!$A:$A,$A15)</f>
        <v>2.9500000000000001E-4</v>
      </c>
      <c r="N15" s="4">
        <f>SUMIFS(BNVFE!L:L,BNVFE!$C:$C,$C15,BNVFE!$B:$B,$B15,BNVFE!$A:$A,$A15)</f>
        <v>2.9500000000000001E-4</v>
      </c>
      <c r="O15" s="4">
        <f>SUMIFS(BNVFE!M:M,BNVFE!$C:$C,$C15,BNVFE!$B:$B,$B15,BNVFE!$A:$A,$A15)</f>
        <v>2.9500000000000001E-4</v>
      </c>
      <c r="P15" s="4">
        <f>SUMIFS(BNVFE!N:N,BNVFE!$C:$C,$C15,BNVFE!$B:$B,$B15,BNVFE!$A:$A,$A15)</f>
        <v>2.9500000000000001E-4</v>
      </c>
      <c r="Q15" s="4">
        <f>SUMIFS(BNVFE!O:O,BNVFE!$C:$C,$C15,BNVFE!$B:$B,$B15,BNVFE!$A:$A,$A15)</f>
        <v>2.9500000000000001E-4</v>
      </c>
      <c r="R15" s="4">
        <f>SUMIFS(BNVFE!P:P,BNVFE!$C:$C,$C15,BNVFE!$B:$B,$B15,BNVFE!$A:$A,$A15)</f>
        <v>2.9500000000000001E-4</v>
      </c>
      <c r="S15" s="4">
        <f>SUMIFS(BNVFE!Q:Q,BNVFE!$C:$C,$C15,BNVFE!$B:$B,$B15,BNVFE!$A:$A,$A15)</f>
        <v>2.9500000000000001E-4</v>
      </c>
      <c r="T15" s="4">
        <f>SUMIFS(BNVFE!R:R,BNVFE!$C:$C,$C15,BNVFE!$B:$B,$B15,BNVFE!$A:$A,$A15)</f>
        <v>2.9500000000000001E-4</v>
      </c>
      <c r="U15" s="4">
        <f>SUMIFS(BNVFE!S:S,BNVFE!$C:$C,$C15,BNVFE!$B:$B,$B15,BNVFE!$A:$A,$A15)</f>
        <v>2.9500000000000001E-4</v>
      </c>
      <c r="V15" s="4">
        <f>SUMIFS(BNVFE!T:T,BNVFE!$C:$C,$C15,BNVFE!$B:$B,$B15,BNVFE!$A:$A,$A15)</f>
        <v>2.9500000000000001E-4</v>
      </c>
      <c r="W15" s="4">
        <f>SUMIFS(BNVFE!U:U,BNVFE!$C:$C,$C15,BNVFE!$B:$B,$B15,BNVFE!$A:$A,$A15)</f>
        <v>2.9500000000000001E-4</v>
      </c>
      <c r="X15" s="4">
        <f>SUMIFS(BNVFE!V:V,BNVFE!$C:$C,$C15,BNVFE!$B:$B,$B15,BNVFE!$A:$A,$A15)</f>
        <v>2.9500000000000001E-4</v>
      </c>
      <c r="Y15" s="4">
        <f>SUMIFS(BNVFE!W:W,BNVFE!$C:$C,$C15,BNVFE!$B:$B,$B15,BNVFE!$A:$A,$A15)</f>
        <v>2.9500000000000001E-4</v>
      </c>
      <c r="Z15" s="4">
        <f>SUMIFS(BNVFE!X:X,BNVFE!$C:$C,$C15,BNVFE!$B:$B,$B15,BNVFE!$A:$A,$A15)</f>
        <v>2.9500000000000001E-4</v>
      </c>
      <c r="AA15" s="4">
        <f>SUMIFS(BNVFE!Y:Y,BNVFE!$C:$C,$C15,BNVFE!$B:$B,$B15,BNVFE!$A:$A,$A15)</f>
        <v>2.9500000000000001E-4</v>
      </c>
      <c r="AB15" s="4">
        <f>SUMIFS(BNVFE!Z:Z,BNVFE!$C:$C,$C15,BNVFE!$B:$B,$B15,BNVFE!$A:$A,$A15)</f>
        <v>2.9500000000000001E-4</v>
      </c>
      <c r="AC15" s="4">
        <f>SUMIFS(BNVFE!AA:AA,BNVFE!$C:$C,$C15,BNVFE!$B:$B,$B15,BNVFE!$A:$A,$A15)</f>
        <v>2.9500000000000001E-4</v>
      </c>
      <c r="AD15" s="4">
        <f>SUMIFS(BNVFE!AB:AB,BNVFE!$C:$C,$C15,BNVFE!$B:$B,$B15,BNVFE!$A:$A,$A15)</f>
        <v>2.9500000000000001E-4</v>
      </c>
      <c r="AE15" s="4">
        <f>SUMIFS(BNVFE!AC:AC,BNVFE!$C:$C,$C15,BNVFE!$B:$B,$B15,BNVFE!$A:$A,$A15)</f>
        <v>2.9500000000000001E-4</v>
      </c>
      <c r="AF15" s="4">
        <f>SUMIFS(BNVFE!AD:AD,BNVFE!$C:$C,$C15,BNVFE!$B:$B,$B15,BNVFE!$A:$A,$A15)</f>
        <v>2.9500000000000001E-4</v>
      </c>
      <c r="AG15" s="4">
        <f>SUMIFS(BNVFE!AE:AE,BNVFE!$C:$C,$C15,BNVFE!$B:$B,$B15,BNVFE!$A:$A,$A15)</f>
        <v>2.9500000000000001E-4</v>
      </c>
      <c r="AH15" s="4">
        <f>SUMIFS(BNVFE!AF:AF,BNVFE!$C:$C,$C15,BNVFE!$B:$B,$B15,BNVFE!$A:$A,$A15)</f>
        <v>2.9500000000000001E-4</v>
      </c>
      <c r="AI15" s="4">
        <f>SUMIFS(BNVFE!AG:AG,BNVFE!$C:$C,$C15,BNVFE!$B:$B,$B15,BNVFE!$A:$A,$A15)</f>
        <v>2.9500000000000001E-4</v>
      </c>
      <c r="AJ15" s="4">
        <f>SUMIFS(BNVFE!AH:AH,BNVFE!$C:$C,$C15,BNVFE!$B:$B,$B15,BNVFE!$A:$A,$A15)</f>
        <v>2.9500000000000001E-4</v>
      </c>
      <c r="AK15" s="4">
        <f>SUMIFS(BNVFE!AI:AI,BNVFE!$C:$C,$C15,BNVFE!$B:$B,$B15,BNVFE!$A:$A,$A15)</f>
        <v>2.9500000000000001E-4</v>
      </c>
      <c r="AL15" s="4">
        <f>SUMIFS(BNVFE!AJ:AJ,BNVFE!$C:$C,$C15,BNVFE!$B:$B,$B15,BNVFE!$A:$A,$A15)</f>
        <v>2.9500000000000001E-4</v>
      </c>
      <c r="AM15" s="4">
        <f>SUMIFS(BNVFE!AK:AK,BNVFE!$C:$C,$C15,BNVFE!$B:$B,$B15,BNVFE!$A:$A,$A15)</f>
        <v>2.9500000000000001E-4</v>
      </c>
      <c r="AN15" s="4">
        <f>SUMIFS(BNVFE!AL:AL,BNVFE!$C:$C,$C15,BNVFE!$B:$B,$B15,BNVFE!$A:$A,$A15)</f>
        <v>2.9500000000000001E-4</v>
      </c>
      <c r="AO15" s="4">
        <f>SUMIFS(BNVFE!AM:AM,BNVFE!$C:$C,$C15,BNVFE!$B:$B,$B15,BNVFE!$A:$A,$A15)</f>
        <v>2.9500000000000001E-4</v>
      </c>
      <c r="AP15" s="4">
        <f>SUMIFS(BNVFE!AN:AN,BNVFE!$C:$C,$C15,BNVFE!$B:$B,$B15,BNVFE!$A:$A,$A15)</f>
        <v>2.9500000000000001E-4</v>
      </c>
      <c r="AQ15" s="4">
        <f>SUMIFS(BNVFE!AO:AO,BNVFE!$C:$C,$C15,BNVFE!$B:$B,$B15,BNVFE!$A:$A,$A15)</f>
        <v>2.9500000000000001E-4</v>
      </c>
      <c r="AR15" s="4">
        <f>SUMIFS(BNVFE!AP:AP,BNVFE!$C:$C,$C15,BNVFE!$B:$B,$B15,BNVFE!$A:$A,$A15)</f>
        <v>2.9500000000000001E-4</v>
      </c>
      <c r="AS15" s="4">
        <f>SUMIFS(BNVFE!AQ:AQ,BNVFE!$C:$C,$C15,BNVFE!$B:$B,$B15,BNVFE!$A:$A,$A15)</f>
        <v>2.9500000000000001E-4</v>
      </c>
      <c r="AT15" s="4">
        <f>SUMIFS(BNVFE!AR:AR,BNVFE!$C:$C,$C15,BNVFE!$B:$B,$B15,BNVFE!$A:$A,$A15)</f>
        <v>2.9500000000000001E-4</v>
      </c>
      <c r="AU15" s="4">
        <f>SUMIFS(BNVFE!AS:AS,BNVFE!$C:$C,$C15,BNVFE!$B:$B,$B15,BNVFE!$A:$A,$A15)</f>
        <v>2.9500000000000001E-4</v>
      </c>
      <c r="AV15" s="4">
        <f>SUMIFS(BNVFE!AT:AT,BNVFE!$C:$C,$C15,BNVFE!$B:$B,$B15,BNVFE!$A:$A,$A15)</f>
        <v>2.9500000000000001E-4</v>
      </c>
    </row>
    <row r="16" spans="1:48">
      <c r="A16" s="18" t="s">
        <v>143</v>
      </c>
      <c r="B16" s="18" t="s">
        <v>8</v>
      </c>
      <c r="C16" s="18" t="s">
        <v>2</v>
      </c>
      <c r="D16" s="4">
        <f>SUMIFS(SYFAFE!$D$18:$D$101,SYFAFE!$C$18:$C$101,$C16,SYFAFE!$B$18:$B$101,$B16,SYFAFE!A$18:A$101,$A16)</f>
        <v>6.2930482298171088E-3</v>
      </c>
      <c r="E16" s="10">
        <f t="shared" si="0"/>
        <v>1</v>
      </c>
      <c r="F16" s="20">
        <f>VLOOKUP($B16,'Other Values'!$A$9:$C$14,IF($A16="passenger",2,3),FALSE)</f>
        <v>10.104163082338621</v>
      </c>
      <c r="G16" s="4">
        <f>SUMIFS(BNVFE!E:E,BNVFE!$C:$C,$C16,BNVFE!$B:$B,$B16,BNVFE!$A:$A,$A16)</f>
        <v>6.2930482298171088E-3</v>
      </c>
      <c r="H16" s="4">
        <f>SUMIFS(BNVFE!F:F,BNVFE!$C:$C,$C16,BNVFE!$B:$B,$B16,BNVFE!$A:$A,$A16)</f>
        <v>7.1050544530193169E-3</v>
      </c>
      <c r="I16" s="4">
        <f>SUMIFS(BNVFE!G:G,BNVFE!$C:$C,$C16,BNVFE!$B:$B,$B16,BNVFE!$A:$A,$A16)</f>
        <v>7.1979309818169541E-3</v>
      </c>
      <c r="J16" s="4">
        <f>SUMIFS(BNVFE!H:H,BNVFE!$C:$C,$C16,BNVFE!$B:$B,$B16,BNVFE!$A:$A,$A16)</f>
        <v>7.2932678160132049E-3</v>
      </c>
      <c r="K16" s="4">
        <f>SUMIFS(BNVFE!I:I,BNVFE!$C:$C,$C16,BNVFE!$B:$B,$B16,BNVFE!$A:$A,$A16)</f>
        <v>7.3899999999999999E-3</v>
      </c>
      <c r="L16" s="4">
        <f>SUMIFS(BNVFE!J:J,BNVFE!$C:$C,$C16,BNVFE!$B:$B,$B16,BNVFE!$A:$A,$A16)</f>
        <v>7.4900000000000001E-3</v>
      </c>
      <c r="M16" s="4">
        <f>SUMIFS(BNVFE!K:K,BNVFE!$C:$C,$C16,BNVFE!$B:$B,$B16,BNVFE!$A:$A,$A16)</f>
        <v>7.6E-3</v>
      </c>
      <c r="N16" s="4">
        <f>SUMIFS(BNVFE!L:L,BNVFE!$C:$C,$C16,BNVFE!$B:$B,$B16,BNVFE!$A:$A,$A16)</f>
        <v>7.6699999999999997E-3</v>
      </c>
      <c r="O16" s="4">
        <f>SUMIFS(BNVFE!M:M,BNVFE!$C:$C,$C16,BNVFE!$B:$B,$B16,BNVFE!$A:$A,$A16)</f>
        <v>7.7600000000000004E-3</v>
      </c>
      <c r="P16" s="4">
        <f>SUMIFS(BNVFE!N:N,BNVFE!$C:$C,$C16,BNVFE!$B:$B,$B16,BNVFE!$A:$A,$A16)</f>
        <v>7.8399999999999997E-3</v>
      </c>
      <c r="Q16" s="4">
        <f>SUMIFS(BNVFE!O:O,BNVFE!$C:$C,$C16,BNVFE!$B:$B,$B16,BNVFE!$A:$A,$A16)</f>
        <v>7.92E-3</v>
      </c>
      <c r="R16" s="4">
        <f>SUMIFS(BNVFE!P:P,BNVFE!$C:$C,$C16,BNVFE!$B:$B,$B16,BNVFE!$A:$A,$A16)</f>
        <v>8.0099999999999998E-3</v>
      </c>
      <c r="S16" s="4">
        <f>SUMIFS(BNVFE!Q:Q,BNVFE!$C:$C,$C16,BNVFE!$B:$B,$B16,BNVFE!$A:$A,$A16)</f>
        <v>8.0700000000000008E-3</v>
      </c>
      <c r="T16" s="4">
        <f>SUMIFS(BNVFE!R:R,BNVFE!$C:$C,$C16,BNVFE!$B:$B,$B16,BNVFE!$A:$A,$A16)</f>
        <v>8.1300000000000001E-3</v>
      </c>
      <c r="U16" s="4">
        <f>SUMIFS(BNVFE!S:S,BNVFE!$C:$C,$C16,BNVFE!$B:$B,$B16,BNVFE!$A:$A,$A16)</f>
        <v>8.1899999999999994E-3</v>
      </c>
      <c r="V16" s="4">
        <f>SUMIFS(BNVFE!T:T,BNVFE!$C:$C,$C16,BNVFE!$B:$B,$B16,BNVFE!$A:$A,$A16)</f>
        <v>8.2500000000000004E-3</v>
      </c>
      <c r="W16" s="4">
        <f>SUMIFS(BNVFE!U:U,BNVFE!$C:$C,$C16,BNVFE!$B:$B,$B16,BNVFE!$A:$A,$A16)</f>
        <v>8.3099999999999997E-3</v>
      </c>
      <c r="X16" s="4">
        <f>SUMIFS(BNVFE!V:V,BNVFE!$C:$C,$C16,BNVFE!$B:$B,$B16,BNVFE!$A:$A,$A16)</f>
        <v>8.3099999999999997E-3</v>
      </c>
      <c r="Y16" s="4">
        <f>SUMIFS(BNVFE!W:W,BNVFE!$C:$C,$C16,BNVFE!$B:$B,$B16,BNVFE!$A:$A,$A16)</f>
        <v>8.3099999999999997E-3</v>
      </c>
      <c r="Z16" s="4">
        <f>SUMIFS(BNVFE!X:X,BNVFE!$C:$C,$C16,BNVFE!$B:$B,$B16,BNVFE!$A:$A,$A16)</f>
        <v>8.3099999999999997E-3</v>
      </c>
      <c r="AA16" s="4">
        <f>SUMIFS(BNVFE!Y:Y,BNVFE!$C:$C,$C16,BNVFE!$B:$B,$B16,BNVFE!$A:$A,$A16)</f>
        <v>8.3099999999999997E-3</v>
      </c>
      <c r="AB16" s="4">
        <f>SUMIFS(BNVFE!Z:Z,BNVFE!$C:$C,$C16,BNVFE!$B:$B,$B16,BNVFE!$A:$A,$A16)</f>
        <v>8.3099999999999997E-3</v>
      </c>
      <c r="AC16" s="4">
        <f>SUMIFS(BNVFE!AA:AA,BNVFE!$C:$C,$C16,BNVFE!$B:$B,$B16,BNVFE!$A:$A,$A16)</f>
        <v>8.3099999999999997E-3</v>
      </c>
      <c r="AD16" s="4">
        <f>SUMIFS(BNVFE!AB:AB,BNVFE!$C:$C,$C16,BNVFE!$B:$B,$B16,BNVFE!$A:$A,$A16)</f>
        <v>8.3099999999999997E-3</v>
      </c>
      <c r="AE16" s="4">
        <f>SUMIFS(BNVFE!AC:AC,BNVFE!$C:$C,$C16,BNVFE!$B:$B,$B16,BNVFE!$A:$A,$A16)</f>
        <v>8.3099999999999997E-3</v>
      </c>
      <c r="AF16" s="4">
        <f>SUMIFS(BNVFE!AD:AD,BNVFE!$C:$C,$C16,BNVFE!$B:$B,$B16,BNVFE!$A:$A,$A16)</f>
        <v>8.3099999999999997E-3</v>
      </c>
      <c r="AG16" s="4">
        <f>SUMIFS(BNVFE!AE:AE,BNVFE!$C:$C,$C16,BNVFE!$B:$B,$B16,BNVFE!$A:$A,$A16)</f>
        <v>8.3099999999999997E-3</v>
      </c>
      <c r="AH16" s="4">
        <f>SUMIFS(BNVFE!AF:AF,BNVFE!$C:$C,$C16,BNVFE!$B:$B,$B16,BNVFE!$A:$A,$A16)</f>
        <v>8.3099999999999997E-3</v>
      </c>
      <c r="AI16" s="4">
        <f>SUMIFS(BNVFE!AG:AG,BNVFE!$C:$C,$C16,BNVFE!$B:$B,$B16,BNVFE!$A:$A,$A16)</f>
        <v>8.3099999999999997E-3</v>
      </c>
      <c r="AJ16" s="4">
        <f>SUMIFS(BNVFE!AH:AH,BNVFE!$C:$C,$C16,BNVFE!$B:$B,$B16,BNVFE!$A:$A,$A16)</f>
        <v>8.3099999999999997E-3</v>
      </c>
      <c r="AK16" s="4">
        <f>SUMIFS(BNVFE!AI:AI,BNVFE!$C:$C,$C16,BNVFE!$B:$B,$B16,BNVFE!$A:$A,$A16)</f>
        <v>8.3099999999999997E-3</v>
      </c>
      <c r="AL16" s="4">
        <f>SUMIFS(BNVFE!AJ:AJ,BNVFE!$C:$C,$C16,BNVFE!$B:$B,$B16,BNVFE!$A:$A,$A16)</f>
        <v>8.3099999999999997E-3</v>
      </c>
      <c r="AM16" s="4">
        <f>SUMIFS(BNVFE!AK:AK,BNVFE!$C:$C,$C16,BNVFE!$B:$B,$B16,BNVFE!$A:$A,$A16)</f>
        <v>8.3099999999999997E-3</v>
      </c>
      <c r="AN16" s="4">
        <f>SUMIFS(BNVFE!AL:AL,BNVFE!$C:$C,$C16,BNVFE!$B:$B,$B16,BNVFE!$A:$A,$A16)</f>
        <v>8.3099999999999997E-3</v>
      </c>
      <c r="AO16" s="4">
        <f>SUMIFS(BNVFE!AM:AM,BNVFE!$C:$C,$C16,BNVFE!$B:$B,$B16,BNVFE!$A:$A,$A16)</f>
        <v>8.3099999999999997E-3</v>
      </c>
      <c r="AP16" s="4">
        <f>SUMIFS(BNVFE!AN:AN,BNVFE!$C:$C,$C16,BNVFE!$B:$B,$B16,BNVFE!$A:$A,$A16)</f>
        <v>8.3099999999999997E-3</v>
      </c>
      <c r="AQ16" s="4">
        <f>SUMIFS(BNVFE!AO:AO,BNVFE!$C:$C,$C16,BNVFE!$B:$B,$B16,BNVFE!$A:$A,$A16)</f>
        <v>8.3099999999999997E-3</v>
      </c>
      <c r="AR16" s="4">
        <f>SUMIFS(BNVFE!AP:AP,BNVFE!$C:$C,$C16,BNVFE!$B:$B,$B16,BNVFE!$A:$A,$A16)</f>
        <v>8.3099999999999997E-3</v>
      </c>
      <c r="AS16" s="4">
        <f>SUMIFS(BNVFE!AQ:AQ,BNVFE!$C:$C,$C16,BNVFE!$B:$B,$B16,BNVFE!$A:$A,$A16)</f>
        <v>8.3099999999999997E-3</v>
      </c>
      <c r="AT16" s="4">
        <f>SUMIFS(BNVFE!AR:AR,BNVFE!$C:$C,$C16,BNVFE!$B:$B,$B16,BNVFE!$A:$A,$A16)</f>
        <v>8.3099999999999997E-3</v>
      </c>
      <c r="AU16" s="4">
        <f>SUMIFS(BNVFE!AS:AS,BNVFE!$C:$C,$C16,BNVFE!$B:$B,$B16,BNVFE!$A:$A,$A16)</f>
        <v>8.3099999999999997E-3</v>
      </c>
      <c r="AV16" s="4">
        <f>SUMIFS(BNVFE!AT:AT,BNVFE!$C:$C,$C16,BNVFE!$B:$B,$B16,BNVFE!$A:$A,$A16)</f>
        <v>8.3099999999999997E-3</v>
      </c>
    </row>
    <row r="17" spans="1:48">
      <c r="A17" s="18" t="s">
        <v>143</v>
      </c>
      <c r="B17" s="18" t="s">
        <v>8</v>
      </c>
      <c r="C17" s="18" t="s">
        <v>3</v>
      </c>
      <c r="D17" s="4">
        <f>SUMIFS(SYFAFE!$D$18:$D$101,SYFAFE!$C$18:$C$101,$C17,SYFAFE!$B$18:$B$101,$B17,SYFAFE!A$18:A$101,$A17)</f>
        <v>2.0152079585131263E-3</v>
      </c>
      <c r="E17" s="10">
        <f t="shared" si="0"/>
        <v>1</v>
      </c>
      <c r="F17" s="20">
        <f>VLOOKUP($B17,'Other Values'!$A$9:$C$14,IF($A17="passenger",2,3),FALSE)</f>
        <v>10.104163082338621</v>
      </c>
      <c r="G17" s="4">
        <f>SUMIFS(BNVFE!E:E,BNVFE!$C:$C,$C17,BNVFE!$B:$B,$B17,BNVFE!$A:$A,$A17)</f>
        <v>2.0152079585131263E-3</v>
      </c>
      <c r="H17" s="4">
        <f>SUMIFS(BNVFE!F:F,BNVFE!$C:$C,$C17,BNVFE!$B:$B,$B17,BNVFE!$A:$A,$A17)</f>
        <v>3.1144122995202862E-3</v>
      </c>
      <c r="I17" s="4">
        <f>SUMIFS(BNVFE!G:G,BNVFE!$C:$C,$C17,BNVFE!$B:$B,$B17,BNVFE!$A:$A,$A17)</f>
        <v>3.1144122995202862E-3</v>
      </c>
      <c r="J17" s="4">
        <f>SUMIFS(BNVFE!H:H,BNVFE!$C:$C,$C17,BNVFE!$B:$B,$B17,BNVFE!$A:$A,$A17)</f>
        <v>3.1144122995202862E-3</v>
      </c>
      <c r="K17" s="4">
        <f>SUMIFS(BNVFE!I:I,BNVFE!$C:$C,$C17,BNVFE!$B:$B,$B17,BNVFE!$A:$A,$A17)</f>
        <v>3.1099999999999999E-3</v>
      </c>
      <c r="L17" s="4">
        <f>SUMIFS(BNVFE!J:J,BNVFE!$C:$C,$C17,BNVFE!$B:$B,$B17,BNVFE!$A:$A,$A17)</f>
        <v>3.1099999999999999E-3</v>
      </c>
      <c r="M17" s="4">
        <f>SUMIFS(BNVFE!K:K,BNVFE!$C:$C,$C17,BNVFE!$B:$B,$B17,BNVFE!$A:$A,$A17)</f>
        <v>3.1099999999999999E-3</v>
      </c>
      <c r="N17" s="4">
        <f>SUMIFS(BNVFE!L:L,BNVFE!$C:$C,$C17,BNVFE!$B:$B,$B17,BNVFE!$A:$A,$A17)</f>
        <v>3.1099999999999999E-3</v>
      </c>
      <c r="O17" s="4">
        <f>SUMIFS(BNVFE!M:M,BNVFE!$C:$C,$C17,BNVFE!$B:$B,$B17,BNVFE!$A:$A,$A17)</f>
        <v>3.1099999999999999E-3</v>
      </c>
      <c r="P17" s="4">
        <f>SUMIFS(BNVFE!N:N,BNVFE!$C:$C,$C17,BNVFE!$B:$B,$B17,BNVFE!$A:$A,$A17)</f>
        <v>3.1099999999999999E-3</v>
      </c>
      <c r="Q17" s="4">
        <f>SUMIFS(BNVFE!O:O,BNVFE!$C:$C,$C17,BNVFE!$B:$B,$B17,BNVFE!$A:$A,$A17)</f>
        <v>3.1099999999999999E-3</v>
      </c>
      <c r="R17" s="4">
        <f>SUMIFS(BNVFE!P:P,BNVFE!$C:$C,$C17,BNVFE!$B:$B,$B17,BNVFE!$A:$A,$A17)</f>
        <v>3.1099999999999999E-3</v>
      </c>
      <c r="S17" s="4">
        <f>SUMIFS(BNVFE!Q:Q,BNVFE!$C:$C,$C17,BNVFE!$B:$B,$B17,BNVFE!$A:$A,$A17)</f>
        <v>3.1099999999999999E-3</v>
      </c>
      <c r="T17" s="4">
        <f>SUMIFS(BNVFE!R:R,BNVFE!$C:$C,$C17,BNVFE!$B:$B,$B17,BNVFE!$A:$A,$A17)</f>
        <v>3.1099999999999999E-3</v>
      </c>
      <c r="U17" s="4">
        <f>SUMIFS(BNVFE!S:S,BNVFE!$C:$C,$C17,BNVFE!$B:$B,$B17,BNVFE!$A:$A,$A17)</f>
        <v>3.1099999999999999E-3</v>
      </c>
      <c r="V17" s="4">
        <f>SUMIFS(BNVFE!T:T,BNVFE!$C:$C,$C17,BNVFE!$B:$B,$B17,BNVFE!$A:$A,$A17)</f>
        <v>3.1099999999999999E-3</v>
      </c>
      <c r="W17" s="4">
        <f>SUMIFS(BNVFE!U:U,BNVFE!$C:$C,$C17,BNVFE!$B:$B,$B17,BNVFE!$A:$A,$A17)</f>
        <v>3.1099999999999999E-3</v>
      </c>
      <c r="X17" s="4">
        <f>SUMIFS(BNVFE!V:V,BNVFE!$C:$C,$C17,BNVFE!$B:$B,$B17,BNVFE!$A:$A,$A17)</f>
        <v>3.1099999999999999E-3</v>
      </c>
      <c r="Y17" s="4">
        <f>SUMIFS(BNVFE!W:W,BNVFE!$C:$C,$C17,BNVFE!$B:$B,$B17,BNVFE!$A:$A,$A17)</f>
        <v>3.1099999999999999E-3</v>
      </c>
      <c r="Z17" s="4">
        <f>SUMIFS(BNVFE!X:X,BNVFE!$C:$C,$C17,BNVFE!$B:$B,$B17,BNVFE!$A:$A,$A17)</f>
        <v>3.1099999999999999E-3</v>
      </c>
      <c r="AA17" s="4">
        <f>SUMIFS(BNVFE!Y:Y,BNVFE!$C:$C,$C17,BNVFE!$B:$B,$B17,BNVFE!$A:$A,$A17)</f>
        <v>3.1099999999999999E-3</v>
      </c>
      <c r="AB17" s="4">
        <f>SUMIFS(BNVFE!Z:Z,BNVFE!$C:$C,$C17,BNVFE!$B:$B,$B17,BNVFE!$A:$A,$A17)</f>
        <v>3.1099999999999999E-3</v>
      </c>
      <c r="AC17" s="4">
        <f>SUMIFS(BNVFE!AA:AA,BNVFE!$C:$C,$C17,BNVFE!$B:$B,$B17,BNVFE!$A:$A,$A17)</f>
        <v>3.1099999999999999E-3</v>
      </c>
      <c r="AD17" s="4">
        <f>SUMIFS(BNVFE!AB:AB,BNVFE!$C:$C,$C17,BNVFE!$B:$B,$B17,BNVFE!$A:$A,$A17)</f>
        <v>3.1099999999999999E-3</v>
      </c>
      <c r="AE17" s="4">
        <f>SUMIFS(BNVFE!AC:AC,BNVFE!$C:$C,$C17,BNVFE!$B:$B,$B17,BNVFE!$A:$A,$A17)</f>
        <v>3.1099999999999999E-3</v>
      </c>
      <c r="AF17" s="4">
        <f>SUMIFS(BNVFE!AD:AD,BNVFE!$C:$C,$C17,BNVFE!$B:$B,$B17,BNVFE!$A:$A,$A17)</f>
        <v>3.1099999999999999E-3</v>
      </c>
      <c r="AG17" s="4">
        <f>SUMIFS(BNVFE!AE:AE,BNVFE!$C:$C,$C17,BNVFE!$B:$B,$B17,BNVFE!$A:$A,$A17)</f>
        <v>3.1099999999999999E-3</v>
      </c>
      <c r="AH17" s="4">
        <f>SUMIFS(BNVFE!AF:AF,BNVFE!$C:$C,$C17,BNVFE!$B:$B,$B17,BNVFE!$A:$A,$A17)</f>
        <v>3.1099999999999999E-3</v>
      </c>
      <c r="AI17" s="4">
        <f>SUMIFS(BNVFE!AG:AG,BNVFE!$C:$C,$C17,BNVFE!$B:$B,$B17,BNVFE!$A:$A,$A17)</f>
        <v>3.1099999999999999E-3</v>
      </c>
      <c r="AJ17" s="4">
        <f>SUMIFS(BNVFE!AH:AH,BNVFE!$C:$C,$C17,BNVFE!$B:$B,$B17,BNVFE!$A:$A,$A17)</f>
        <v>3.1099999999999999E-3</v>
      </c>
      <c r="AK17" s="4">
        <f>SUMIFS(BNVFE!AI:AI,BNVFE!$C:$C,$C17,BNVFE!$B:$B,$B17,BNVFE!$A:$A,$A17)</f>
        <v>3.1099999999999999E-3</v>
      </c>
      <c r="AL17" s="4">
        <f>SUMIFS(BNVFE!AJ:AJ,BNVFE!$C:$C,$C17,BNVFE!$B:$B,$B17,BNVFE!$A:$A,$A17)</f>
        <v>3.1099999999999999E-3</v>
      </c>
      <c r="AM17" s="4">
        <f>SUMIFS(BNVFE!AK:AK,BNVFE!$C:$C,$C17,BNVFE!$B:$B,$B17,BNVFE!$A:$A,$A17)</f>
        <v>3.1099999999999999E-3</v>
      </c>
      <c r="AN17" s="4">
        <f>SUMIFS(BNVFE!AL:AL,BNVFE!$C:$C,$C17,BNVFE!$B:$B,$B17,BNVFE!$A:$A,$A17)</f>
        <v>3.1099999999999999E-3</v>
      </c>
      <c r="AO17" s="4">
        <f>SUMIFS(BNVFE!AM:AM,BNVFE!$C:$C,$C17,BNVFE!$B:$B,$B17,BNVFE!$A:$A,$A17)</f>
        <v>3.1099999999999999E-3</v>
      </c>
      <c r="AP17" s="4">
        <f>SUMIFS(BNVFE!AN:AN,BNVFE!$C:$C,$C17,BNVFE!$B:$B,$B17,BNVFE!$A:$A,$A17)</f>
        <v>3.1099999999999999E-3</v>
      </c>
      <c r="AQ17" s="4">
        <f>SUMIFS(BNVFE!AO:AO,BNVFE!$C:$C,$C17,BNVFE!$B:$B,$B17,BNVFE!$A:$A,$A17)</f>
        <v>3.1099999999999999E-3</v>
      </c>
      <c r="AR17" s="4">
        <f>SUMIFS(BNVFE!AP:AP,BNVFE!$C:$C,$C17,BNVFE!$B:$B,$B17,BNVFE!$A:$A,$A17)</f>
        <v>3.1099999999999999E-3</v>
      </c>
      <c r="AS17" s="4">
        <f>SUMIFS(BNVFE!AQ:AQ,BNVFE!$C:$C,$C17,BNVFE!$B:$B,$B17,BNVFE!$A:$A,$A17)</f>
        <v>3.1099999999999999E-3</v>
      </c>
      <c r="AT17" s="4">
        <f>SUMIFS(BNVFE!AR:AR,BNVFE!$C:$C,$C17,BNVFE!$B:$B,$B17,BNVFE!$A:$A,$A17)</f>
        <v>3.1099999999999999E-3</v>
      </c>
      <c r="AU17" s="4">
        <f>SUMIFS(BNVFE!AS:AS,BNVFE!$C:$C,$C17,BNVFE!$B:$B,$B17,BNVFE!$A:$A,$A17)</f>
        <v>3.1099999999999999E-3</v>
      </c>
      <c r="AV17" s="4">
        <f>SUMIFS(BNVFE!AT:AT,BNVFE!$C:$C,$C17,BNVFE!$B:$B,$B17,BNVFE!$A:$A,$A17)</f>
        <v>3.1099999999999999E-3</v>
      </c>
    </row>
    <row r="18" spans="1:48">
      <c r="A18" s="18" t="s">
        <v>143</v>
      </c>
      <c r="B18" s="18" t="s">
        <v>8</v>
      </c>
      <c r="C18" s="18" t="s">
        <v>4</v>
      </c>
      <c r="D18" s="4">
        <f>SUMIFS(SYFAFE!$D$18:$D$101,SYFAFE!$C$18:$C$101,$C18,SYFAFE!$B$18:$B$101,$B18,SYFAFE!A$18:A$101,$A18)</f>
        <v>2.1666107473378268E-3</v>
      </c>
      <c r="E18" s="10">
        <f t="shared" si="0"/>
        <v>1</v>
      </c>
      <c r="F18" s="20">
        <f>VLOOKUP($B18,'Other Values'!$A$9:$C$14,IF($A18="passenger",2,3),FALSE)</f>
        <v>10.104163082338621</v>
      </c>
      <c r="G18" s="4">
        <f>SUMIFS(BNVFE!E:E,BNVFE!$C:$C,$C18,BNVFE!$B:$B,$B18,BNVFE!$A:$A,$A18)</f>
        <v>2.1666107473378268E-3</v>
      </c>
      <c r="H18" s="4">
        <f>SUMIFS(BNVFE!F:F,BNVFE!$C:$C,$C18,BNVFE!$B:$B,$B18,BNVFE!$A:$A,$A18)</f>
        <v>2.1666107473378264E-3</v>
      </c>
      <c r="I18" s="4">
        <f>SUMIFS(BNVFE!G:G,BNVFE!$C:$C,$C18,BNVFE!$B:$B,$B18,BNVFE!$A:$A,$A18)</f>
        <v>2.2221648690644376E-3</v>
      </c>
      <c r="J18" s="4">
        <f>SUMIFS(BNVFE!H:H,BNVFE!$C:$C,$C18,BNVFE!$B:$B,$B18,BNVFE!$A:$A,$A18)</f>
        <v>2.2806428919345543E-3</v>
      </c>
      <c r="K18" s="4">
        <f>SUMIFS(BNVFE!I:I,BNVFE!$C:$C,$C18,BNVFE!$B:$B,$B18,BNVFE!$A:$A,$A18)</f>
        <v>2.3400000000000001E-3</v>
      </c>
      <c r="L18" s="4">
        <f>SUMIFS(BNVFE!J:J,BNVFE!$C:$C,$C18,BNVFE!$B:$B,$B18,BNVFE!$A:$A,$A18)</f>
        <v>2.4099999999999998E-3</v>
      </c>
      <c r="M18" s="4">
        <f>SUMIFS(BNVFE!K:K,BNVFE!$C:$C,$C18,BNVFE!$B:$B,$B18,BNVFE!$A:$A,$A18)</f>
        <v>2.48E-3</v>
      </c>
      <c r="N18" s="4">
        <f>SUMIFS(BNVFE!L:L,BNVFE!$C:$C,$C18,BNVFE!$B:$B,$B18,BNVFE!$A:$A,$A18)</f>
        <v>2.5000000000000001E-3</v>
      </c>
      <c r="O18" s="4">
        <f>SUMIFS(BNVFE!M:M,BNVFE!$C:$C,$C18,BNVFE!$B:$B,$B18,BNVFE!$A:$A,$A18)</f>
        <v>2.5300000000000001E-3</v>
      </c>
      <c r="P18" s="4">
        <f>SUMIFS(BNVFE!N:N,BNVFE!$C:$C,$C18,BNVFE!$B:$B,$B18,BNVFE!$A:$A,$A18)</f>
        <v>2.5600000000000002E-3</v>
      </c>
      <c r="Q18" s="4">
        <f>SUMIFS(BNVFE!O:O,BNVFE!$C:$C,$C18,BNVFE!$B:$B,$B18,BNVFE!$A:$A,$A18)</f>
        <v>2.5899999999999999E-3</v>
      </c>
      <c r="R18" s="4">
        <f>SUMIFS(BNVFE!P:P,BNVFE!$C:$C,$C18,BNVFE!$B:$B,$B18,BNVFE!$A:$A,$A18)</f>
        <v>2.63E-3</v>
      </c>
      <c r="S18" s="4">
        <f>SUMIFS(BNVFE!Q:Q,BNVFE!$C:$C,$C18,BNVFE!$B:$B,$B18,BNVFE!$A:$A,$A18)</f>
        <v>2.66E-3</v>
      </c>
      <c r="T18" s="4">
        <f>SUMIFS(BNVFE!R:R,BNVFE!$C:$C,$C18,BNVFE!$B:$B,$B18,BNVFE!$A:$A,$A18)</f>
        <v>2.6900000000000001E-3</v>
      </c>
      <c r="U18" s="4">
        <f>SUMIFS(BNVFE!S:S,BNVFE!$C:$C,$C18,BNVFE!$B:$B,$B18,BNVFE!$A:$A,$A18)</f>
        <v>2.7299999999999998E-3</v>
      </c>
      <c r="V18" s="4">
        <f>SUMIFS(BNVFE!T:T,BNVFE!$C:$C,$C18,BNVFE!$B:$B,$B18,BNVFE!$A:$A,$A18)</f>
        <v>2.7599999999999999E-3</v>
      </c>
      <c r="W18" s="4">
        <f>SUMIFS(BNVFE!U:U,BNVFE!$C:$C,$C18,BNVFE!$B:$B,$B18,BNVFE!$A:$A,$A18)</f>
        <v>2.8E-3</v>
      </c>
      <c r="X18" s="4">
        <f>SUMIFS(BNVFE!V:V,BNVFE!$C:$C,$C18,BNVFE!$B:$B,$B18,BNVFE!$A:$A,$A18)</f>
        <v>2.8E-3</v>
      </c>
      <c r="Y18" s="4">
        <f>SUMIFS(BNVFE!W:W,BNVFE!$C:$C,$C18,BNVFE!$B:$B,$B18,BNVFE!$A:$A,$A18)</f>
        <v>2.8E-3</v>
      </c>
      <c r="Z18" s="4">
        <f>SUMIFS(BNVFE!X:X,BNVFE!$C:$C,$C18,BNVFE!$B:$B,$B18,BNVFE!$A:$A,$A18)</f>
        <v>2.8E-3</v>
      </c>
      <c r="AA18" s="4">
        <f>SUMIFS(BNVFE!Y:Y,BNVFE!$C:$C,$C18,BNVFE!$B:$B,$B18,BNVFE!$A:$A,$A18)</f>
        <v>2.7899999999999999E-3</v>
      </c>
      <c r="AB18" s="4">
        <f>SUMIFS(BNVFE!Z:Z,BNVFE!$C:$C,$C18,BNVFE!$B:$B,$B18,BNVFE!$A:$A,$A18)</f>
        <v>2.7899999999999999E-3</v>
      </c>
      <c r="AC18" s="4">
        <f>SUMIFS(BNVFE!AA:AA,BNVFE!$C:$C,$C18,BNVFE!$B:$B,$B18,BNVFE!$A:$A,$A18)</f>
        <v>2.7899999999999999E-3</v>
      </c>
      <c r="AD18" s="4">
        <f>SUMIFS(BNVFE!AB:AB,BNVFE!$C:$C,$C18,BNVFE!$B:$B,$B18,BNVFE!$A:$A,$A18)</f>
        <v>2.7899999999999999E-3</v>
      </c>
      <c r="AE18" s="4">
        <f>SUMIFS(BNVFE!AC:AC,BNVFE!$C:$C,$C18,BNVFE!$B:$B,$B18,BNVFE!$A:$A,$A18)</f>
        <v>2.7899999999999999E-3</v>
      </c>
      <c r="AF18" s="4">
        <f>SUMIFS(BNVFE!AD:AD,BNVFE!$C:$C,$C18,BNVFE!$B:$B,$B18,BNVFE!$A:$A,$A18)</f>
        <v>2.7899999999999999E-3</v>
      </c>
      <c r="AG18" s="4">
        <f>SUMIFS(BNVFE!AE:AE,BNVFE!$C:$C,$C18,BNVFE!$B:$B,$B18,BNVFE!$A:$A,$A18)</f>
        <v>2.7899999999999999E-3</v>
      </c>
      <c r="AH18" s="4">
        <f>SUMIFS(BNVFE!AF:AF,BNVFE!$C:$C,$C18,BNVFE!$B:$B,$B18,BNVFE!$A:$A,$A18)</f>
        <v>2.7899999999999999E-3</v>
      </c>
      <c r="AI18" s="4">
        <f>SUMIFS(BNVFE!AG:AG,BNVFE!$C:$C,$C18,BNVFE!$B:$B,$B18,BNVFE!$A:$A,$A18)</f>
        <v>2.7899999999999999E-3</v>
      </c>
      <c r="AJ18" s="4">
        <f>SUMIFS(BNVFE!AH:AH,BNVFE!$C:$C,$C18,BNVFE!$B:$B,$B18,BNVFE!$A:$A,$A18)</f>
        <v>2.7899999999999999E-3</v>
      </c>
      <c r="AK18" s="4">
        <f>SUMIFS(BNVFE!AI:AI,BNVFE!$C:$C,$C18,BNVFE!$B:$B,$B18,BNVFE!$A:$A,$A18)</f>
        <v>2.7899999999999999E-3</v>
      </c>
      <c r="AL18" s="4">
        <f>SUMIFS(BNVFE!AJ:AJ,BNVFE!$C:$C,$C18,BNVFE!$B:$B,$B18,BNVFE!$A:$A,$A18)</f>
        <v>2.7899999999999999E-3</v>
      </c>
      <c r="AM18" s="4">
        <f>SUMIFS(BNVFE!AK:AK,BNVFE!$C:$C,$C18,BNVFE!$B:$B,$B18,BNVFE!$A:$A,$A18)</f>
        <v>2.7899999999999999E-3</v>
      </c>
      <c r="AN18" s="4">
        <f>SUMIFS(BNVFE!AL:AL,BNVFE!$C:$C,$C18,BNVFE!$B:$B,$B18,BNVFE!$A:$A,$A18)</f>
        <v>2.7899999999999999E-3</v>
      </c>
      <c r="AO18" s="4">
        <f>SUMIFS(BNVFE!AM:AM,BNVFE!$C:$C,$C18,BNVFE!$B:$B,$B18,BNVFE!$A:$A,$A18)</f>
        <v>2.7899999999999999E-3</v>
      </c>
      <c r="AP18" s="4">
        <f>SUMIFS(BNVFE!AN:AN,BNVFE!$C:$C,$C18,BNVFE!$B:$B,$B18,BNVFE!$A:$A,$A18)</f>
        <v>2.7899999999999999E-3</v>
      </c>
      <c r="AQ18" s="4">
        <f>SUMIFS(BNVFE!AO:AO,BNVFE!$C:$C,$C18,BNVFE!$B:$B,$B18,BNVFE!$A:$A,$A18)</f>
        <v>2.7899999999999999E-3</v>
      </c>
      <c r="AR18" s="4">
        <f>SUMIFS(BNVFE!AP:AP,BNVFE!$C:$C,$C18,BNVFE!$B:$B,$B18,BNVFE!$A:$A,$A18)</f>
        <v>2.7899999999999999E-3</v>
      </c>
      <c r="AS18" s="4">
        <f>SUMIFS(BNVFE!AQ:AQ,BNVFE!$C:$C,$C18,BNVFE!$B:$B,$B18,BNVFE!$A:$A,$A18)</f>
        <v>2.7899999999999999E-3</v>
      </c>
      <c r="AT18" s="4">
        <f>SUMIFS(BNVFE!AR:AR,BNVFE!$C:$C,$C18,BNVFE!$B:$B,$B18,BNVFE!$A:$A,$A18)</f>
        <v>2.7899999999999999E-3</v>
      </c>
      <c r="AU18" s="4">
        <f>SUMIFS(BNVFE!AS:AS,BNVFE!$C:$C,$C18,BNVFE!$B:$B,$B18,BNVFE!$A:$A,$A18)</f>
        <v>2.7899999999999999E-3</v>
      </c>
      <c r="AV18" s="4">
        <f>SUMIFS(BNVFE!AT:AT,BNVFE!$C:$C,$C18,BNVFE!$B:$B,$B18,BNVFE!$A:$A,$A18)</f>
        <v>2.7899999999999999E-3</v>
      </c>
    </row>
    <row r="19" spans="1:48">
      <c r="A19" s="18" t="s">
        <v>143</v>
      </c>
      <c r="B19" s="18" t="s">
        <v>8</v>
      </c>
      <c r="C19" s="18" t="s">
        <v>5</v>
      </c>
      <c r="D19" s="4">
        <f>SUMIFS(SYFAFE!$D$18:$D$101,SYFAFE!$C$18:$C$101,$C19,SYFAFE!$B$18:$B$101,$B19,SYFAFE!A$18:A$101,$A19)</f>
        <v>2.5481918522714622E-3</v>
      </c>
      <c r="E19" s="10">
        <f t="shared" si="0"/>
        <v>1</v>
      </c>
      <c r="F19" s="20">
        <f>VLOOKUP($B19,'Other Values'!$A$9:$C$14,IF($A19="passenger",2,3),FALSE)</f>
        <v>10.104163082338621</v>
      </c>
      <c r="G19" s="4">
        <f>SUMIFS(BNVFE!E:E,BNVFE!$C:$C,$C19,BNVFE!$B:$B,$B19,BNVFE!$A:$A,$A19)</f>
        <v>2.5481918522714622E-3</v>
      </c>
      <c r="H19" s="4">
        <f>SUMIFS(BNVFE!F:F,BNVFE!$C:$C,$C19,BNVFE!$B:$B,$B19,BNVFE!$A:$A,$A19)</f>
        <v>2.5675831624841126E-3</v>
      </c>
      <c r="I19" s="4">
        <f>SUMIFS(BNVFE!G:G,BNVFE!$C:$C,$C19,BNVFE!$B:$B,$B19,BNVFE!$A:$A,$A19)</f>
        <v>2.6387866548675865E-3</v>
      </c>
      <c r="J19" s="4">
        <f>SUMIFS(BNVFE!H:H,BNVFE!$C:$C,$C19,BNVFE!$B:$B,$B19,BNVFE!$A:$A,$A19)</f>
        <v>2.7914903365055285E-3</v>
      </c>
      <c r="K19" s="4">
        <f>SUMIFS(BNVFE!I:I,BNVFE!$C:$C,$C19,BNVFE!$B:$B,$B19,BNVFE!$A:$A,$A19)</f>
        <v>3.0699999999999998E-3</v>
      </c>
      <c r="L19" s="4">
        <f>SUMIFS(BNVFE!J:J,BNVFE!$C:$C,$C19,BNVFE!$B:$B,$B19,BNVFE!$A:$A,$A19)</f>
        <v>3.4099999999999998E-3</v>
      </c>
      <c r="M19" s="4">
        <f>SUMIFS(BNVFE!K:K,BNVFE!$C:$C,$C19,BNVFE!$B:$B,$B19,BNVFE!$A:$A,$A19)</f>
        <v>3.8500000000000001E-3</v>
      </c>
      <c r="N19" s="4">
        <f>SUMIFS(BNVFE!L:L,BNVFE!$C:$C,$C19,BNVFE!$B:$B,$B19,BNVFE!$A:$A,$A19)</f>
        <v>4.3899999999999998E-3</v>
      </c>
      <c r="O19" s="4">
        <f>SUMIFS(BNVFE!M:M,BNVFE!$C:$C,$C19,BNVFE!$B:$B,$B19,BNVFE!$A:$A,$A19)</f>
        <v>4.3800000000000002E-3</v>
      </c>
      <c r="P19" s="4">
        <f>SUMIFS(BNVFE!N:N,BNVFE!$C:$C,$C19,BNVFE!$B:$B,$B19,BNVFE!$A:$A,$A19)</f>
        <v>4.3699999999999998E-3</v>
      </c>
      <c r="Q19" s="4">
        <f>SUMIFS(BNVFE!O:O,BNVFE!$C:$C,$C19,BNVFE!$B:$B,$B19,BNVFE!$A:$A,$A19)</f>
        <v>4.3699999999999998E-3</v>
      </c>
      <c r="R19" s="4">
        <f>SUMIFS(BNVFE!P:P,BNVFE!$C:$C,$C19,BNVFE!$B:$B,$B19,BNVFE!$A:$A,$A19)</f>
        <v>4.3899999999999998E-3</v>
      </c>
      <c r="S19" s="4">
        <f>SUMIFS(BNVFE!Q:Q,BNVFE!$C:$C,$C19,BNVFE!$B:$B,$B19,BNVFE!$A:$A,$A19)</f>
        <v>4.3800000000000002E-3</v>
      </c>
      <c r="T19" s="4">
        <f>SUMIFS(BNVFE!R:R,BNVFE!$C:$C,$C19,BNVFE!$B:$B,$B19,BNVFE!$A:$A,$A19)</f>
        <v>4.3699999999999998E-3</v>
      </c>
      <c r="U19" s="4">
        <f>SUMIFS(BNVFE!S:S,BNVFE!$C:$C,$C19,BNVFE!$B:$B,$B19,BNVFE!$A:$A,$A19)</f>
        <v>4.3699999999999998E-3</v>
      </c>
      <c r="V19" s="4">
        <f>SUMIFS(BNVFE!T:T,BNVFE!$C:$C,$C19,BNVFE!$B:$B,$B19,BNVFE!$A:$A,$A19)</f>
        <v>4.3800000000000002E-3</v>
      </c>
      <c r="W19" s="4">
        <f>SUMIFS(BNVFE!U:U,BNVFE!$C:$C,$C19,BNVFE!$B:$B,$B19,BNVFE!$A:$A,$A19)</f>
        <v>4.3899999999999998E-3</v>
      </c>
      <c r="X19" s="4">
        <f>SUMIFS(BNVFE!V:V,BNVFE!$C:$C,$C19,BNVFE!$B:$B,$B19,BNVFE!$A:$A,$A19)</f>
        <v>4.3800000000000002E-3</v>
      </c>
      <c r="Y19" s="4">
        <f>SUMIFS(BNVFE!W:W,BNVFE!$C:$C,$C19,BNVFE!$B:$B,$B19,BNVFE!$A:$A,$A19)</f>
        <v>4.3699999999999998E-3</v>
      </c>
      <c r="Z19" s="4">
        <f>SUMIFS(BNVFE!X:X,BNVFE!$C:$C,$C19,BNVFE!$B:$B,$B19,BNVFE!$A:$A,$A19)</f>
        <v>4.3699999999999998E-3</v>
      </c>
      <c r="AA19" s="4">
        <f>SUMIFS(BNVFE!Y:Y,BNVFE!$C:$C,$C19,BNVFE!$B:$B,$B19,BNVFE!$A:$A,$A19)</f>
        <v>4.3899999999999998E-3</v>
      </c>
      <c r="AB19" s="4">
        <f>SUMIFS(BNVFE!Z:Z,BNVFE!$C:$C,$C19,BNVFE!$B:$B,$B19,BNVFE!$A:$A,$A19)</f>
        <v>4.3899999999999998E-3</v>
      </c>
      <c r="AC19" s="4">
        <f>SUMIFS(BNVFE!AA:AA,BNVFE!$C:$C,$C19,BNVFE!$B:$B,$B19,BNVFE!$A:$A,$A19)</f>
        <v>4.3800000000000002E-3</v>
      </c>
      <c r="AD19" s="4">
        <f>SUMIFS(BNVFE!AB:AB,BNVFE!$C:$C,$C19,BNVFE!$B:$B,$B19,BNVFE!$A:$A,$A19)</f>
        <v>4.3699999999999998E-3</v>
      </c>
      <c r="AE19" s="4">
        <f>SUMIFS(BNVFE!AC:AC,BNVFE!$C:$C,$C19,BNVFE!$B:$B,$B19,BNVFE!$A:$A,$A19)</f>
        <v>4.3699999999999998E-3</v>
      </c>
      <c r="AF19" s="4">
        <f>SUMIFS(BNVFE!AD:AD,BNVFE!$C:$C,$C19,BNVFE!$B:$B,$B19,BNVFE!$A:$A,$A19)</f>
        <v>4.3800000000000002E-3</v>
      </c>
      <c r="AG19" s="4">
        <f>SUMIFS(BNVFE!AE:AE,BNVFE!$C:$C,$C19,BNVFE!$B:$B,$B19,BNVFE!$A:$A,$A19)</f>
        <v>4.3800000000000002E-3</v>
      </c>
      <c r="AH19" s="4">
        <f>SUMIFS(BNVFE!AF:AF,BNVFE!$C:$C,$C19,BNVFE!$B:$B,$B19,BNVFE!$A:$A,$A19)</f>
        <v>4.3800000000000002E-3</v>
      </c>
      <c r="AI19" s="4">
        <f>SUMIFS(BNVFE!AG:AG,BNVFE!$C:$C,$C19,BNVFE!$B:$B,$B19,BNVFE!$A:$A,$A19)</f>
        <v>4.3699999999999998E-3</v>
      </c>
      <c r="AJ19" s="4">
        <f>SUMIFS(BNVFE!AH:AH,BNVFE!$C:$C,$C19,BNVFE!$B:$B,$B19,BNVFE!$A:$A,$A19)</f>
        <v>4.3800000000000002E-3</v>
      </c>
      <c r="AK19" s="4">
        <f>SUMIFS(BNVFE!AI:AI,BNVFE!$C:$C,$C19,BNVFE!$B:$B,$B19,BNVFE!$A:$A,$A19)</f>
        <v>4.3899999999999998E-3</v>
      </c>
      <c r="AL19" s="4">
        <f>SUMIFS(BNVFE!AJ:AJ,BNVFE!$C:$C,$C19,BNVFE!$B:$B,$B19,BNVFE!$A:$A,$A19)</f>
        <v>4.3800000000000002E-3</v>
      </c>
      <c r="AM19" s="4">
        <f>SUMIFS(BNVFE!AK:AK,BNVFE!$C:$C,$C19,BNVFE!$B:$B,$B19,BNVFE!$A:$A,$A19)</f>
        <v>4.3800000000000002E-3</v>
      </c>
      <c r="AN19" s="4">
        <f>SUMIFS(BNVFE!AL:AL,BNVFE!$C:$C,$C19,BNVFE!$B:$B,$B19,BNVFE!$A:$A,$A19)</f>
        <v>4.3699999999999998E-3</v>
      </c>
      <c r="AO19" s="4">
        <f>SUMIFS(BNVFE!AM:AM,BNVFE!$C:$C,$C19,BNVFE!$B:$B,$B19,BNVFE!$A:$A,$A19)</f>
        <v>4.3800000000000002E-3</v>
      </c>
      <c r="AP19" s="4">
        <f>SUMIFS(BNVFE!AN:AN,BNVFE!$C:$C,$C19,BNVFE!$B:$B,$B19,BNVFE!$A:$A,$A19)</f>
        <v>4.3800000000000002E-3</v>
      </c>
      <c r="AQ19" s="4">
        <f>SUMIFS(BNVFE!AO:AO,BNVFE!$C:$C,$C19,BNVFE!$B:$B,$B19,BNVFE!$A:$A,$A19)</f>
        <v>4.3800000000000002E-3</v>
      </c>
      <c r="AR19" s="4">
        <f>SUMIFS(BNVFE!AP:AP,BNVFE!$C:$C,$C19,BNVFE!$B:$B,$B19,BNVFE!$A:$A,$A19)</f>
        <v>4.3699999999999998E-3</v>
      </c>
      <c r="AS19" s="4">
        <f>SUMIFS(BNVFE!AQ:AQ,BNVFE!$C:$C,$C19,BNVFE!$B:$B,$B19,BNVFE!$A:$A,$A19)</f>
        <v>4.3800000000000002E-3</v>
      </c>
      <c r="AT19" s="4">
        <f>SUMIFS(BNVFE!AR:AR,BNVFE!$C:$C,$C19,BNVFE!$B:$B,$B19,BNVFE!$A:$A,$A19)</f>
        <v>4.3800000000000002E-3</v>
      </c>
      <c r="AU19" s="4">
        <f>SUMIFS(BNVFE!AS:AS,BNVFE!$C:$C,$C19,BNVFE!$B:$B,$B19,BNVFE!$A:$A,$A19)</f>
        <v>4.3800000000000002E-3</v>
      </c>
      <c r="AV19" s="4">
        <f>SUMIFS(BNVFE!AT:AT,BNVFE!$C:$C,$C19,BNVFE!$B:$B,$B19,BNVFE!$A:$A,$A19)</f>
        <v>4.3800000000000002E-3</v>
      </c>
    </row>
    <row r="20" spans="1:48">
      <c r="A20" s="18" t="s">
        <v>143</v>
      </c>
      <c r="B20" s="18" t="s">
        <v>8</v>
      </c>
      <c r="C20" s="18" t="s">
        <v>6</v>
      </c>
      <c r="D20" s="4">
        <f>SUMIFS(SYFAFE!$D$18:$D$101,SYFAFE!$C$18:$C$101,$C20,SYFAFE!$B$18:$B$101,$B20,SYFAFE!A$18:A$101,$A20)</f>
        <v>2.5219349099012303E-3</v>
      </c>
      <c r="E20" s="10">
        <f t="shared" si="0"/>
        <v>1</v>
      </c>
      <c r="F20" s="20">
        <f>VLOOKUP($B20,'Other Values'!$A$9:$C$14,IF($A20="passenger",2,3),FALSE)</f>
        <v>10.104163082338621</v>
      </c>
      <c r="G20" s="4">
        <f>SUMIFS(BNVFE!E:E,BNVFE!$C:$C,$C20,BNVFE!$B:$B,$B20,BNVFE!$A:$A,$A20)</f>
        <v>2.5219349099012303E-3</v>
      </c>
      <c r="H20" s="4">
        <f>SUMIFS(BNVFE!F:F,BNVFE!$C:$C,$C20,BNVFE!$B:$B,$B20,BNVFE!$A:$A,$A20)</f>
        <v>2.5219349099012303E-3</v>
      </c>
      <c r="I20" s="4">
        <f>SUMIFS(BNVFE!G:G,BNVFE!$C:$C,$C20,BNVFE!$B:$B,$B20,BNVFE!$A:$A,$A20)</f>
        <v>2.5945832406391255E-3</v>
      </c>
      <c r="J20" s="4">
        <f>SUMIFS(BNVFE!H:H,BNVFE!$C:$C,$C20,BNVFE!$B:$B,$B20,BNVFE!$A:$A,$A20)</f>
        <v>2.6715412181157099E-3</v>
      </c>
      <c r="K20" s="4">
        <f>SUMIFS(BNVFE!I:I,BNVFE!$C:$C,$C20,BNVFE!$B:$B,$B20,BNVFE!$A:$A,$A20)</f>
        <v>2.7499999999999998E-3</v>
      </c>
      <c r="L20" s="4">
        <f>SUMIFS(BNVFE!J:J,BNVFE!$C:$C,$C20,BNVFE!$B:$B,$B20,BNVFE!$A:$A,$A20)</f>
        <v>2.8400000000000001E-3</v>
      </c>
      <c r="M20" s="4">
        <f>SUMIFS(BNVFE!K:K,BNVFE!$C:$C,$C20,BNVFE!$B:$B,$B20,BNVFE!$A:$A,$A20)</f>
        <v>2.9299999999999999E-3</v>
      </c>
      <c r="N20" s="4">
        <f>SUMIFS(BNVFE!L:L,BNVFE!$C:$C,$C20,BNVFE!$B:$B,$B20,BNVFE!$A:$A,$A20)</f>
        <v>2.97E-3</v>
      </c>
      <c r="O20" s="4">
        <f>SUMIFS(BNVFE!M:M,BNVFE!$C:$C,$C20,BNVFE!$B:$B,$B20,BNVFE!$A:$A,$A20)</f>
        <v>3.0200000000000001E-3</v>
      </c>
      <c r="P20" s="4">
        <f>SUMIFS(BNVFE!N:N,BNVFE!$C:$C,$C20,BNVFE!$B:$B,$B20,BNVFE!$A:$A,$A20)</f>
        <v>3.0599999999999998E-3</v>
      </c>
      <c r="Q20" s="4">
        <f>SUMIFS(BNVFE!O:O,BNVFE!$C:$C,$C20,BNVFE!$B:$B,$B20,BNVFE!$A:$A,$A20)</f>
        <v>3.1099999999999999E-3</v>
      </c>
      <c r="R20" s="4">
        <f>SUMIFS(BNVFE!P:P,BNVFE!$C:$C,$C20,BNVFE!$B:$B,$B20,BNVFE!$A:$A,$A20)</f>
        <v>3.15E-3</v>
      </c>
      <c r="S20" s="4">
        <f>SUMIFS(BNVFE!Q:Q,BNVFE!$C:$C,$C20,BNVFE!$B:$B,$B20,BNVFE!$A:$A,$A20)</f>
        <v>3.1800000000000001E-3</v>
      </c>
      <c r="T20" s="4">
        <f>SUMIFS(BNVFE!R:R,BNVFE!$C:$C,$C20,BNVFE!$B:$B,$B20,BNVFE!$A:$A,$A20)</f>
        <v>3.2200000000000002E-3</v>
      </c>
      <c r="U20" s="4">
        <f>SUMIFS(BNVFE!S:S,BNVFE!$C:$C,$C20,BNVFE!$B:$B,$B20,BNVFE!$A:$A,$A20)</f>
        <v>3.2499999999999999E-3</v>
      </c>
      <c r="V20" s="4">
        <f>SUMIFS(BNVFE!T:T,BNVFE!$C:$C,$C20,BNVFE!$B:$B,$B20,BNVFE!$A:$A,$A20)</f>
        <v>3.2799999999999999E-3</v>
      </c>
      <c r="W20" s="4">
        <f>SUMIFS(BNVFE!U:U,BNVFE!$C:$C,$C20,BNVFE!$B:$B,$B20,BNVFE!$A:$A,$A20)</f>
        <v>3.32E-3</v>
      </c>
      <c r="X20" s="4">
        <f>SUMIFS(BNVFE!V:V,BNVFE!$C:$C,$C20,BNVFE!$B:$B,$B20,BNVFE!$A:$A,$A20)</f>
        <v>3.32E-3</v>
      </c>
      <c r="Y20" s="4">
        <f>SUMIFS(BNVFE!W:W,BNVFE!$C:$C,$C20,BNVFE!$B:$B,$B20,BNVFE!$A:$A,$A20)</f>
        <v>3.32E-3</v>
      </c>
      <c r="Z20" s="4">
        <f>SUMIFS(BNVFE!X:X,BNVFE!$C:$C,$C20,BNVFE!$B:$B,$B20,BNVFE!$A:$A,$A20)</f>
        <v>3.32E-3</v>
      </c>
      <c r="AA20" s="4">
        <f>SUMIFS(BNVFE!Y:Y,BNVFE!$C:$C,$C20,BNVFE!$B:$B,$B20,BNVFE!$A:$A,$A20)</f>
        <v>3.32E-3</v>
      </c>
      <c r="AB20" s="4">
        <f>SUMIFS(BNVFE!Z:Z,BNVFE!$C:$C,$C20,BNVFE!$B:$B,$B20,BNVFE!$A:$A,$A20)</f>
        <v>3.32E-3</v>
      </c>
      <c r="AC20" s="4">
        <f>SUMIFS(BNVFE!AA:AA,BNVFE!$C:$C,$C20,BNVFE!$B:$B,$B20,BNVFE!$A:$A,$A20)</f>
        <v>3.32E-3</v>
      </c>
      <c r="AD20" s="4">
        <f>SUMIFS(BNVFE!AB:AB,BNVFE!$C:$C,$C20,BNVFE!$B:$B,$B20,BNVFE!$A:$A,$A20)</f>
        <v>3.32E-3</v>
      </c>
      <c r="AE20" s="4">
        <f>SUMIFS(BNVFE!AC:AC,BNVFE!$C:$C,$C20,BNVFE!$B:$B,$B20,BNVFE!$A:$A,$A20)</f>
        <v>3.32E-3</v>
      </c>
      <c r="AF20" s="4">
        <f>SUMIFS(BNVFE!AD:AD,BNVFE!$C:$C,$C20,BNVFE!$B:$B,$B20,BNVFE!$A:$A,$A20)</f>
        <v>3.32E-3</v>
      </c>
      <c r="AG20" s="4">
        <f>SUMIFS(BNVFE!AE:AE,BNVFE!$C:$C,$C20,BNVFE!$B:$B,$B20,BNVFE!$A:$A,$A20)</f>
        <v>3.32E-3</v>
      </c>
      <c r="AH20" s="4">
        <f>SUMIFS(BNVFE!AF:AF,BNVFE!$C:$C,$C20,BNVFE!$B:$B,$B20,BNVFE!$A:$A,$A20)</f>
        <v>3.32E-3</v>
      </c>
      <c r="AI20" s="4">
        <f>SUMIFS(BNVFE!AG:AG,BNVFE!$C:$C,$C20,BNVFE!$B:$B,$B20,BNVFE!$A:$A,$A20)</f>
        <v>3.32E-3</v>
      </c>
      <c r="AJ20" s="4">
        <f>SUMIFS(BNVFE!AH:AH,BNVFE!$C:$C,$C20,BNVFE!$B:$B,$B20,BNVFE!$A:$A,$A20)</f>
        <v>3.32E-3</v>
      </c>
      <c r="AK20" s="4">
        <f>SUMIFS(BNVFE!AI:AI,BNVFE!$C:$C,$C20,BNVFE!$B:$B,$B20,BNVFE!$A:$A,$A20)</f>
        <v>3.32E-3</v>
      </c>
      <c r="AL20" s="4">
        <f>SUMIFS(BNVFE!AJ:AJ,BNVFE!$C:$C,$C20,BNVFE!$B:$B,$B20,BNVFE!$A:$A,$A20)</f>
        <v>3.32E-3</v>
      </c>
      <c r="AM20" s="4">
        <f>SUMIFS(BNVFE!AK:AK,BNVFE!$C:$C,$C20,BNVFE!$B:$B,$B20,BNVFE!$A:$A,$A20)</f>
        <v>3.32E-3</v>
      </c>
      <c r="AN20" s="4">
        <f>SUMIFS(BNVFE!AL:AL,BNVFE!$C:$C,$C20,BNVFE!$B:$B,$B20,BNVFE!$A:$A,$A20)</f>
        <v>3.32E-3</v>
      </c>
      <c r="AO20" s="4">
        <f>SUMIFS(BNVFE!AM:AM,BNVFE!$C:$C,$C20,BNVFE!$B:$B,$B20,BNVFE!$A:$A,$A20)</f>
        <v>3.32E-3</v>
      </c>
      <c r="AP20" s="4">
        <f>SUMIFS(BNVFE!AN:AN,BNVFE!$C:$C,$C20,BNVFE!$B:$B,$B20,BNVFE!$A:$A,$A20)</f>
        <v>3.32E-3</v>
      </c>
      <c r="AQ20" s="4">
        <f>SUMIFS(BNVFE!AO:AO,BNVFE!$C:$C,$C20,BNVFE!$B:$B,$B20,BNVFE!$A:$A,$A20)</f>
        <v>3.32E-3</v>
      </c>
      <c r="AR20" s="4">
        <f>SUMIFS(BNVFE!AP:AP,BNVFE!$C:$C,$C20,BNVFE!$B:$B,$B20,BNVFE!$A:$A,$A20)</f>
        <v>3.32E-3</v>
      </c>
      <c r="AS20" s="4">
        <f>SUMIFS(BNVFE!AQ:AQ,BNVFE!$C:$C,$C20,BNVFE!$B:$B,$B20,BNVFE!$A:$A,$A20)</f>
        <v>3.32E-3</v>
      </c>
      <c r="AT20" s="4">
        <f>SUMIFS(BNVFE!AR:AR,BNVFE!$C:$C,$C20,BNVFE!$B:$B,$B20,BNVFE!$A:$A,$A20)</f>
        <v>3.32E-3</v>
      </c>
      <c r="AU20" s="4">
        <f>SUMIFS(BNVFE!AS:AS,BNVFE!$C:$C,$C20,BNVFE!$B:$B,$B20,BNVFE!$A:$A,$A20)</f>
        <v>3.32E-3</v>
      </c>
      <c r="AV20" s="4">
        <f>SUMIFS(BNVFE!AT:AT,BNVFE!$C:$C,$C20,BNVFE!$B:$B,$B20,BNVFE!$A:$A,$A20)</f>
        <v>3.32E-3</v>
      </c>
    </row>
    <row r="21" spans="1:48">
      <c r="A21" s="18" t="s">
        <v>143</v>
      </c>
      <c r="B21" s="18" t="s">
        <v>8</v>
      </c>
      <c r="C21" s="18" t="s">
        <v>49</v>
      </c>
      <c r="D21" s="4">
        <f>SUMIFS(SYFAFE!$D$18:$D$101,SYFAFE!$C$18:$C$101,$C21,SYFAFE!$B$18:$B$101,$B21,SYFAFE!A$18:A$101,$A21)</f>
        <v>9.0815578728949868E-4</v>
      </c>
      <c r="E21" s="10">
        <f t="shared" si="0"/>
        <v>1</v>
      </c>
      <c r="F21" s="20">
        <f>VLOOKUP($B21,'Other Values'!$A$9:$C$14,IF($A21="passenger",2,3),FALSE)</f>
        <v>10.104163082338621</v>
      </c>
      <c r="G21" s="4">
        <f>SUMIFS(BNVFE!E:E,BNVFE!$C:$C,$C21,BNVFE!$B:$B,$B21,BNVFE!$A:$A,$A21)</f>
        <v>9.0815578728949868E-4</v>
      </c>
      <c r="H21" s="4">
        <f>SUMIFS(BNVFE!F:F,BNVFE!$C:$C,$C21,BNVFE!$B:$B,$B21,BNVFE!$A:$A,$A21)</f>
        <v>9.0815578728949868E-4</v>
      </c>
      <c r="I21" s="4">
        <f>SUMIFS(BNVFE!G:G,BNVFE!$C:$C,$C21,BNVFE!$B:$B,$B21,BNVFE!$A:$A,$A21)</f>
        <v>9.0815578728949868E-4</v>
      </c>
      <c r="J21" s="4">
        <f>SUMIFS(BNVFE!H:H,BNVFE!$C:$C,$C21,BNVFE!$B:$B,$B21,BNVFE!$A:$A,$A21)</f>
        <v>9.0815578728949868E-4</v>
      </c>
      <c r="K21" s="4">
        <f>SUMIFS(BNVFE!I:I,BNVFE!$C:$C,$C21,BNVFE!$B:$B,$B21,BNVFE!$A:$A,$A21)</f>
        <v>9.0799999999999995E-4</v>
      </c>
      <c r="L21" s="4">
        <f>SUMIFS(BNVFE!J:J,BNVFE!$C:$C,$C21,BNVFE!$B:$B,$B21,BNVFE!$A:$A,$A21)</f>
        <v>9.0799999999999995E-4</v>
      </c>
      <c r="M21" s="4">
        <f>SUMIFS(BNVFE!K:K,BNVFE!$C:$C,$C21,BNVFE!$B:$B,$B21,BNVFE!$A:$A,$A21)</f>
        <v>9.0799999999999995E-4</v>
      </c>
      <c r="N21" s="4">
        <f>SUMIFS(BNVFE!L:L,BNVFE!$C:$C,$C21,BNVFE!$B:$B,$B21,BNVFE!$A:$A,$A21)</f>
        <v>9.0799999999999995E-4</v>
      </c>
      <c r="O21" s="4">
        <f>SUMIFS(BNVFE!M:M,BNVFE!$C:$C,$C21,BNVFE!$B:$B,$B21,BNVFE!$A:$A,$A21)</f>
        <v>9.0799999999999995E-4</v>
      </c>
      <c r="P21" s="4">
        <f>SUMIFS(BNVFE!N:N,BNVFE!$C:$C,$C21,BNVFE!$B:$B,$B21,BNVFE!$A:$A,$A21)</f>
        <v>9.0799999999999995E-4</v>
      </c>
      <c r="Q21" s="4">
        <f>SUMIFS(BNVFE!O:O,BNVFE!$C:$C,$C21,BNVFE!$B:$B,$B21,BNVFE!$A:$A,$A21)</f>
        <v>9.0799999999999995E-4</v>
      </c>
      <c r="R21" s="4">
        <f>SUMIFS(BNVFE!P:P,BNVFE!$C:$C,$C21,BNVFE!$B:$B,$B21,BNVFE!$A:$A,$A21)</f>
        <v>9.0799999999999995E-4</v>
      </c>
      <c r="S21" s="4">
        <f>SUMIFS(BNVFE!Q:Q,BNVFE!$C:$C,$C21,BNVFE!$B:$B,$B21,BNVFE!$A:$A,$A21)</f>
        <v>9.0799999999999995E-4</v>
      </c>
      <c r="T21" s="4">
        <f>SUMIFS(BNVFE!R:R,BNVFE!$C:$C,$C21,BNVFE!$B:$B,$B21,BNVFE!$A:$A,$A21)</f>
        <v>9.0799999999999995E-4</v>
      </c>
      <c r="U21" s="4">
        <f>SUMIFS(BNVFE!S:S,BNVFE!$C:$C,$C21,BNVFE!$B:$B,$B21,BNVFE!$A:$A,$A21)</f>
        <v>9.0799999999999995E-4</v>
      </c>
      <c r="V21" s="4">
        <f>SUMIFS(BNVFE!T:T,BNVFE!$C:$C,$C21,BNVFE!$B:$B,$B21,BNVFE!$A:$A,$A21)</f>
        <v>9.0799999999999995E-4</v>
      </c>
      <c r="W21" s="4">
        <f>SUMIFS(BNVFE!U:U,BNVFE!$C:$C,$C21,BNVFE!$B:$B,$B21,BNVFE!$A:$A,$A21)</f>
        <v>9.0799999999999995E-4</v>
      </c>
      <c r="X21" s="4">
        <f>SUMIFS(BNVFE!V:V,BNVFE!$C:$C,$C21,BNVFE!$B:$B,$B21,BNVFE!$A:$A,$A21)</f>
        <v>9.0799999999999995E-4</v>
      </c>
      <c r="Y21" s="4">
        <f>SUMIFS(BNVFE!W:W,BNVFE!$C:$C,$C21,BNVFE!$B:$B,$B21,BNVFE!$A:$A,$A21)</f>
        <v>9.0799999999999995E-4</v>
      </c>
      <c r="Z21" s="4">
        <f>SUMIFS(BNVFE!X:X,BNVFE!$C:$C,$C21,BNVFE!$B:$B,$B21,BNVFE!$A:$A,$A21)</f>
        <v>9.0799999999999995E-4</v>
      </c>
      <c r="AA21" s="4">
        <f>SUMIFS(BNVFE!Y:Y,BNVFE!$C:$C,$C21,BNVFE!$B:$B,$B21,BNVFE!$A:$A,$A21)</f>
        <v>9.0799999999999995E-4</v>
      </c>
      <c r="AB21" s="4">
        <f>SUMIFS(BNVFE!Z:Z,BNVFE!$C:$C,$C21,BNVFE!$B:$B,$B21,BNVFE!$A:$A,$A21)</f>
        <v>9.0799999999999995E-4</v>
      </c>
      <c r="AC21" s="4">
        <f>SUMIFS(BNVFE!AA:AA,BNVFE!$C:$C,$C21,BNVFE!$B:$B,$B21,BNVFE!$A:$A,$A21)</f>
        <v>9.0799999999999995E-4</v>
      </c>
      <c r="AD21" s="4">
        <f>SUMIFS(BNVFE!AB:AB,BNVFE!$C:$C,$C21,BNVFE!$B:$B,$B21,BNVFE!$A:$A,$A21)</f>
        <v>9.0799999999999995E-4</v>
      </c>
      <c r="AE21" s="4">
        <f>SUMIFS(BNVFE!AC:AC,BNVFE!$C:$C,$C21,BNVFE!$B:$B,$B21,BNVFE!$A:$A,$A21)</f>
        <v>9.0799999999999995E-4</v>
      </c>
      <c r="AF21" s="4">
        <f>SUMIFS(BNVFE!AD:AD,BNVFE!$C:$C,$C21,BNVFE!$B:$B,$B21,BNVFE!$A:$A,$A21)</f>
        <v>9.0799999999999995E-4</v>
      </c>
      <c r="AG21" s="4">
        <f>SUMIFS(BNVFE!AE:AE,BNVFE!$C:$C,$C21,BNVFE!$B:$B,$B21,BNVFE!$A:$A,$A21)</f>
        <v>9.0799999999999995E-4</v>
      </c>
      <c r="AH21" s="4">
        <f>SUMIFS(BNVFE!AF:AF,BNVFE!$C:$C,$C21,BNVFE!$B:$B,$B21,BNVFE!$A:$A,$A21)</f>
        <v>9.0799999999999995E-4</v>
      </c>
      <c r="AI21" s="4">
        <f>SUMIFS(BNVFE!AG:AG,BNVFE!$C:$C,$C21,BNVFE!$B:$B,$B21,BNVFE!$A:$A,$A21)</f>
        <v>9.0799999999999995E-4</v>
      </c>
      <c r="AJ21" s="4">
        <f>SUMIFS(BNVFE!AH:AH,BNVFE!$C:$C,$C21,BNVFE!$B:$B,$B21,BNVFE!$A:$A,$A21)</f>
        <v>9.0799999999999995E-4</v>
      </c>
      <c r="AK21" s="4">
        <f>SUMIFS(BNVFE!AI:AI,BNVFE!$C:$C,$C21,BNVFE!$B:$B,$B21,BNVFE!$A:$A,$A21)</f>
        <v>9.0799999999999995E-4</v>
      </c>
      <c r="AL21" s="4">
        <f>SUMIFS(BNVFE!AJ:AJ,BNVFE!$C:$C,$C21,BNVFE!$B:$B,$B21,BNVFE!$A:$A,$A21)</f>
        <v>9.0799999999999995E-4</v>
      </c>
      <c r="AM21" s="4">
        <f>SUMIFS(BNVFE!AK:AK,BNVFE!$C:$C,$C21,BNVFE!$B:$B,$B21,BNVFE!$A:$A,$A21)</f>
        <v>9.0799999999999995E-4</v>
      </c>
      <c r="AN21" s="4">
        <f>SUMIFS(BNVFE!AL:AL,BNVFE!$C:$C,$C21,BNVFE!$B:$B,$B21,BNVFE!$A:$A,$A21)</f>
        <v>9.0799999999999995E-4</v>
      </c>
      <c r="AO21" s="4">
        <f>SUMIFS(BNVFE!AM:AM,BNVFE!$C:$C,$C21,BNVFE!$B:$B,$B21,BNVFE!$A:$A,$A21)</f>
        <v>9.0799999999999995E-4</v>
      </c>
      <c r="AP21" s="4">
        <f>SUMIFS(BNVFE!AN:AN,BNVFE!$C:$C,$C21,BNVFE!$B:$B,$B21,BNVFE!$A:$A,$A21)</f>
        <v>9.0799999999999995E-4</v>
      </c>
      <c r="AQ21" s="4">
        <f>SUMIFS(BNVFE!AO:AO,BNVFE!$C:$C,$C21,BNVFE!$B:$B,$B21,BNVFE!$A:$A,$A21)</f>
        <v>9.0799999999999995E-4</v>
      </c>
      <c r="AR21" s="4">
        <f>SUMIFS(BNVFE!AP:AP,BNVFE!$C:$C,$C21,BNVFE!$B:$B,$B21,BNVFE!$A:$A,$A21)</f>
        <v>9.0799999999999995E-4</v>
      </c>
      <c r="AS21" s="4">
        <f>SUMIFS(BNVFE!AQ:AQ,BNVFE!$C:$C,$C21,BNVFE!$B:$B,$B21,BNVFE!$A:$A,$A21)</f>
        <v>9.0799999999999995E-4</v>
      </c>
      <c r="AT21" s="4">
        <f>SUMIFS(BNVFE!AR:AR,BNVFE!$C:$C,$C21,BNVFE!$B:$B,$B21,BNVFE!$A:$A,$A21)</f>
        <v>9.0799999999999995E-4</v>
      </c>
      <c r="AU21" s="4">
        <f>SUMIFS(BNVFE!AS:AS,BNVFE!$C:$C,$C21,BNVFE!$B:$B,$B21,BNVFE!$A:$A,$A21)</f>
        <v>9.0799999999999995E-4</v>
      </c>
      <c r="AV21" s="4">
        <f>SUMIFS(BNVFE!AT:AT,BNVFE!$C:$C,$C21,BNVFE!$B:$B,$B21,BNVFE!$A:$A,$A21)</f>
        <v>9.0799999999999995E-4</v>
      </c>
    </row>
    <row r="22" spans="1:48">
      <c r="A22" s="18" t="s">
        <v>143</v>
      </c>
      <c r="B22" s="18" t="s">
        <v>8</v>
      </c>
      <c r="C22" s="18" t="s">
        <v>50</v>
      </c>
      <c r="D22" s="4">
        <f>SUMIFS(SYFAFE!$D$18:$D$101,SYFAFE!$C$18:$C$101,$C22,SYFAFE!$B$18:$B$101,$B22,SYFAFE!A$18:A$101,$A22)</f>
        <v>1.8613241243121026E-3</v>
      </c>
      <c r="E22" s="10">
        <f t="shared" si="0"/>
        <v>1</v>
      </c>
      <c r="F22" s="20">
        <f>VLOOKUP($B22,'Other Values'!$A$9:$C$14,IF($A22="passenger",2,3),FALSE)</f>
        <v>10.104163082338621</v>
      </c>
      <c r="G22" s="4">
        <f>SUMIFS(BNVFE!E:E,BNVFE!$C:$C,$C22,BNVFE!$B:$B,$B22,BNVFE!$A:$A,$A22)</f>
        <v>1.8613241243121026E-3</v>
      </c>
      <c r="H22" s="4">
        <f>SUMIFS(BNVFE!F:F,BNVFE!$C:$C,$C22,BNVFE!$B:$B,$B22,BNVFE!$A:$A,$A22)</f>
        <v>1.8613241243121026E-3</v>
      </c>
      <c r="I22" s="4">
        <f>SUMIFS(BNVFE!G:G,BNVFE!$C:$C,$C22,BNVFE!$B:$B,$B22,BNVFE!$A:$A,$A22)</f>
        <v>1.8928719908258668E-3</v>
      </c>
      <c r="J22" s="4">
        <f>SUMIFS(BNVFE!H:H,BNVFE!$C:$C,$C22,BNVFE!$B:$B,$B22,BNVFE!$A:$A,$A22)</f>
        <v>1.9255077148056235E-3</v>
      </c>
      <c r="K22" s="4">
        <f>SUMIFS(BNVFE!I:I,BNVFE!$C:$C,$C22,BNVFE!$B:$B,$B22,BNVFE!$A:$A,$A22)</f>
        <v>1.9599999999999999E-3</v>
      </c>
      <c r="L22" s="4">
        <f>SUMIFS(BNVFE!J:J,BNVFE!$C:$C,$C22,BNVFE!$B:$B,$B22,BNVFE!$A:$A,$A22)</f>
        <v>1.99E-3</v>
      </c>
      <c r="M22" s="4">
        <f>SUMIFS(BNVFE!K:K,BNVFE!$C:$C,$C22,BNVFE!$B:$B,$B22,BNVFE!$A:$A,$A22)</f>
        <v>2.0300000000000001E-3</v>
      </c>
      <c r="N22" s="4">
        <f>SUMIFS(BNVFE!L:L,BNVFE!$C:$C,$C22,BNVFE!$B:$B,$B22,BNVFE!$A:$A,$A22)</f>
        <v>2.0300000000000001E-3</v>
      </c>
      <c r="O22" s="4">
        <f>SUMIFS(BNVFE!M:M,BNVFE!$C:$C,$C22,BNVFE!$B:$B,$B22,BNVFE!$A:$A,$A22)</f>
        <v>2.0300000000000001E-3</v>
      </c>
      <c r="P22" s="4">
        <f>SUMIFS(BNVFE!N:N,BNVFE!$C:$C,$C22,BNVFE!$B:$B,$B22,BNVFE!$A:$A,$A22)</f>
        <v>2.0300000000000001E-3</v>
      </c>
      <c r="Q22" s="4">
        <f>SUMIFS(BNVFE!O:O,BNVFE!$C:$C,$C22,BNVFE!$B:$B,$B22,BNVFE!$A:$A,$A22)</f>
        <v>2.0300000000000001E-3</v>
      </c>
      <c r="R22" s="4">
        <f>SUMIFS(BNVFE!P:P,BNVFE!$C:$C,$C22,BNVFE!$B:$B,$B22,BNVFE!$A:$A,$A22)</f>
        <v>2.0300000000000001E-3</v>
      </c>
      <c r="S22" s="4">
        <f>SUMIFS(BNVFE!Q:Q,BNVFE!$C:$C,$C22,BNVFE!$B:$B,$B22,BNVFE!$A:$A,$A22)</f>
        <v>2.0300000000000001E-3</v>
      </c>
      <c r="T22" s="4">
        <f>SUMIFS(BNVFE!R:R,BNVFE!$C:$C,$C22,BNVFE!$B:$B,$B22,BNVFE!$A:$A,$A22)</f>
        <v>2.0300000000000001E-3</v>
      </c>
      <c r="U22" s="4">
        <f>SUMIFS(BNVFE!S:S,BNVFE!$C:$C,$C22,BNVFE!$B:$B,$B22,BNVFE!$A:$A,$A22)</f>
        <v>2.0300000000000001E-3</v>
      </c>
      <c r="V22" s="4">
        <f>SUMIFS(BNVFE!T:T,BNVFE!$C:$C,$C22,BNVFE!$B:$B,$B22,BNVFE!$A:$A,$A22)</f>
        <v>2.0300000000000001E-3</v>
      </c>
      <c r="W22" s="4">
        <f>SUMIFS(BNVFE!U:U,BNVFE!$C:$C,$C22,BNVFE!$B:$B,$B22,BNVFE!$A:$A,$A22)</f>
        <v>2.0300000000000001E-3</v>
      </c>
      <c r="X22" s="4">
        <f>SUMIFS(BNVFE!V:V,BNVFE!$C:$C,$C22,BNVFE!$B:$B,$B22,BNVFE!$A:$A,$A22)</f>
        <v>2.0300000000000001E-3</v>
      </c>
      <c r="Y22" s="4">
        <f>SUMIFS(BNVFE!W:W,BNVFE!$C:$C,$C22,BNVFE!$B:$B,$B22,BNVFE!$A:$A,$A22)</f>
        <v>2.0300000000000001E-3</v>
      </c>
      <c r="Z22" s="4">
        <f>SUMIFS(BNVFE!X:X,BNVFE!$C:$C,$C22,BNVFE!$B:$B,$B22,BNVFE!$A:$A,$A22)</f>
        <v>2.0300000000000001E-3</v>
      </c>
      <c r="AA22" s="4">
        <f>SUMIFS(BNVFE!Y:Y,BNVFE!$C:$C,$C22,BNVFE!$B:$B,$B22,BNVFE!$A:$A,$A22)</f>
        <v>2.0300000000000001E-3</v>
      </c>
      <c r="AB22" s="4">
        <f>SUMIFS(BNVFE!Z:Z,BNVFE!$C:$C,$C22,BNVFE!$B:$B,$B22,BNVFE!$A:$A,$A22)</f>
        <v>2.0300000000000001E-3</v>
      </c>
      <c r="AC22" s="4">
        <f>SUMIFS(BNVFE!AA:AA,BNVFE!$C:$C,$C22,BNVFE!$B:$B,$B22,BNVFE!$A:$A,$A22)</f>
        <v>2.0300000000000001E-3</v>
      </c>
      <c r="AD22" s="4">
        <f>SUMIFS(BNVFE!AB:AB,BNVFE!$C:$C,$C22,BNVFE!$B:$B,$B22,BNVFE!$A:$A,$A22)</f>
        <v>2.0300000000000001E-3</v>
      </c>
      <c r="AE22" s="4">
        <f>SUMIFS(BNVFE!AC:AC,BNVFE!$C:$C,$C22,BNVFE!$B:$B,$B22,BNVFE!$A:$A,$A22)</f>
        <v>2.0300000000000001E-3</v>
      </c>
      <c r="AF22" s="4">
        <f>SUMIFS(BNVFE!AD:AD,BNVFE!$C:$C,$C22,BNVFE!$B:$B,$B22,BNVFE!$A:$A,$A22)</f>
        <v>2.0300000000000001E-3</v>
      </c>
      <c r="AG22" s="4">
        <f>SUMIFS(BNVFE!AE:AE,BNVFE!$C:$C,$C22,BNVFE!$B:$B,$B22,BNVFE!$A:$A,$A22)</f>
        <v>2.0300000000000001E-3</v>
      </c>
      <c r="AH22" s="4">
        <f>SUMIFS(BNVFE!AF:AF,BNVFE!$C:$C,$C22,BNVFE!$B:$B,$B22,BNVFE!$A:$A,$A22)</f>
        <v>2.0300000000000001E-3</v>
      </c>
      <c r="AI22" s="4">
        <f>SUMIFS(BNVFE!AG:AG,BNVFE!$C:$C,$C22,BNVFE!$B:$B,$B22,BNVFE!$A:$A,$A22)</f>
        <v>2.0300000000000001E-3</v>
      </c>
      <c r="AJ22" s="4">
        <f>SUMIFS(BNVFE!AH:AH,BNVFE!$C:$C,$C22,BNVFE!$B:$B,$B22,BNVFE!$A:$A,$A22)</f>
        <v>2.0300000000000001E-3</v>
      </c>
      <c r="AK22" s="4">
        <f>SUMIFS(BNVFE!AI:AI,BNVFE!$C:$C,$C22,BNVFE!$B:$B,$B22,BNVFE!$A:$A,$A22)</f>
        <v>2.0300000000000001E-3</v>
      </c>
      <c r="AL22" s="4">
        <f>SUMIFS(BNVFE!AJ:AJ,BNVFE!$C:$C,$C22,BNVFE!$B:$B,$B22,BNVFE!$A:$A,$A22)</f>
        <v>2.0300000000000001E-3</v>
      </c>
      <c r="AM22" s="4">
        <f>SUMIFS(BNVFE!AK:AK,BNVFE!$C:$C,$C22,BNVFE!$B:$B,$B22,BNVFE!$A:$A,$A22)</f>
        <v>2.0300000000000001E-3</v>
      </c>
      <c r="AN22" s="4">
        <f>SUMIFS(BNVFE!AL:AL,BNVFE!$C:$C,$C22,BNVFE!$B:$B,$B22,BNVFE!$A:$A,$A22)</f>
        <v>2.0300000000000001E-3</v>
      </c>
      <c r="AO22" s="4">
        <f>SUMIFS(BNVFE!AM:AM,BNVFE!$C:$C,$C22,BNVFE!$B:$B,$B22,BNVFE!$A:$A,$A22)</f>
        <v>2.0300000000000001E-3</v>
      </c>
      <c r="AP22" s="4">
        <f>SUMIFS(BNVFE!AN:AN,BNVFE!$C:$C,$C22,BNVFE!$B:$B,$B22,BNVFE!$A:$A,$A22)</f>
        <v>2.0300000000000001E-3</v>
      </c>
      <c r="AQ22" s="4">
        <f>SUMIFS(BNVFE!AO:AO,BNVFE!$C:$C,$C22,BNVFE!$B:$B,$B22,BNVFE!$A:$A,$A22)</f>
        <v>2.0300000000000001E-3</v>
      </c>
      <c r="AR22" s="4">
        <f>SUMIFS(BNVFE!AP:AP,BNVFE!$C:$C,$C22,BNVFE!$B:$B,$B22,BNVFE!$A:$A,$A22)</f>
        <v>2.0300000000000001E-3</v>
      </c>
      <c r="AS22" s="4">
        <f>SUMIFS(BNVFE!AQ:AQ,BNVFE!$C:$C,$C22,BNVFE!$B:$B,$B22,BNVFE!$A:$A,$A22)</f>
        <v>2.0300000000000001E-3</v>
      </c>
      <c r="AT22" s="4">
        <f>SUMIFS(BNVFE!AR:AR,BNVFE!$C:$C,$C22,BNVFE!$B:$B,$B22,BNVFE!$A:$A,$A22)</f>
        <v>2.0300000000000001E-3</v>
      </c>
      <c r="AU22" s="4">
        <f>SUMIFS(BNVFE!AS:AS,BNVFE!$C:$C,$C22,BNVFE!$B:$B,$B22,BNVFE!$A:$A,$A22)</f>
        <v>2.0300000000000001E-3</v>
      </c>
      <c r="AV22" s="4">
        <f>SUMIFS(BNVFE!AT:AT,BNVFE!$C:$C,$C22,BNVFE!$B:$B,$B22,BNVFE!$A:$A,$A22)</f>
        <v>2.0300000000000001E-3</v>
      </c>
    </row>
    <row r="23" spans="1:48">
      <c r="A23" s="18" t="s">
        <v>144</v>
      </c>
      <c r="B23" s="18" t="s">
        <v>8</v>
      </c>
      <c r="C23" s="18" t="s">
        <v>2</v>
      </c>
      <c r="D23" s="4">
        <f>SUMIFS(SYFAFE!$D$18:$D$101,SYFAFE!$C$18:$C$101,$C23,SYFAFE!$B$18:$B$101,$B23,SYFAFE!A$18:A$101,$A23)</f>
        <v>1.424625889530575E-3</v>
      </c>
      <c r="E23" s="10">
        <f t="shared" si="0"/>
        <v>1</v>
      </c>
      <c r="F23" s="20">
        <f>VLOOKUP($B23,'Other Values'!$A$9:$C$14,IF($A23="passenger",2,3),FALSE)</f>
        <v>10.000065000422502</v>
      </c>
      <c r="G23" s="4">
        <f>SUMIFS(BNVFE!E:E,BNVFE!$C:$C,$C23,BNVFE!$B:$B,$B23,BNVFE!$A:$A,$A23)</f>
        <v>1.424625889530575E-3</v>
      </c>
      <c r="H23" s="4">
        <f>SUMIFS(BNVFE!F:F,BNVFE!$C:$C,$C23,BNVFE!$B:$B,$B23,BNVFE!$A:$A,$A23)</f>
        <v>1.424625889530575E-3</v>
      </c>
      <c r="I23" s="4">
        <f>SUMIFS(BNVFE!G:G,BNVFE!$C:$C,$C23,BNVFE!$B:$B,$B23,BNVFE!$A:$A,$A23)</f>
        <v>1.4452726415527589E-3</v>
      </c>
      <c r="J23" s="4">
        <f>SUMIFS(BNVFE!H:H,BNVFE!$C:$C,$C23,BNVFE!$B:$B,$B23,BNVFE!$A:$A,$A23)</f>
        <v>1.4665266509873601E-3</v>
      </c>
      <c r="K23" s="4">
        <f>SUMIFS(BNVFE!I:I,BNVFE!$C:$C,$C23,BNVFE!$B:$B,$B23,BNVFE!$A:$A,$A23)</f>
        <v>1.49E-3</v>
      </c>
      <c r="L23" s="4">
        <f>SUMIFS(BNVFE!J:J,BNVFE!$C:$C,$C23,BNVFE!$B:$B,$B23,BNVFE!$A:$A,$A23)</f>
        <v>1.5100000000000001E-3</v>
      </c>
      <c r="M23" s="4">
        <f>SUMIFS(BNVFE!K:K,BNVFE!$C:$C,$C23,BNVFE!$B:$B,$B23,BNVFE!$A:$A,$A23)</f>
        <v>1.5299999999999999E-3</v>
      </c>
      <c r="N23" s="4">
        <f>SUMIFS(BNVFE!L:L,BNVFE!$C:$C,$C23,BNVFE!$B:$B,$B23,BNVFE!$A:$A,$A23)</f>
        <v>1.56E-3</v>
      </c>
      <c r="O23" s="4">
        <f>SUMIFS(BNVFE!M:M,BNVFE!$C:$C,$C23,BNVFE!$B:$B,$B23,BNVFE!$A:$A,$A23)</f>
        <v>1.58E-3</v>
      </c>
      <c r="P23" s="4">
        <f>SUMIFS(BNVFE!N:N,BNVFE!$C:$C,$C23,BNVFE!$B:$B,$B23,BNVFE!$A:$A,$A23)</f>
        <v>1.6100000000000001E-3</v>
      </c>
      <c r="Q23" s="4">
        <f>SUMIFS(BNVFE!O:O,BNVFE!$C:$C,$C23,BNVFE!$B:$B,$B23,BNVFE!$A:$A,$A23)</f>
        <v>1.6299999999999999E-3</v>
      </c>
      <c r="R23" s="4">
        <f>SUMIFS(BNVFE!P:P,BNVFE!$C:$C,$C23,BNVFE!$B:$B,$B23,BNVFE!$A:$A,$A23)</f>
        <v>1.66E-3</v>
      </c>
      <c r="S23" s="4">
        <f>SUMIFS(BNVFE!Q:Q,BNVFE!$C:$C,$C23,BNVFE!$B:$B,$B23,BNVFE!$A:$A,$A23)</f>
        <v>1.6900000000000001E-3</v>
      </c>
      <c r="T23" s="4">
        <f>SUMIFS(BNVFE!R:R,BNVFE!$C:$C,$C23,BNVFE!$B:$B,$B23,BNVFE!$A:$A,$A23)</f>
        <v>1.72E-3</v>
      </c>
      <c r="U23" s="4">
        <f>SUMIFS(BNVFE!S:S,BNVFE!$C:$C,$C23,BNVFE!$B:$B,$B23,BNVFE!$A:$A,$A23)</f>
        <v>1.75E-3</v>
      </c>
      <c r="V23" s="4">
        <f>SUMIFS(BNVFE!T:T,BNVFE!$C:$C,$C23,BNVFE!$B:$B,$B23,BNVFE!$A:$A,$A23)</f>
        <v>1.7799999999999999E-3</v>
      </c>
      <c r="W23" s="4">
        <f>SUMIFS(BNVFE!U:U,BNVFE!$C:$C,$C23,BNVFE!$B:$B,$B23,BNVFE!$A:$A,$A23)</f>
        <v>1.81E-3</v>
      </c>
      <c r="X23" s="4">
        <f>SUMIFS(BNVFE!V:V,BNVFE!$C:$C,$C23,BNVFE!$B:$B,$B23,BNVFE!$A:$A,$A23)</f>
        <v>1.81E-3</v>
      </c>
      <c r="Y23" s="4">
        <f>SUMIFS(BNVFE!W:W,BNVFE!$C:$C,$C23,BNVFE!$B:$B,$B23,BNVFE!$A:$A,$A23)</f>
        <v>1.81E-3</v>
      </c>
      <c r="Z23" s="4">
        <f>SUMIFS(BNVFE!X:X,BNVFE!$C:$C,$C23,BNVFE!$B:$B,$B23,BNVFE!$A:$A,$A23)</f>
        <v>1.81E-3</v>
      </c>
      <c r="AA23" s="4">
        <f>SUMIFS(BNVFE!Y:Y,BNVFE!$C:$C,$C23,BNVFE!$B:$B,$B23,BNVFE!$A:$A,$A23)</f>
        <v>1.81E-3</v>
      </c>
      <c r="AB23" s="4">
        <f>SUMIFS(BNVFE!Z:Z,BNVFE!$C:$C,$C23,BNVFE!$B:$B,$B23,BNVFE!$A:$A,$A23)</f>
        <v>1.81E-3</v>
      </c>
      <c r="AC23" s="4">
        <f>SUMIFS(BNVFE!AA:AA,BNVFE!$C:$C,$C23,BNVFE!$B:$B,$B23,BNVFE!$A:$A,$A23)</f>
        <v>1.81E-3</v>
      </c>
      <c r="AD23" s="4">
        <f>SUMIFS(BNVFE!AB:AB,BNVFE!$C:$C,$C23,BNVFE!$B:$B,$B23,BNVFE!$A:$A,$A23)</f>
        <v>1.81E-3</v>
      </c>
      <c r="AE23" s="4">
        <f>SUMIFS(BNVFE!AC:AC,BNVFE!$C:$C,$C23,BNVFE!$B:$B,$B23,BNVFE!$A:$A,$A23)</f>
        <v>1.81E-3</v>
      </c>
      <c r="AF23" s="4">
        <f>SUMIFS(BNVFE!AD:AD,BNVFE!$C:$C,$C23,BNVFE!$B:$B,$B23,BNVFE!$A:$A,$A23)</f>
        <v>1.81E-3</v>
      </c>
      <c r="AG23" s="4">
        <f>SUMIFS(BNVFE!AE:AE,BNVFE!$C:$C,$C23,BNVFE!$B:$B,$B23,BNVFE!$A:$A,$A23)</f>
        <v>1.81E-3</v>
      </c>
      <c r="AH23" s="4">
        <f>SUMIFS(BNVFE!AF:AF,BNVFE!$C:$C,$C23,BNVFE!$B:$B,$B23,BNVFE!$A:$A,$A23)</f>
        <v>1.81E-3</v>
      </c>
      <c r="AI23" s="4">
        <f>SUMIFS(BNVFE!AG:AG,BNVFE!$C:$C,$C23,BNVFE!$B:$B,$B23,BNVFE!$A:$A,$A23)</f>
        <v>1.81E-3</v>
      </c>
      <c r="AJ23" s="4">
        <f>SUMIFS(BNVFE!AH:AH,BNVFE!$C:$C,$C23,BNVFE!$B:$B,$B23,BNVFE!$A:$A,$A23)</f>
        <v>1.81E-3</v>
      </c>
      <c r="AK23" s="4">
        <f>SUMIFS(BNVFE!AI:AI,BNVFE!$C:$C,$C23,BNVFE!$B:$B,$B23,BNVFE!$A:$A,$A23)</f>
        <v>1.81E-3</v>
      </c>
      <c r="AL23" s="4">
        <f>SUMIFS(BNVFE!AJ:AJ,BNVFE!$C:$C,$C23,BNVFE!$B:$B,$B23,BNVFE!$A:$A,$A23)</f>
        <v>1.81E-3</v>
      </c>
      <c r="AM23" s="4">
        <f>SUMIFS(BNVFE!AK:AK,BNVFE!$C:$C,$C23,BNVFE!$B:$B,$B23,BNVFE!$A:$A,$A23)</f>
        <v>1.81E-3</v>
      </c>
      <c r="AN23" s="4">
        <f>SUMIFS(BNVFE!AL:AL,BNVFE!$C:$C,$C23,BNVFE!$B:$B,$B23,BNVFE!$A:$A,$A23)</f>
        <v>1.81E-3</v>
      </c>
      <c r="AO23" s="4">
        <f>SUMIFS(BNVFE!AM:AM,BNVFE!$C:$C,$C23,BNVFE!$B:$B,$B23,BNVFE!$A:$A,$A23)</f>
        <v>1.81E-3</v>
      </c>
      <c r="AP23" s="4">
        <f>SUMIFS(BNVFE!AN:AN,BNVFE!$C:$C,$C23,BNVFE!$B:$B,$B23,BNVFE!$A:$A,$A23)</f>
        <v>1.81E-3</v>
      </c>
      <c r="AQ23" s="4">
        <f>SUMIFS(BNVFE!AO:AO,BNVFE!$C:$C,$C23,BNVFE!$B:$B,$B23,BNVFE!$A:$A,$A23)</f>
        <v>1.81E-3</v>
      </c>
      <c r="AR23" s="4">
        <f>SUMIFS(BNVFE!AP:AP,BNVFE!$C:$C,$C23,BNVFE!$B:$B,$B23,BNVFE!$A:$A,$A23)</f>
        <v>1.81E-3</v>
      </c>
      <c r="AS23" s="4">
        <f>SUMIFS(BNVFE!AQ:AQ,BNVFE!$C:$C,$C23,BNVFE!$B:$B,$B23,BNVFE!$A:$A,$A23)</f>
        <v>1.81E-3</v>
      </c>
      <c r="AT23" s="4">
        <f>SUMIFS(BNVFE!AR:AR,BNVFE!$C:$C,$C23,BNVFE!$B:$B,$B23,BNVFE!$A:$A,$A23)</f>
        <v>1.81E-3</v>
      </c>
      <c r="AU23" s="4">
        <f>SUMIFS(BNVFE!AS:AS,BNVFE!$C:$C,$C23,BNVFE!$B:$B,$B23,BNVFE!$A:$A,$A23)</f>
        <v>1.81E-3</v>
      </c>
      <c r="AV23" s="4">
        <f>SUMIFS(BNVFE!AT:AT,BNVFE!$C:$C,$C23,BNVFE!$B:$B,$B23,BNVFE!$A:$A,$A23)</f>
        <v>1.81E-3</v>
      </c>
    </row>
    <row r="24" spans="1:48">
      <c r="A24" s="18" t="s">
        <v>144</v>
      </c>
      <c r="B24" s="18" t="s">
        <v>8</v>
      </c>
      <c r="C24" s="18" t="s">
        <v>3</v>
      </c>
      <c r="D24" s="4">
        <f>SUMIFS(SYFAFE!$D$18:$D$101,SYFAFE!$C$18:$C$101,$C24,SYFAFE!$B$18:$B$101,$B24,SYFAFE!A$18:A$101,$A24)</f>
        <v>7.9482568973771061E-4</v>
      </c>
      <c r="E24" s="10">
        <f t="shared" si="0"/>
        <v>1</v>
      </c>
      <c r="F24" s="20">
        <f>VLOOKUP($B24,'Other Values'!$A$9:$C$14,IF($A24="passenger",2,3),FALSE)</f>
        <v>10.000065000422502</v>
      </c>
      <c r="G24" s="4">
        <f>SUMIFS(BNVFE!E:E,BNVFE!$C:$C,$C24,BNVFE!$B:$B,$B24,BNVFE!$A:$A,$A24)</f>
        <v>7.9482568973771061E-4</v>
      </c>
      <c r="H24" s="4">
        <f>SUMIFS(BNVFE!F:F,BNVFE!$C:$C,$C24,BNVFE!$B:$B,$B24,BNVFE!$A:$A,$A24)</f>
        <v>7.9482568973771061E-4</v>
      </c>
      <c r="I24" s="4">
        <f>SUMIFS(BNVFE!G:G,BNVFE!$C:$C,$C24,BNVFE!$B:$B,$B24,BNVFE!$A:$A,$A24)</f>
        <v>7.9483439623140458E-4</v>
      </c>
      <c r="J24" s="4">
        <f>SUMIFS(BNVFE!H:H,BNVFE!$C:$C,$C24,BNVFE!$B:$B,$B24,BNVFE!$A:$A,$A24)</f>
        <v>7.9484310291584191E-4</v>
      </c>
      <c r="K24" s="4">
        <f>SUMIFS(BNVFE!I:I,BNVFE!$C:$C,$C24,BNVFE!$B:$B,$B24,BNVFE!$A:$A,$A24)</f>
        <v>7.9500000000000003E-4</v>
      </c>
      <c r="L24" s="4">
        <f>SUMIFS(BNVFE!J:J,BNVFE!$C:$C,$C24,BNVFE!$B:$B,$B24,BNVFE!$A:$A,$A24)</f>
        <v>7.9500000000000003E-4</v>
      </c>
      <c r="M24" s="4">
        <f>SUMIFS(BNVFE!K:K,BNVFE!$C:$C,$C24,BNVFE!$B:$B,$B24,BNVFE!$A:$A,$A24)</f>
        <v>7.9500000000000003E-4</v>
      </c>
      <c r="N24" s="4">
        <f>SUMIFS(BNVFE!L:L,BNVFE!$C:$C,$C24,BNVFE!$B:$B,$B24,BNVFE!$A:$A,$A24)</f>
        <v>7.9500000000000003E-4</v>
      </c>
      <c r="O24" s="4">
        <f>SUMIFS(BNVFE!M:M,BNVFE!$C:$C,$C24,BNVFE!$B:$B,$B24,BNVFE!$A:$A,$A24)</f>
        <v>7.9500000000000003E-4</v>
      </c>
      <c r="P24" s="4">
        <f>SUMIFS(BNVFE!N:N,BNVFE!$C:$C,$C24,BNVFE!$B:$B,$B24,BNVFE!$A:$A,$A24)</f>
        <v>7.9500000000000003E-4</v>
      </c>
      <c r="Q24" s="4">
        <f>SUMIFS(BNVFE!O:O,BNVFE!$C:$C,$C24,BNVFE!$B:$B,$B24,BNVFE!$A:$A,$A24)</f>
        <v>7.9500000000000003E-4</v>
      </c>
      <c r="R24" s="4">
        <f>SUMIFS(BNVFE!P:P,BNVFE!$C:$C,$C24,BNVFE!$B:$B,$B24,BNVFE!$A:$A,$A24)</f>
        <v>7.9500000000000003E-4</v>
      </c>
      <c r="S24" s="4">
        <f>SUMIFS(BNVFE!Q:Q,BNVFE!$C:$C,$C24,BNVFE!$B:$B,$B24,BNVFE!$A:$A,$A24)</f>
        <v>7.9500000000000003E-4</v>
      </c>
      <c r="T24" s="4">
        <f>SUMIFS(BNVFE!R:R,BNVFE!$C:$C,$C24,BNVFE!$B:$B,$B24,BNVFE!$A:$A,$A24)</f>
        <v>7.9500000000000003E-4</v>
      </c>
      <c r="U24" s="4">
        <f>SUMIFS(BNVFE!S:S,BNVFE!$C:$C,$C24,BNVFE!$B:$B,$B24,BNVFE!$A:$A,$A24)</f>
        <v>7.9500000000000003E-4</v>
      </c>
      <c r="V24" s="4">
        <f>SUMIFS(BNVFE!T:T,BNVFE!$C:$C,$C24,BNVFE!$B:$B,$B24,BNVFE!$A:$A,$A24)</f>
        <v>7.9500000000000003E-4</v>
      </c>
      <c r="W24" s="4">
        <f>SUMIFS(BNVFE!U:U,BNVFE!$C:$C,$C24,BNVFE!$B:$B,$B24,BNVFE!$A:$A,$A24)</f>
        <v>7.9500000000000003E-4</v>
      </c>
      <c r="X24" s="4">
        <f>SUMIFS(BNVFE!V:V,BNVFE!$C:$C,$C24,BNVFE!$B:$B,$B24,BNVFE!$A:$A,$A24)</f>
        <v>7.9500000000000003E-4</v>
      </c>
      <c r="Y24" s="4">
        <f>SUMIFS(BNVFE!W:W,BNVFE!$C:$C,$C24,BNVFE!$B:$B,$B24,BNVFE!$A:$A,$A24)</f>
        <v>7.9500000000000003E-4</v>
      </c>
      <c r="Z24" s="4">
        <f>SUMIFS(BNVFE!X:X,BNVFE!$C:$C,$C24,BNVFE!$B:$B,$B24,BNVFE!$A:$A,$A24)</f>
        <v>7.9500000000000003E-4</v>
      </c>
      <c r="AA24" s="4">
        <f>SUMIFS(BNVFE!Y:Y,BNVFE!$C:$C,$C24,BNVFE!$B:$B,$B24,BNVFE!$A:$A,$A24)</f>
        <v>7.9500000000000003E-4</v>
      </c>
      <c r="AB24" s="4">
        <f>SUMIFS(BNVFE!Z:Z,BNVFE!$C:$C,$C24,BNVFE!$B:$B,$B24,BNVFE!$A:$A,$A24)</f>
        <v>7.9500000000000003E-4</v>
      </c>
      <c r="AC24" s="4">
        <f>SUMIFS(BNVFE!AA:AA,BNVFE!$C:$C,$C24,BNVFE!$B:$B,$B24,BNVFE!$A:$A,$A24)</f>
        <v>7.9500000000000003E-4</v>
      </c>
      <c r="AD24" s="4">
        <f>SUMIFS(BNVFE!AB:AB,BNVFE!$C:$C,$C24,BNVFE!$B:$B,$B24,BNVFE!$A:$A,$A24)</f>
        <v>7.9500000000000003E-4</v>
      </c>
      <c r="AE24" s="4">
        <f>SUMIFS(BNVFE!AC:AC,BNVFE!$C:$C,$C24,BNVFE!$B:$B,$B24,BNVFE!$A:$A,$A24)</f>
        <v>7.9500000000000003E-4</v>
      </c>
      <c r="AF24" s="4">
        <f>SUMIFS(BNVFE!AD:AD,BNVFE!$C:$C,$C24,BNVFE!$B:$B,$B24,BNVFE!$A:$A,$A24)</f>
        <v>7.9500000000000003E-4</v>
      </c>
      <c r="AG24" s="4">
        <f>SUMIFS(BNVFE!AE:AE,BNVFE!$C:$C,$C24,BNVFE!$B:$B,$B24,BNVFE!$A:$A,$A24)</f>
        <v>7.9500000000000003E-4</v>
      </c>
      <c r="AH24" s="4">
        <f>SUMIFS(BNVFE!AF:AF,BNVFE!$C:$C,$C24,BNVFE!$B:$B,$B24,BNVFE!$A:$A,$A24)</f>
        <v>7.9500000000000003E-4</v>
      </c>
      <c r="AI24" s="4">
        <f>SUMIFS(BNVFE!AG:AG,BNVFE!$C:$C,$C24,BNVFE!$B:$B,$B24,BNVFE!$A:$A,$A24)</f>
        <v>7.9500000000000003E-4</v>
      </c>
      <c r="AJ24" s="4">
        <f>SUMIFS(BNVFE!AH:AH,BNVFE!$C:$C,$C24,BNVFE!$B:$B,$B24,BNVFE!$A:$A,$A24)</f>
        <v>7.9500000000000003E-4</v>
      </c>
      <c r="AK24" s="4">
        <f>SUMIFS(BNVFE!AI:AI,BNVFE!$C:$C,$C24,BNVFE!$B:$B,$B24,BNVFE!$A:$A,$A24)</f>
        <v>7.9500000000000003E-4</v>
      </c>
      <c r="AL24" s="4">
        <f>SUMIFS(BNVFE!AJ:AJ,BNVFE!$C:$C,$C24,BNVFE!$B:$B,$B24,BNVFE!$A:$A,$A24)</f>
        <v>7.9500000000000003E-4</v>
      </c>
      <c r="AM24" s="4">
        <f>SUMIFS(BNVFE!AK:AK,BNVFE!$C:$C,$C24,BNVFE!$B:$B,$B24,BNVFE!$A:$A,$A24)</f>
        <v>7.9500000000000003E-4</v>
      </c>
      <c r="AN24" s="4">
        <f>SUMIFS(BNVFE!AL:AL,BNVFE!$C:$C,$C24,BNVFE!$B:$B,$B24,BNVFE!$A:$A,$A24)</f>
        <v>7.9500000000000003E-4</v>
      </c>
      <c r="AO24" s="4">
        <f>SUMIFS(BNVFE!AM:AM,BNVFE!$C:$C,$C24,BNVFE!$B:$B,$B24,BNVFE!$A:$A,$A24)</f>
        <v>7.9500000000000003E-4</v>
      </c>
      <c r="AP24" s="4">
        <f>SUMIFS(BNVFE!AN:AN,BNVFE!$C:$C,$C24,BNVFE!$B:$B,$B24,BNVFE!$A:$A,$A24)</f>
        <v>7.9500000000000003E-4</v>
      </c>
      <c r="AQ24" s="4">
        <f>SUMIFS(BNVFE!AO:AO,BNVFE!$C:$C,$C24,BNVFE!$B:$B,$B24,BNVFE!$A:$A,$A24)</f>
        <v>7.9500000000000003E-4</v>
      </c>
      <c r="AR24" s="4">
        <f>SUMIFS(BNVFE!AP:AP,BNVFE!$C:$C,$C24,BNVFE!$B:$B,$B24,BNVFE!$A:$A,$A24)</f>
        <v>7.9500000000000003E-4</v>
      </c>
      <c r="AS24" s="4">
        <f>SUMIFS(BNVFE!AQ:AQ,BNVFE!$C:$C,$C24,BNVFE!$B:$B,$B24,BNVFE!$A:$A,$A24)</f>
        <v>7.9500000000000003E-4</v>
      </c>
      <c r="AT24" s="4">
        <f>SUMIFS(BNVFE!AR:AR,BNVFE!$C:$C,$C24,BNVFE!$B:$B,$B24,BNVFE!$A:$A,$A24)</f>
        <v>7.9500000000000003E-4</v>
      </c>
      <c r="AU24" s="4">
        <f>SUMIFS(BNVFE!AS:AS,BNVFE!$C:$C,$C24,BNVFE!$B:$B,$B24,BNVFE!$A:$A,$A24)</f>
        <v>7.9500000000000003E-4</v>
      </c>
      <c r="AV24" s="4">
        <f>SUMIFS(BNVFE!AT:AT,BNVFE!$C:$C,$C24,BNVFE!$B:$B,$B24,BNVFE!$A:$A,$A24)</f>
        <v>7.9500000000000003E-4</v>
      </c>
    </row>
    <row r="25" spans="1:48">
      <c r="A25" s="18" t="s">
        <v>144</v>
      </c>
      <c r="B25" s="18" t="s">
        <v>8</v>
      </c>
      <c r="C25" s="18" t="s">
        <v>4</v>
      </c>
      <c r="D25" s="4">
        <f>SUMIFS(SYFAFE!$D$18:$D$101,SYFAFE!$C$18:$C$101,$C25,SYFAFE!$B$18:$B$101,$B25,SYFAFE!A$18:A$101,$A25)</f>
        <v>6.051804029009192E-4</v>
      </c>
      <c r="E25" s="10">
        <f t="shared" si="0"/>
        <v>1</v>
      </c>
      <c r="F25" s="20">
        <f>VLOOKUP($B25,'Other Values'!$A$9:$C$14,IF($A25="passenger",2,3),FALSE)</f>
        <v>10.000065000422502</v>
      </c>
      <c r="G25" s="4">
        <f>SUMIFS(BNVFE!E:E,BNVFE!$C:$C,$C25,BNVFE!$B:$B,$B25,BNVFE!$A:$A,$A25)</f>
        <v>6.051804029009192E-4</v>
      </c>
      <c r="H25" s="4">
        <f>SUMIFS(BNVFE!F:F,BNVFE!$C:$C,$C25,BNVFE!$B:$B,$B25,BNVFE!$A:$A,$A25)</f>
        <v>6.051804029009192E-4</v>
      </c>
      <c r="I25" s="4">
        <f>SUMIFS(BNVFE!G:G,BNVFE!$C:$C,$C25,BNVFE!$B:$B,$B25,BNVFE!$A:$A,$A25)</f>
        <v>6.1627332270969358E-4</v>
      </c>
      <c r="J25" s="4">
        <f>SUMIFS(BNVFE!H:H,BNVFE!$C:$C,$C25,BNVFE!$B:$B,$B25,BNVFE!$A:$A,$A25)</f>
        <v>6.2778050093456345E-4</v>
      </c>
      <c r="K25" s="4">
        <f>SUMIFS(BNVFE!I:I,BNVFE!$C:$C,$C25,BNVFE!$B:$B,$B25,BNVFE!$A:$A,$A25)</f>
        <v>6.4000000000000005E-4</v>
      </c>
      <c r="L25" s="4">
        <f>SUMIFS(BNVFE!J:J,BNVFE!$C:$C,$C25,BNVFE!$B:$B,$B25,BNVFE!$A:$A,$A25)</f>
        <v>6.5200000000000002E-4</v>
      </c>
      <c r="M25" s="4">
        <f>SUMIFS(BNVFE!K:K,BNVFE!$C:$C,$C25,BNVFE!$B:$B,$B25,BNVFE!$A:$A,$A25)</f>
        <v>6.6500000000000001E-4</v>
      </c>
      <c r="N25" s="4">
        <f>SUMIFS(BNVFE!L:L,BNVFE!$C:$C,$C25,BNVFE!$B:$B,$B25,BNVFE!$A:$A,$A25)</f>
        <v>6.7000000000000002E-4</v>
      </c>
      <c r="O25" s="4">
        <f>SUMIFS(BNVFE!M:M,BNVFE!$C:$C,$C25,BNVFE!$B:$B,$B25,BNVFE!$A:$A,$A25)</f>
        <v>6.7500000000000004E-4</v>
      </c>
      <c r="P25" s="4">
        <f>SUMIFS(BNVFE!N:N,BNVFE!$C:$C,$C25,BNVFE!$B:$B,$B25,BNVFE!$A:$A,$A25)</f>
        <v>6.8099999999999996E-4</v>
      </c>
      <c r="Q25" s="4">
        <f>SUMIFS(BNVFE!O:O,BNVFE!$C:$C,$C25,BNVFE!$B:$B,$B25,BNVFE!$A:$A,$A25)</f>
        <v>6.8599999999999998E-4</v>
      </c>
      <c r="R25" s="4">
        <f>SUMIFS(BNVFE!P:P,BNVFE!$C:$C,$C25,BNVFE!$B:$B,$B25,BNVFE!$A:$A,$A25)</f>
        <v>6.9200000000000002E-4</v>
      </c>
      <c r="S25" s="4">
        <f>SUMIFS(BNVFE!Q:Q,BNVFE!$C:$C,$C25,BNVFE!$B:$B,$B25,BNVFE!$A:$A,$A25)</f>
        <v>6.9999999999999999E-4</v>
      </c>
      <c r="T25" s="4">
        <f>SUMIFS(BNVFE!R:R,BNVFE!$C:$C,$C25,BNVFE!$B:$B,$B25,BNVFE!$A:$A,$A25)</f>
        <v>7.0799999999999997E-4</v>
      </c>
      <c r="U25" s="4">
        <f>SUMIFS(BNVFE!S:S,BNVFE!$C:$C,$C25,BNVFE!$B:$B,$B25,BNVFE!$A:$A,$A25)</f>
        <v>7.1599999999999995E-4</v>
      </c>
      <c r="V25" s="4">
        <f>SUMIFS(BNVFE!T:T,BNVFE!$C:$C,$C25,BNVFE!$B:$B,$B25,BNVFE!$A:$A,$A25)</f>
        <v>7.2499999999999995E-4</v>
      </c>
      <c r="W25" s="4">
        <f>SUMIFS(BNVFE!U:U,BNVFE!$C:$C,$C25,BNVFE!$B:$B,$B25,BNVFE!$A:$A,$A25)</f>
        <v>7.3399999999999995E-4</v>
      </c>
      <c r="X25" s="4">
        <f>SUMIFS(BNVFE!V:V,BNVFE!$C:$C,$C25,BNVFE!$B:$B,$B25,BNVFE!$A:$A,$A25)</f>
        <v>7.3399999999999995E-4</v>
      </c>
      <c r="Y25" s="4">
        <f>SUMIFS(BNVFE!W:W,BNVFE!$C:$C,$C25,BNVFE!$B:$B,$B25,BNVFE!$A:$A,$A25)</f>
        <v>7.3399999999999995E-4</v>
      </c>
      <c r="Z25" s="4">
        <f>SUMIFS(BNVFE!X:X,BNVFE!$C:$C,$C25,BNVFE!$B:$B,$B25,BNVFE!$A:$A,$A25)</f>
        <v>7.3399999999999995E-4</v>
      </c>
      <c r="AA25" s="4">
        <f>SUMIFS(BNVFE!Y:Y,BNVFE!$C:$C,$C25,BNVFE!$B:$B,$B25,BNVFE!$A:$A,$A25)</f>
        <v>7.3399999999999995E-4</v>
      </c>
      <c r="AB25" s="4">
        <f>SUMIFS(BNVFE!Z:Z,BNVFE!$C:$C,$C25,BNVFE!$B:$B,$B25,BNVFE!$A:$A,$A25)</f>
        <v>7.3399999999999995E-4</v>
      </c>
      <c r="AC25" s="4">
        <f>SUMIFS(BNVFE!AA:AA,BNVFE!$C:$C,$C25,BNVFE!$B:$B,$B25,BNVFE!$A:$A,$A25)</f>
        <v>7.3399999999999995E-4</v>
      </c>
      <c r="AD25" s="4">
        <f>SUMIFS(BNVFE!AB:AB,BNVFE!$C:$C,$C25,BNVFE!$B:$B,$B25,BNVFE!$A:$A,$A25)</f>
        <v>7.3399999999999995E-4</v>
      </c>
      <c r="AE25" s="4">
        <f>SUMIFS(BNVFE!AC:AC,BNVFE!$C:$C,$C25,BNVFE!$B:$B,$B25,BNVFE!$A:$A,$A25)</f>
        <v>7.3399999999999995E-4</v>
      </c>
      <c r="AF25" s="4">
        <f>SUMIFS(BNVFE!AD:AD,BNVFE!$C:$C,$C25,BNVFE!$B:$B,$B25,BNVFE!$A:$A,$A25)</f>
        <v>7.3399999999999995E-4</v>
      </c>
      <c r="AG25" s="4">
        <f>SUMIFS(BNVFE!AE:AE,BNVFE!$C:$C,$C25,BNVFE!$B:$B,$B25,BNVFE!$A:$A,$A25)</f>
        <v>7.3399999999999995E-4</v>
      </c>
      <c r="AH25" s="4">
        <f>SUMIFS(BNVFE!AF:AF,BNVFE!$C:$C,$C25,BNVFE!$B:$B,$B25,BNVFE!$A:$A,$A25)</f>
        <v>7.3399999999999995E-4</v>
      </c>
      <c r="AI25" s="4">
        <f>SUMIFS(BNVFE!AG:AG,BNVFE!$C:$C,$C25,BNVFE!$B:$B,$B25,BNVFE!$A:$A,$A25)</f>
        <v>7.3399999999999995E-4</v>
      </c>
      <c r="AJ25" s="4">
        <f>SUMIFS(BNVFE!AH:AH,BNVFE!$C:$C,$C25,BNVFE!$B:$B,$B25,BNVFE!$A:$A,$A25)</f>
        <v>7.3399999999999995E-4</v>
      </c>
      <c r="AK25" s="4">
        <f>SUMIFS(BNVFE!AI:AI,BNVFE!$C:$C,$C25,BNVFE!$B:$B,$B25,BNVFE!$A:$A,$A25)</f>
        <v>7.3399999999999995E-4</v>
      </c>
      <c r="AL25" s="4">
        <f>SUMIFS(BNVFE!AJ:AJ,BNVFE!$C:$C,$C25,BNVFE!$B:$B,$B25,BNVFE!$A:$A,$A25)</f>
        <v>7.3399999999999995E-4</v>
      </c>
      <c r="AM25" s="4">
        <f>SUMIFS(BNVFE!AK:AK,BNVFE!$C:$C,$C25,BNVFE!$B:$B,$B25,BNVFE!$A:$A,$A25)</f>
        <v>7.3399999999999995E-4</v>
      </c>
      <c r="AN25" s="4">
        <f>SUMIFS(BNVFE!AL:AL,BNVFE!$C:$C,$C25,BNVFE!$B:$B,$B25,BNVFE!$A:$A,$A25)</f>
        <v>7.3399999999999995E-4</v>
      </c>
      <c r="AO25" s="4">
        <f>SUMIFS(BNVFE!AM:AM,BNVFE!$C:$C,$C25,BNVFE!$B:$B,$B25,BNVFE!$A:$A,$A25)</f>
        <v>7.3399999999999995E-4</v>
      </c>
      <c r="AP25" s="4">
        <f>SUMIFS(BNVFE!AN:AN,BNVFE!$C:$C,$C25,BNVFE!$B:$B,$B25,BNVFE!$A:$A,$A25)</f>
        <v>7.3399999999999995E-4</v>
      </c>
      <c r="AQ25" s="4">
        <f>SUMIFS(BNVFE!AO:AO,BNVFE!$C:$C,$C25,BNVFE!$B:$B,$B25,BNVFE!$A:$A,$A25)</f>
        <v>7.3399999999999995E-4</v>
      </c>
      <c r="AR25" s="4">
        <f>SUMIFS(BNVFE!AP:AP,BNVFE!$C:$C,$C25,BNVFE!$B:$B,$B25,BNVFE!$A:$A,$A25)</f>
        <v>7.3399999999999995E-4</v>
      </c>
      <c r="AS25" s="4">
        <f>SUMIFS(BNVFE!AQ:AQ,BNVFE!$C:$C,$C25,BNVFE!$B:$B,$B25,BNVFE!$A:$A,$A25)</f>
        <v>7.3399999999999995E-4</v>
      </c>
      <c r="AT25" s="4">
        <f>SUMIFS(BNVFE!AR:AR,BNVFE!$C:$C,$C25,BNVFE!$B:$B,$B25,BNVFE!$A:$A,$A25)</f>
        <v>7.3399999999999995E-4</v>
      </c>
      <c r="AU25" s="4">
        <f>SUMIFS(BNVFE!AS:AS,BNVFE!$C:$C,$C25,BNVFE!$B:$B,$B25,BNVFE!$A:$A,$A25)</f>
        <v>7.3399999999999995E-4</v>
      </c>
      <c r="AV25" s="4">
        <f>SUMIFS(BNVFE!AT:AT,BNVFE!$C:$C,$C25,BNVFE!$B:$B,$B25,BNVFE!$A:$A,$A25)</f>
        <v>7.3399999999999995E-4</v>
      </c>
    </row>
    <row r="26" spans="1:48">
      <c r="A26" s="18" t="s">
        <v>144</v>
      </c>
      <c r="B26" s="18" t="s">
        <v>8</v>
      </c>
      <c r="C26" s="18" t="s">
        <v>5</v>
      </c>
      <c r="D26" s="4">
        <f>SUMIFS(SYFAFE!$D$18:$D$101,SYFAFE!$C$18:$C$101,$C26,SYFAFE!$B$18:$B$101,$B26,SYFAFE!A$18:A$101,$A26)</f>
        <v>6.3728504241452547E-4</v>
      </c>
      <c r="E26" s="10">
        <f t="shared" si="0"/>
        <v>1</v>
      </c>
      <c r="F26" s="20">
        <f>VLOOKUP($B26,'Other Values'!$A$9:$C$14,IF($A26="passenger",2,3),FALSE)</f>
        <v>10.000065000422502</v>
      </c>
      <c r="G26" s="4">
        <f>SUMIFS(BNVFE!E:E,BNVFE!$C:$C,$C26,BNVFE!$B:$B,$B26,BNVFE!$A:$A,$A26)</f>
        <v>6.3728504241452547E-4</v>
      </c>
      <c r="H26" s="4">
        <f>SUMIFS(BNVFE!F:F,BNVFE!$C:$C,$C26,BNVFE!$B:$B,$B26,BNVFE!$A:$A,$A26)</f>
        <v>6.1792740090763965E-4</v>
      </c>
      <c r="I26" s="4">
        <f>SUMIFS(BNVFE!G:G,BNVFE!$C:$C,$C26,BNVFE!$B:$B,$B26,BNVFE!$A:$A,$A26)</f>
        <v>6.1496789131848019E-4</v>
      </c>
      <c r="J26" s="4">
        <f>SUMIFS(BNVFE!H:H,BNVFE!$C:$C,$C26,BNVFE!$B:$B,$B26,BNVFE!$A:$A,$A26)</f>
        <v>6.8649777002723392E-4</v>
      </c>
      <c r="K26" s="4">
        <f>SUMIFS(BNVFE!I:I,BNVFE!$C:$C,$C26,BNVFE!$B:$B,$B26,BNVFE!$A:$A,$A26)</f>
        <v>6.7400000000000001E-4</v>
      </c>
      <c r="L26" s="4">
        <f>SUMIFS(BNVFE!J:J,BNVFE!$C:$C,$C26,BNVFE!$B:$B,$B26,BNVFE!$A:$A,$A26)</f>
        <v>7.0399999999999998E-4</v>
      </c>
      <c r="M26" s="4">
        <f>SUMIFS(BNVFE!K:K,BNVFE!$C:$C,$C26,BNVFE!$B:$B,$B26,BNVFE!$A:$A,$A26)</f>
        <v>7.2999999999999996E-4</v>
      </c>
      <c r="N26" s="4">
        <f>SUMIFS(BNVFE!L:L,BNVFE!$C:$C,$C26,BNVFE!$B:$B,$B26,BNVFE!$A:$A,$A26)</f>
        <v>7.5600000000000005E-4</v>
      </c>
      <c r="O26" s="4">
        <f>SUMIFS(BNVFE!M:M,BNVFE!$C:$C,$C26,BNVFE!$B:$B,$B26,BNVFE!$A:$A,$A26)</f>
        <v>7.5199999999999996E-4</v>
      </c>
      <c r="P26" s="4">
        <f>SUMIFS(BNVFE!N:N,BNVFE!$C:$C,$C26,BNVFE!$B:$B,$B26,BNVFE!$A:$A,$A26)</f>
        <v>7.5199999999999996E-4</v>
      </c>
      <c r="Q26" s="4">
        <f>SUMIFS(BNVFE!O:O,BNVFE!$C:$C,$C26,BNVFE!$B:$B,$B26,BNVFE!$A:$A,$A26)</f>
        <v>7.5299999999999998E-4</v>
      </c>
      <c r="R26" s="4">
        <f>SUMIFS(BNVFE!P:P,BNVFE!$C:$C,$C26,BNVFE!$B:$B,$B26,BNVFE!$A:$A,$A26)</f>
        <v>7.5799999999999999E-4</v>
      </c>
      <c r="S26" s="4">
        <f>SUMIFS(BNVFE!Q:Q,BNVFE!$C:$C,$C26,BNVFE!$B:$B,$B26,BNVFE!$A:$A,$A26)</f>
        <v>7.5699999999999997E-4</v>
      </c>
      <c r="T26" s="4">
        <f>SUMIFS(BNVFE!R:R,BNVFE!$C:$C,$C26,BNVFE!$B:$B,$B26,BNVFE!$A:$A,$A26)</f>
        <v>7.6499999999999995E-4</v>
      </c>
      <c r="U26" s="4">
        <f>SUMIFS(BNVFE!S:S,BNVFE!$C:$C,$C26,BNVFE!$B:$B,$B26,BNVFE!$A:$A,$A26)</f>
        <v>7.7099999999999998E-4</v>
      </c>
      <c r="V26" s="4">
        <f>SUMIFS(BNVFE!T:T,BNVFE!$C:$C,$C26,BNVFE!$B:$B,$B26,BNVFE!$A:$A,$A26)</f>
        <v>7.7700000000000002E-4</v>
      </c>
      <c r="W26" s="4">
        <f>SUMIFS(BNVFE!U:U,BNVFE!$C:$C,$C26,BNVFE!$B:$B,$B26,BNVFE!$A:$A,$A26)</f>
        <v>7.8100000000000001E-4</v>
      </c>
      <c r="X26" s="4">
        <f>SUMIFS(BNVFE!V:V,BNVFE!$C:$C,$C26,BNVFE!$B:$B,$B26,BNVFE!$A:$A,$A26)</f>
        <v>7.85E-4</v>
      </c>
      <c r="Y26" s="4">
        <f>SUMIFS(BNVFE!W:W,BNVFE!$C:$C,$C26,BNVFE!$B:$B,$B26,BNVFE!$A:$A,$A26)</f>
        <v>7.8899999999999999E-4</v>
      </c>
      <c r="Z26" s="4">
        <f>SUMIFS(BNVFE!X:X,BNVFE!$C:$C,$C26,BNVFE!$B:$B,$B26,BNVFE!$A:$A,$A26)</f>
        <v>7.9299999999999998E-4</v>
      </c>
      <c r="AA26" s="4">
        <f>SUMIFS(BNVFE!Y:Y,BNVFE!$C:$C,$C26,BNVFE!$B:$B,$B26,BNVFE!$A:$A,$A26)</f>
        <v>7.9600000000000005E-4</v>
      </c>
      <c r="AB26" s="4">
        <f>SUMIFS(BNVFE!Z:Z,BNVFE!$C:$C,$C26,BNVFE!$B:$B,$B26,BNVFE!$A:$A,$A26)</f>
        <v>8.0099999999999995E-4</v>
      </c>
      <c r="AC26" s="4">
        <f>SUMIFS(BNVFE!AA:AA,BNVFE!$C:$C,$C26,BNVFE!$B:$B,$B26,BNVFE!$A:$A,$A26)</f>
        <v>8.0500000000000005E-4</v>
      </c>
      <c r="AD26" s="4">
        <f>SUMIFS(BNVFE!AB:AB,BNVFE!$C:$C,$C26,BNVFE!$B:$B,$B26,BNVFE!$A:$A,$A26)</f>
        <v>8.0900000000000004E-4</v>
      </c>
      <c r="AE26" s="4">
        <f>SUMIFS(BNVFE!AC:AC,BNVFE!$C:$C,$C26,BNVFE!$B:$B,$B26,BNVFE!$A:$A,$A26)</f>
        <v>8.1400000000000005E-4</v>
      </c>
      <c r="AF26" s="4">
        <f>SUMIFS(BNVFE!AD:AD,BNVFE!$C:$C,$C26,BNVFE!$B:$B,$B26,BNVFE!$A:$A,$A26)</f>
        <v>8.1800000000000004E-4</v>
      </c>
      <c r="AG26" s="4">
        <f>SUMIFS(BNVFE!AE:AE,BNVFE!$C:$C,$C26,BNVFE!$B:$B,$B26,BNVFE!$A:$A,$A26)</f>
        <v>8.2299999999999995E-4</v>
      </c>
      <c r="AH26" s="4">
        <f>SUMIFS(BNVFE!AF:AF,BNVFE!$C:$C,$C26,BNVFE!$B:$B,$B26,BNVFE!$A:$A,$A26)</f>
        <v>8.2799999999999996E-4</v>
      </c>
      <c r="AI26" s="4">
        <f>SUMIFS(BNVFE!AG:AG,BNVFE!$C:$C,$C26,BNVFE!$B:$B,$B26,BNVFE!$A:$A,$A26)</f>
        <v>8.3199999999999995E-4</v>
      </c>
      <c r="AJ26" s="4">
        <f>SUMIFS(BNVFE!AH:AH,BNVFE!$C:$C,$C26,BNVFE!$B:$B,$B26,BNVFE!$A:$A,$A26)</f>
        <v>8.3699999999999996E-4</v>
      </c>
      <c r="AK26" s="4">
        <f>SUMIFS(BNVFE!AI:AI,BNVFE!$C:$C,$C26,BNVFE!$B:$B,$B26,BNVFE!$A:$A,$A26)</f>
        <v>8.4099999999999995E-4</v>
      </c>
      <c r="AL26" s="4">
        <f>SUMIFS(BNVFE!AJ:AJ,BNVFE!$C:$C,$C26,BNVFE!$B:$B,$B26,BNVFE!$A:$A,$A26)</f>
        <v>8.4599999999999996E-4</v>
      </c>
      <c r="AM26" s="4">
        <f>SUMIFS(BNVFE!AK:AK,BNVFE!$C:$C,$C26,BNVFE!$B:$B,$B26,BNVFE!$A:$A,$A26)</f>
        <v>8.5099999999999998E-4</v>
      </c>
      <c r="AN26" s="4">
        <f>SUMIFS(BNVFE!AL:AL,BNVFE!$C:$C,$C26,BNVFE!$B:$B,$B26,BNVFE!$A:$A,$A26)</f>
        <v>8.5300000000000003E-4</v>
      </c>
      <c r="AO26" s="4">
        <f>SUMIFS(BNVFE!AM:AM,BNVFE!$C:$C,$C26,BNVFE!$B:$B,$B26,BNVFE!$A:$A,$A26)</f>
        <v>8.5300000000000003E-4</v>
      </c>
      <c r="AP26" s="4">
        <f>SUMIFS(BNVFE!AN:AN,BNVFE!$C:$C,$C26,BNVFE!$B:$B,$B26,BNVFE!$A:$A,$A26)</f>
        <v>8.5300000000000003E-4</v>
      </c>
      <c r="AQ26" s="4">
        <f>SUMIFS(BNVFE!AO:AO,BNVFE!$C:$C,$C26,BNVFE!$B:$B,$B26,BNVFE!$A:$A,$A26)</f>
        <v>8.5300000000000003E-4</v>
      </c>
      <c r="AR26" s="4">
        <f>SUMIFS(BNVFE!AP:AP,BNVFE!$C:$C,$C26,BNVFE!$B:$B,$B26,BNVFE!$A:$A,$A26)</f>
        <v>8.5300000000000003E-4</v>
      </c>
      <c r="AS26" s="4">
        <f>SUMIFS(BNVFE!AQ:AQ,BNVFE!$C:$C,$C26,BNVFE!$B:$B,$B26,BNVFE!$A:$A,$A26)</f>
        <v>8.5300000000000003E-4</v>
      </c>
      <c r="AT26" s="4">
        <f>SUMIFS(BNVFE!AR:AR,BNVFE!$C:$C,$C26,BNVFE!$B:$B,$B26,BNVFE!$A:$A,$A26)</f>
        <v>8.5300000000000003E-4</v>
      </c>
      <c r="AU26" s="4">
        <f>SUMIFS(BNVFE!AS:AS,BNVFE!$C:$C,$C26,BNVFE!$B:$B,$B26,BNVFE!$A:$A,$A26)</f>
        <v>8.5300000000000003E-4</v>
      </c>
      <c r="AV26" s="4">
        <f>SUMIFS(BNVFE!AT:AT,BNVFE!$C:$C,$C26,BNVFE!$B:$B,$B26,BNVFE!$A:$A,$A26)</f>
        <v>8.5300000000000003E-4</v>
      </c>
    </row>
    <row r="27" spans="1:48">
      <c r="A27" s="18" t="s">
        <v>144</v>
      </c>
      <c r="B27" s="18" t="s">
        <v>8</v>
      </c>
      <c r="C27" s="18" t="s">
        <v>6</v>
      </c>
      <c r="D27" s="4">
        <f>SUMIFS(SYFAFE!$D$18:$D$101,SYFAFE!$C$18:$C$101,$C27,SYFAFE!$B$18:$B$101,$B27,SYFAFE!A$18:A$101,$A27)</f>
        <v>8.5437233350718004E-4</v>
      </c>
      <c r="E27" s="10">
        <f t="shared" si="0"/>
        <v>1</v>
      </c>
      <c r="F27" s="20">
        <f>VLOOKUP($B27,'Other Values'!$A$9:$C$14,IF($A27="passenger",2,3),FALSE)</f>
        <v>10.000065000422502</v>
      </c>
      <c r="G27" s="4">
        <f>SUMIFS(BNVFE!E:E,BNVFE!$C:$C,$C27,BNVFE!$B:$B,$B27,BNVFE!$A:$A,$A27)</f>
        <v>8.5437233350718004E-4</v>
      </c>
      <c r="H27" s="4">
        <f>SUMIFS(BNVFE!F:F,BNVFE!$C:$C,$C27,BNVFE!$B:$B,$B27,BNVFE!$A:$A,$A27)</f>
        <v>8.5437233350718004E-4</v>
      </c>
      <c r="I27" s="4">
        <f>SUMIFS(BNVFE!G:G,BNVFE!$C:$C,$C27,BNVFE!$B:$B,$B27,BNVFE!$A:$A,$A27)</f>
        <v>8.789838822090331E-4</v>
      </c>
      <c r="J27" s="4">
        <f>SUMIFS(BNVFE!H:H,BNVFE!$C:$C,$C27,BNVFE!$B:$B,$B27,BNVFE!$A:$A,$A27)</f>
        <v>9.0505543803726704E-4</v>
      </c>
      <c r="K27" s="4">
        <f>SUMIFS(BNVFE!I:I,BNVFE!$C:$C,$C27,BNVFE!$B:$B,$B27,BNVFE!$A:$A,$A27)</f>
        <v>9.3300000000000002E-4</v>
      </c>
      <c r="L27" s="4">
        <f>SUMIFS(BNVFE!J:J,BNVFE!$C:$C,$C27,BNVFE!$B:$B,$B27,BNVFE!$A:$A,$A27)</f>
        <v>9.6199999999999996E-4</v>
      </c>
      <c r="M27" s="4">
        <f>SUMIFS(BNVFE!K:K,BNVFE!$C:$C,$C27,BNVFE!$B:$B,$B27,BNVFE!$A:$A,$A27)</f>
        <v>9.9299999999999996E-4</v>
      </c>
      <c r="N27" s="4">
        <f>SUMIFS(BNVFE!L:L,BNVFE!$C:$C,$C27,BNVFE!$B:$B,$B27,BNVFE!$A:$A,$A27)</f>
        <v>1.01E-3</v>
      </c>
      <c r="O27" s="4">
        <f>SUMIFS(BNVFE!M:M,BNVFE!$C:$C,$C27,BNVFE!$B:$B,$B27,BNVFE!$A:$A,$A27)</f>
        <v>1.0200000000000001E-3</v>
      </c>
      <c r="P27" s="4">
        <f>SUMIFS(BNVFE!N:N,BNVFE!$C:$C,$C27,BNVFE!$B:$B,$B27,BNVFE!$A:$A,$A27)</f>
        <v>1.0399999999999999E-3</v>
      </c>
      <c r="Q27" s="4">
        <f>SUMIFS(BNVFE!O:O,BNVFE!$C:$C,$C27,BNVFE!$B:$B,$B27,BNVFE!$A:$A,$A27)</f>
        <v>1.0499999999999999E-3</v>
      </c>
      <c r="R27" s="4">
        <f>SUMIFS(BNVFE!P:P,BNVFE!$C:$C,$C27,BNVFE!$B:$B,$B27,BNVFE!$A:$A,$A27)</f>
        <v>1.07E-3</v>
      </c>
      <c r="S27" s="4">
        <f>SUMIFS(BNVFE!Q:Q,BNVFE!$C:$C,$C27,BNVFE!$B:$B,$B27,BNVFE!$A:$A,$A27)</f>
        <v>1.08E-3</v>
      </c>
      <c r="T27" s="4">
        <f>SUMIFS(BNVFE!R:R,BNVFE!$C:$C,$C27,BNVFE!$B:$B,$B27,BNVFE!$A:$A,$A27)</f>
        <v>1.09E-3</v>
      </c>
      <c r="U27" s="4">
        <f>SUMIFS(BNVFE!S:S,BNVFE!$C:$C,$C27,BNVFE!$B:$B,$B27,BNVFE!$A:$A,$A27)</f>
        <v>1.1000000000000001E-3</v>
      </c>
      <c r="V27" s="4">
        <f>SUMIFS(BNVFE!T:T,BNVFE!$C:$C,$C27,BNVFE!$B:$B,$B27,BNVFE!$A:$A,$A27)</f>
        <v>1.1100000000000001E-3</v>
      </c>
      <c r="W27" s="4">
        <f>SUMIFS(BNVFE!U:U,BNVFE!$C:$C,$C27,BNVFE!$B:$B,$B27,BNVFE!$A:$A,$A27)</f>
        <v>1.1199999999999999E-3</v>
      </c>
      <c r="X27" s="4">
        <f>SUMIFS(BNVFE!V:V,BNVFE!$C:$C,$C27,BNVFE!$B:$B,$B27,BNVFE!$A:$A,$A27)</f>
        <v>1.1199999999999999E-3</v>
      </c>
      <c r="Y27" s="4">
        <f>SUMIFS(BNVFE!W:W,BNVFE!$C:$C,$C27,BNVFE!$B:$B,$B27,BNVFE!$A:$A,$A27)</f>
        <v>1.1199999999999999E-3</v>
      </c>
      <c r="Z27" s="4">
        <f>SUMIFS(BNVFE!X:X,BNVFE!$C:$C,$C27,BNVFE!$B:$B,$B27,BNVFE!$A:$A,$A27)</f>
        <v>1.1199999999999999E-3</v>
      </c>
      <c r="AA27" s="4">
        <f>SUMIFS(BNVFE!Y:Y,BNVFE!$C:$C,$C27,BNVFE!$B:$B,$B27,BNVFE!$A:$A,$A27)</f>
        <v>1.1199999999999999E-3</v>
      </c>
      <c r="AB27" s="4">
        <f>SUMIFS(BNVFE!Z:Z,BNVFE!$C:$C,$C27,BNVFE!$B:$B,$B27,BNVFE!$A:$A,$A27)</f>
        <v>1.1199999999999999E-3</v>
      </c>
      <c r="AC27" s="4">
        <f>SUMIFS(BNVFE!AA:AA,BNVFE!$C:$C,$C27,BNVFE!$B:$B,$B27,BNVFE!$A:$A,$A27)</f>
        <v>1.1199999999999999E-3</v>
      </c>
      <c r="AD27" s="4">
        <f>SUMIFS(BNVFE!AB:AB,BNVFE!$C:$C,$C27,BNVFE!$B:$B,$B27,BNVFE!$A:$A,$A27)</f>
        <v>1.1199999999999999E-3</v>
      </c>
      <c r="AE27" s="4">
        <f>SUMIFS(BNVFE!AC:AC,BNVFE!$C:$C,$C27,BNVFE!$B:$B,$B27,BNVFE!$A:$A,$A27)</f>
        <v>1.1199999999999999E-3</v>
      </c>
      <c r="AF27" s="4">
        <f>SUMIFS(BNVFE!AD:AD,BNVFE!$C:$C,$C27,BNVFE!$B:$B,$B27,BNVFE!$A:$A,$A27)</f>
        <v>1.1199999999999999E-3</v>
      </c>
      <c r="AG27" s="4">
        <f>SUMIFS(BNVFE!AE:AE,BNVFE!$C:$C,$C27,BNVFE!$B:$B,$B27,BNVFE!$A:$A,$A27)</f>
        <v>1.1199999999999999E-3</v>
      </c>
      <c r="AH27" s="4">
        <f>SUMIFS(BNVFE!AF:AF,BNVFE!$C:$C,$C27,BNVFE!$B:$B,$B27,BNVFE!$A:$A,$A27)</f>
        <v>1.1199999999999999E-3</v>
      </c>
      <c r="AI27" s="4">
        <f>SUMIFS(BNVFE!AG:AG,BNVFE!$C:$C,$C27,BNVFE!$B:$B,$B27,BNVFE!$A:$A,$A27)</f>
        <v>1.1199999999999999E-3</v>
      </c>
      <c r="AJ27" s="4">
        <f>SUMIFS(BNVFE!AH:AH,BNVFE!$C:$C,$C27,BNVFE!$B:$B,$B27,BNVFE!$A:$A,$A27)</f>
        <v>1.1199999999999999E-3</v>
      </c>
      <c r="AK27" s="4">
        <f>SUMIFS(BNVFE!AI:AI,BNVFE!$C:$C,$C27,BNVFE!$B:$B,$B27,BNVFE!$A:$A,$A27)</f>
        <v>1.1199999999999999E-3</v>
      </c>
      <c r="AL27" s="4">
        <f>SUMIFS(BNVFE!AJ:AJ,BNVFE!$C:$C,$C27,BNVFE!$B:$B,$B27,BNVFE!$A:$A,$A27)</f>
        <v>1.1199999999999999E-3</v>
      </c>
      <c r="AM27" s="4">
        <f>SUMIFS(BNVFE!AK:AK,BNVFE!$C:$C,$C27,BNVFE!$B:$B,$B27,BNVFE!$A:$A,$A27)</f>
        <v>1.1199999999999999E-3</v>
      </c>
      <c r="AN27" s="4">
        <f>SUMIFS(BNVFE!AL:AL,BNVFE!$C:$C,$C27,BNVFE!$B:$B,$B27,BNVFE!$A:$A,$A27)</f>
        <v>1.1199999999999999E-3</v>
      </c>
      <c r="AO27" s="4">
        <f>SUMIFS(BNVFE!AM:AM,BNVFE!$C:$C,$C27,BNVFE!$B:$B,$B27,BNVFE!$A:$A,$A27)</f>
        <v>1.1199999999999999E-3</v>
      </c>
      <c r="AP27" s="4">
        <f>SUMIFS(BNVFE!AN:AN,BNVFE!$C:$C,$C27,BNVFE!$B:$B,$B27,BNVFE!$A:$A,$A27)</f>
        <v>1.1199999999999999E-3</v>
      </c>
      <c r="AQ27" s="4">
        <f>SUMIFS(BNVFE!AO:AO,BNVFE!$C:$C,$C27,BNVFE!$B:$B,$B27,BNVFE!$A:$A,$A27)</f>
        <v>1.1199999999999999E-3</v>
      </c>
      <c r="AR27" s="4">
        <f>SUMIFS(BNVFE!AP:AP,BNVFE!$C:$C,$C27,BNVFE!$B:$B,$B27,BNVFE!$A:$A,$A27)</f>
        <v>1.1199999999999999E-3</v>
      </c>
      <c r="AS27" s="4">
        <f>SUMIFS(BNVFE!AQ:AQ,BNVFE!$C:$C,$C27,BNVFE!$B:$B,$B27,BNVFE!$A:$A,$A27)</f>
        <v>1.1199999999999999E-3</v>
      </c>
      <c r="AT27" s="4">
        <f>SUMIFS(BNVFE!AR:AR,BNVFE!$C:$C,$C27,BNVFE!$B:$B,$B27,BNVFE!$A:$A,$A27)</f>
        <v>1.1199999999999999E-3</v>
      </c>
      <c r="AU27" s="4">
        <f>SUMIFS(BNVFE!AS:AS,BNVFE!$C:$C,$C27,BNVFE!$B:$B,$B27,BNVFE!$A:$A,$A27)</f>
        <v>1.1199999999999999E-3</v>
      </c>
      <c r="AV27" s="4">
        <f>SUMIFS(BNVFE!AT:AT,BNVFE!$C:$C,$C27,BNVFE!$B:$B,$B27,BNVFE!$A:$A,$A27)</f>
        <v>1.1199999999999999E-3</v>
      </c>
    </row>
    <row r="28" spans="1:48">
      <c r="A28" s="18" t="s">
        <v>144</v>
      </c>
      <c r="B28" s="18" t="s">
        <v>8</v>
      </c>
      <c r="C28" s="18" t="s">
        <v>49</v>
      </c>
      <c r="D28" s="4">
        <f>SUMIFS(SYFAFE!$D$18:$D$101,SYFAFE!$C$18:$C$101,$C28,SYFAFE!$B$18:$B$101,$B28,SYFAFE!A$18:A$101,$A28)</f>
        <v>3.9159832339000857E-4</v>
      </c>
      <c r="E28" s="10">
        <f t="shared" si="0"/>
        <v>1</v>
      </c>
      <c r="F28" s="20">
        <f>VLOOKUP($B28,'Other Values'!$A$9:$C$14,IF($A28="passenger",2,3),FALSE)</f>
        <v>10.000065000422502</v>
      </c>
      <c r="G28" s="4">
        <f>SUMIFS(BNVFE!E:E,BNVFE!$C:$C,$C28,BNVFE!$B:$B,$B28,BNVFE!$A:$A,$A28)</f>
        <v>3.9159832339000857E-4</v>
      </c>
      <c r="H28" s="4">
        <f>SUMIFS(BNVFE!F:F,BNVFE!$C:$C,$C28,BNVFE!$B:$B,$B28,BNVFE!$A:$A,$A28)</f>
        <v>3.9159832339000857E-4</v>
      </c>
      <c r="I28" s="4">
        <f>SUMIFS(BNVFE!G:G,BNVFE!$C:$C,$C28,BNVFE!$B:$B,$B28,BNVFE!$A:$A,$A28)</f>
        <v>3.9159832339000857E-4</v>
      </c>
      <c r="J28" s="4">
        <f>SUMIFS(BNVFE!H:H,BNVFE!$C:$C,$C28,BNVFE!$B:$B,$B28,BNVFE!$A:$A,$A28)</f>
        <v>3.9159832339000857E-4</v>
      </c>
      <c r="K28" s="4">
        <f>SUMIFS(BNVFE!I:I,BNVFE!$C:$C,$C28,BNVFE!$B:$B,$B28,BNVFE!$A:$A,$A28)</f>
        <v>3.9199999999999999E-4</v>
      </c>
      <c r="L28" s="4">
        <f>SUMIFS(BNVFE!J:J,BNVFE!$C:$C,$C28,BNVFE!$B:$B,$B28,BNVFE!$A:$A,$A28)</f>
        <v>3.9199999999999999E-4</v>
      </c>
      <c r="M28" s="4">
        <f>SUMIFS(BNVFE!K:K,BNVFE!$C:$C,$C28,BNVFE!$B:$B,$B28,BNVFE!$A:$A,$A28)</f>
        <v>3.9199999999999999E-4</v>
      </c>
      <c r="N28" s="4">
        <f>SUMIFS(BNVFE!L:L,BNVFE!$C:$C,$C28,BNVFE!$B:$B,$B28,BNVFE!$A:$A,$A28)</f>
        <v>3.9199999999999999E-4</v>
      </c>
      <c r="O28" s="4">
        <f>SUMIFS(BNVFE!M:M,BNVFE!$C:$C,$C28,BNVFE!$B:$B,$B28,BNVFE!$A:$A,$A28)</f>
        <v>3.9199999999999999E-4</v>
      </c>
      <c r="P28" s="4">
        <f>SUMIFS(BNVFE!N:N,BNVFE!$C:$C,$C28,BNVFE!$B:$B,$B28,BNVFE!$A:$A,$A28)</f>
        <v>3.9199999999999999E-4</v>
      </c>
      <c r="Q28" s="4">
        <f>SUMIFS(BNVFE!O:O,BNVFE!$C:$C,$C28,BNVFE!$B:$B,$B28,BNVFE!$A:$A,$A28)</f>
        <v>3.9199999999999999E-4</v>
      </c>
      <c r="R28" s="4">
        <f>SUMIFS(BNVFE!P:P,BNVFE!$C:$C,$C28,BNVFE!$B:$B,$B28,BNVFE!$A:$A,$A28)</f>
        <v>3.9199999999999999E-4</v>
      </c>
      <c r="S28" s="4">
        <f>SUMIFS(BNVFE!Q:Q,BNVFE!$C:$C,$C28,BNVFE!$B:$B,$B28,BNVFE!$A:$A,$A28)</f>
        <v>3.9199999999999999E-4</v>
      </c>
      <c r="T28" s="4">
        <f>SUMIFS(BNVFE!R:R,BNVFE!$C:$C,$C28,BNVFE!$B:$B,$B28,BNVFE!$A:$A,$A28)</f>
        <v>3.9199999999999999E-4</v>
      </c>
      <c r="U28" s="4">
        <f>SUMIFS(BNVFE!S:S,BNVFE!$C:$C,$C28,BNVFE!$B:$B,$B28,BNVFE!$A:$A,$A28)</f>
        <v>3.9199999999999999E-4</v>
      </c>
      <c r="V28" s="4">
        <f>SUMIFS(BNVFE!T:T,BNVFE!$C:$C,$C28,BNVFE!$B:$B,$B28,BNVFE!$A:$A,$A28)</f>
        <v>3.9199999999999999E-4</v>
      </c>
      <c r="W28" s="4">
        <f>SUMIFS(BNVFE!U:U,BNVFE!$C:$C,$C28,BNVFE!$B:$B,$B28,BNVFE!$A:$A,$A28)</f>
        <v>3.9199999999999999E-4</v>
      </c>
      <c r="X28" s="4">
        <f>SUMIFS(BNVFE!V:V,BNVFE!$C:$C,$C28,BNVFE!$B:$B,$B28,BNVFE!$A:$A,$A28)</f>
        <v>3.9199999999999999E-4</v>
      </c>
      <c r="Y28" s="4">
        <f>SUMIFS(BNVFE!W:W,BNVFE!$C:$C,$C28,BNVFE!$B:$B,$B28,BNVFE!$A:$A,$A28)</f>
        <v>3.9199999999999999E-4</v>
      </c>
      <c r="Z28" s="4">
        <f>SUMIFS(BNVFE!X:X,BNVFE!$C:$C,$C28,BNVFE!$B:$B,$B28,BNVFE!$A:$A,$A28)</f>
        <v>3.9199999999999999E-4</v>
      </c>
      <c r="AA28" s="4">
        <f>SUMIFS(BNVFE!Y:Y,BNVFE!$C:$C,$C28,BNVFE!$B:$B,$B28,BNVFE!$A:$A,$A28)</f>
        <v>3.9199999999999999E-4</v>
      </c>
      <c r="AB28" s="4">
        <f>SUMIFS(BNVFE!Z:Z,BNVFE!$C:$C,$C28,BNVFE!$B:$B,$B28,BNVFE!$A:$A,$A28)</f>
        <v>3.9199999999999999E-4</v>
      </c>
      <c r="AC28" s="4">
        <f>SUMIFS(BNVFE!AA:AA,BNVFE!$C:$C,$C28,BNVFE!$B:$B,$B28,BNVFE!$A:$A,$A28)</f>
        <v>3.9199999999999999E-4</v>
      </c>
      <c r="AD28" s="4">
        <f>SUMIFS(BNVFE!AB:AB,BNVFE!$C:$C,$C28,BNVFE!$B:$B,$B28,BNVFE!$A:$A,$A28)</f>
        <v>3.9199999999999999E-4</v>
      </c>
      <c r="AE28" s="4">
        <f>SUMIFS(BNVFE!AC:AC,BNVFE!$C:$C,$C28,BNVFE!$B:$B,$B28,BNVFE!$A:$A,$A28)</f>
        <v>3.9199999999999999E-4</v>
      </c>
      <c r="AF28" s="4">
        <f>SUMIFS(BNVFE!AD:AD,BNVFE!$C:$C,$C28,BNVFE!$B:$B,$B28,BNVFE!$A:$A,$A28)</f>
        <v>3.9199999999999999E-4</v>
      </c>
      <c r="AG28" s="4">
        <f>SUMIFS(BNVFE!AE:AE,BNVFE!$C:$C,$C28,BNVFE!$B:$B,$B28,BNVFE!$A:$A,$A28)</f>
        <v>3.9199999999999999E-4</v>
      </c>
      <c r="AH28" s="4">
        <f>SUMIFS(BNVFE!AF:AF,BNVFE!$C:$C,$C28,BNVFE!$B:$B,$B28,BNVFE!$A:$A,$A28)</f>
        <v>3.9199999999999999E-4</v>
      </c>
      <c r="AI28" s="4">
        <f>SUMIFS(BNVFE!AG:AG,BNVFE!$C:$C,$C28,BNVFE!$B:$B,$B28,BNVFE!$A:$A,$A28)</f>
        <v>3.9199999999999999E-4</v>
      </c>
      <c r="AJ28" s="4">
        <f>SUMIFS(BNVFE!AH:AH,BNVFE!$C:$C,$C28,BNVFE!$B:$B,$B28,BNVFE!$A:$A,$A28)</f>
        <v>3.9199999999999999E-4</v>
      </c>
      <c r="AK28" s="4">
        <f>SUMIFS(BNVFE!AI:AI,BNVFE!$C:$C,$C28,BNVFE!$B:$B,$B28,BNVFE!$A:$A,$A28)</f>
        <v>3.9199999999999999E-4</v>
      </c>
      <c r="AL28" s="4">
        <f>SUMIFS(BNVFE!AJ:AJ,BNVFE!$C:$C,$C28,BNVFE!$B:$B,$B28,BNVFE!$A:$A,$A28)</f>
        <v>3.9199999999999999E-4</v>
      </c>
      <c r="AM28" s="4">
        <f>SUMIFS(BNVFE!AK:AK,BNVFE!$C:$C,$C28,BNVFE!$B:$B,$B28,BNVFE!$A:$A,$A28)</f>
        <v>3.9199999999999999E-4</v>
      </c>
      <c r="AN28" s="4">
        <f>SUMIFS(BNVFE!AL:AL,BNVFE!$C:$C,$C28,BNVFE!$B:$B,$B28,BNVFE!$A:$A,$A28)</f>
        <v>3.9199999999999999E-4</v>
      </c>
      <c r="AO28" s="4">
        <f>SUMIFS(BNVFE!AM:AM,BNVFE!$C:$C,$C28,BNVFE!$B:$B,$B28,BNVFE!$A:$A,$A28)</f>
        <v>3.9199999999999999E-4</v>
      </c>
      <c r="AP28" s="4">
        <f>SUMIFS(BNVFE!AN:AN,BNVFE!$C:$C,$C28,BNVFE!$B:$B,$B28,BNVFE!$A:$A,$A28)</f>
        <v>3.9199999999999999E-4</v>
      </c>
      <c r="AQ28" s="4">
        <f>SUMIFS(BNVFE!AO:AO,BNVFE!$C:$C,$C28,BNVFE!$B:$B,$B28,BNVFE!$A:$A,$A28)</f>
        <v>3.9199999999999999E-4</v>
      </c>
      <c r="AR28" s="4">
        <f>SUMIFS(BNVFE!AP:AP,BNVFE!$C:$C,$C28,BNVFE!$B:$B,$B28,BNVFE!$A:$A,$A28)</f>
        <v>3.9199999999999999E-4</v>
      </c>
      <c r="AS28" s="4">
        <f>SUMIFS(BNVFE!AQ:AQ,BNVFE!$C:$C,$C28,BNVFE!$B:$B,$B28,BNVFE!$A:$A,$A28)</f>
        <v>3.9199999999999999E-4</v>
      </c>
      <c r="AT28" s="4">
        <f>SUMIFS(BNVFE!AR:AR,BNVFE!$C:$C,$C28,BNVFE!$B:$B,$B28,BNVFE!$A:$A,$A28)</f>
        <v>3.9199999999999999E-4</v>
      </c>
      <c r="AU28" s="4">
        <f>SUMIFS(BNVFE!AS:AS,BNVFE!$C:$C,$C28,BNVFE!$B:$B,$B28,BNVFE!$A:$A,$A28)</f>
        <v>3.9199999999999999E-4</v>
      </c>
      <c r="AV28" s="4">
        <f>SUMIFS(BNVFE!AT:AT,BNVFE!$C:$C,$C28,BNVFE!$B:$B,$B28,BNVFE!$A:$A,$A28)</f>
        <v>3.9199999999999999E-4</v>
      </c>
    </row>
    <row r="29" spans="1:48">
      <c r="A29" s="18" t="s">
        <v>144</v>
      </c>
      <c r="B29" s="18" t="s">
        <v>8</v>
      </c>
      <c r="C29" s="18" t="s">
        <v>50</v>
      </c>
      <c r="D29" s="4">
        <f>SUMIFS(SYFAFE!$D$18:$D$101,SYFAFE!$C$18:$C$101,$C29,SYFAFE!$B$18:$B$101,$B29,SYFAFE!A$18:A$101,$A29)</f>
        <v>3.9127049078656643E-4</v>
      </c>
      <c r="E29" s="10">
        <f t="shared" si="0"/>
        <v>1</v>
      </c>
      <c r="F29" s="20">
        <f>VLOOKUP($B29,'Other Values'!$A$9:$C$14,IF($A29="passenger",2,3),FALSE)</f>
        <v>10.000065000422502</v>
      </c>
      <c r="G29" s="4">
        <f>SUMIFS(BNVFE!E:E,BNVFE!$C:$C,$C29,BNVFE!$B:$B,$B29,BNVFE!$A:$A,$A29)</f>
        <v>3.9127049078656643E-4</v>
      </c>
      <c r="H29" s="4">
        <f>SUMIFS(BNVFE!F:F,BNVFE!$C:$C,$C29,BNVFE!$B:$B,$B29,BNVFE!$A:$A,$A29)</f>
        <v>3.9127049078656643E-4</v>
      </c>
      <c r="I29" s="4">
        <f>SUMIFS(BNVFE!G:G,BNVFE!$C:$C,$C29,BNVFE!$B:$B,$B29,BNVFE!$A:$A,$A29)</f>
        <v>3.9790219402023694E-4</v>
      </c>
      <c r="J29" s="4">
        <f>SUMIFS(BNVFE!H:H,BNVFE!$C:$C,$C29,BNVFE!$B:$B,$B29,BNVFE!$A:$A,$A29)</f>
        <v>4.0476257667575833E-4</v>
      </c>
      <c r="K29" s="4">
        <f>SUMIFS(BNVFE!I:I,BNVFE!$C:$C,$C29,BNVFE!$B:$B,$B29,BNVFE!$A:$A,$A29)</f>
        <v>4.1199999999999999E-4</v>
      </c>
      <c r="L29" s="4">
        <f>SUMIFS(BNVFE!J:J,BNVFE!$C:$C,$C29,BNVFE!$B:$B,$B29,BNVFE!$A:$A,$A29)</f>
        <v>4.1899999999999999E-4</v>
      </c>
      <c r="M29" s="4">
        <f>SUMIFS(BNVFE!K:K,BNVFE!$C:$C,$C29,BNVFE!$B:$B,$B29,BNVFE!$A:$A,$A29)</f>
        <v>4.2700000000000002E-4</v>
      </c>
      <c r="N29" s="4">
        <f>SUMIFS(BNVFE!L:L,BNVFE!$C:$C,$C29,BNVFE!$B:$B,$B29,BNVFE!$A:$A,$A29)</f>
        <v>4.3100000000000001E-4</v>
      </c>
      <c r="O29" s="4">
        <f>SUMIFS(BNVFE!M:M,BNVFE!$C:$C,$C29,BNVFE!$B:$B,$B29,BNVFE!$A:$A,$A29)</f>
        <v>4.35E-4</v>
      </c>
      <c r="P29" s="4">
        <f>SUMIFS(BNVFE!N:N,BNVFE!$C:$C,$C29,BNVFE!$B:$B,$B29,BNVFE!$A:$A,$A29)</f>
        <v>4.3899999999999999E-4</v>
      </c>
      <c r="Q29" s="4">
        <f>SUMIFS(BNVFE!O:O,BNVFE!$C:$C,$C29,BNVFE!$B:$B,$B29,BNVFE!$A:$A,$A29)</f>
        <v>4.4299999999999998E-4</v>
      </c>
      <c r="R29" s="4">
        <f>SUMIFS(BNVFE!P:P,BNVFE!$C:$C,$C29,BNVFE!$B:$B,$B29,BNVFE!$A:$A,$A29)</f>
        <v>4.4700000000000002E-4</v>
      </c>
      <c r="S29" s="4">
        <f>SUMIFS(BNVFE!Q:Q,BNVFE!$C:$C,$C29,BNVFE!$B:$B,$B29,BNVFE!$A:$A,$A29)</f>
        <v>4.5100000000000001E-4</v>
      </c>
      <c r="T29" s="4">
        <f>SUMIFS(BNVFE!R:R,BNVFE!$C:$C,$C29,BNVFE!$B:$B,$B29,BNVFE!$A:$A,$A29)</f>
        <v>4.5600000000000003E-4</v>
      </c>
      <c r="U29" s="4">
        <f>SUMIFS(BNVFE!S:S,BNVFE!$C:$C,$C29,BNVFE!$B:$B,$B29,BNVFE!$A:$A,$A29)</f>
        <v>4.6000000000000001E-4</v>
      </c>
      <c r="V29" s="4">
        <f>SUMIFS(BNVFE!T:T,BNVFE!$C:$C,$C29,BNVFE!$B:$B,$B29,BNVFE!$A:$A,$A29)</f>
        <v>4.6500000000000003E-4</v>
      </c>
      <c r="W29" s="4">
        <f>SUMIFS(BNVFE!U:U,BNVFE!$C:$C,$C29,BNVFE!$B:$B,$B29,BNVFE!$A:$A,$A29)</f>
        <v>4.6999999999999999E-4</v>
      </c>
      <c r="X29" s="4">
        <f>SUMIFS(BNVFE!V:V,BNVFE!$C:$C,$C29,BNVFE!$B:$B,$B29,BNVFE!$A:$A,$A29)</f>
        <v>4.6999999999999999E-4</v>
      </c>
      <c r="Y29" s="4">
        <f>SUMIFS(BNVFE!W:W,BNVFE!$C:$C,$C29,BNVFE!$B:$B,$B29,BNVFE!$A:$A,$A29)</f>
        <v>4.6999999999999999E-4</v>
      </c>
      <c r="Z29" s="4">
        <f>SUMIFS(BNVFE!X:X,BNVFE!$C:$C,$C29,BNVFE!$B:$B,$B29,BNVFE!$A:$A,$A29)</f>
        <v>4.6999999999999999E-4</v>
      </c>
      <c r="AA29" s="4">
        <f>SUMIFS(BNVFE!Y:Y,BNVFE!$C:$C,$C29,BNVFE!$B:$B,$B29,BNVFE!$A:$A,$A29)</f>
        <v>4.6999999999999999E-4</v>
      </c>
      <c r="AB29" s="4">
        <f>SUMIFS(BNVFE!Z:Z,BNVFE!$C:$C,$C29,BNVFE!$B:$B,$B29,BNVFE!$A:$A,$A29)</f>
        <v>4.6999999999999999E-4</v>
      </c>
      <c r="AC29" s="4">
        <f>SUMIFS(BNVFE!AA:AA,BNVFE!$C:$C,$C29,BNVFE!$B:$B,$B29,BNVFE!$A:$A,$A29)</f>
        <v>4.6999999999999999E-4</v>
      </c>
      <c r="AD29" s="4">
        <f>SUMIFS(BNVFE!AB:AB,BNVFE!$C:$C,$C29,BNVFE!$B:$B,$B29,BNVFE!$A:$A,$A29)</f>
        <v>4.6999999999999999E-4</v>
      </c>
      <c r="AE29" s="4">
        <f>SUMIFS(BNVFE!AC:AC,BNVFE!$C:$C,$C29,BNVFE!$B:$B,$B29,BNVFE!$A:$A,$A29)</f>
        <v>4.6999999999999999E-4</v>
      </c>
      <c r="AF29" s="4">
        <f>SUMIFS(BNVFE!AD:AD,BNVFE!$C:$C,$C29,BNVFE!$B:$B,$B29,BNVFE!$A:$A,$A29)</f>
        <v>4.6999999999999999E-4</v>
      </c>
      <c r="AG29" s="4">
        <f>SUMIFS(BNVFE!AE:AE,BNVFE!$C:$C,$C29,BNVFE!$B:$B,$B29,BNVFE!$A:$A,$A29)</f>
        <v>4.6999999999999999E-4</v>
      </c>
      <c r="AH29" s="4">
        <f>SUMIFS(BNVFE!AF:AF,BNVFE!$C:$C,$C29,BNVFE!$B:$B,$B29,BNVFE!$A:$A,$A29)</f>
        <v>4.6999999999999999E-4</v>
      </c>
      <c r="AI29" s="4">
        <f>SUMIFS(BNVFE!AG:AG,BNVFE!$C:$C,$C29,BNVFE!$B:$B,$B29,BNVFE!$A:$A,$A29)</f>
        <v>4.6999999999999999E-4</v>
      </c>
      <c r="AJ29" s="4">
        <f>SUMIFS(BNVFE!AH:AH,BNVFE!$C:$C,$C29,BNVFE!$B:$B,$B29,BNVFE!$A:$A,$A29)</f>
        <v>4.6999999999999999E-4</v>
      </c>
      <c r="AK29" s="4">
        <f>SUMIFS(BNVFE!AI:AI,BNVFE!$C:$C,$C29,BNVFE!$B:$B,$B29,BNVFE!$A:$A,$A29)</f>
        <v>4.6999999999999999E-4</v>
      </c>
      <c r="AL29" s="4">
        <f>SUMIFS(BNVFE!AJ:AJ,BNVFE!$C:$C,$C29,BNVFE!$B:$B,$B29,BNVFE!$A:$A,$A29)</f>
        <v>4.6999999999999999E-4</v>
      </c>
      <c r="AM29" s="4">
        <f>SUMIFS(BNVFE!AK:AK,BNVFE!$C:$C,$C29,BNVFE!$B:$B,$B29,BNVFE!$A:$A,$A29)</f>
        <v>4.6999999999999999E-4</v>
      </c>
      <c r="AN29" s="4">
        <f>SUMIFS(BNVFE!AL:AL,BNVFE!$C:$C,$C29,BNVFE!$B:$B,$B29,BNVFE!$A:$A,$A29)</f>
        <v>4.6999999999999999E-4</v>
      </c>
      <c r="AO29" s="4">
        <f>SUMIFS(BNVFE!AM:AM,BNVFE!$C:$C,$C29,BNVFE!$B:$B,$B29,BNVFE!$A:$A,$A29)</f>
        <v>4.6999999999999999E-4</v>
      </c>
      <c r="AP29" s="4">
        <f>SUMIFS(BNVFE!AN:AN,BNVFE!$C:$C,$C29,BNVFE!$B:$B,$B29,BNVFE!$A:$A,$A29)</f>
        <v>4.6999999999999999E-4</v>
      </c>
      <c r="AQ29" s="4">
        <f>SUMIFS(BNVFE!AO:AO,BNVFE!$C:$C,$C29,BNVFE!$B:$B,$B29,BNVFE!$A:$A,$A29)</f>
        <v>4.6999999999999999E-4</v>
      </c>
      <c r="AR29" s="4">
        <f>SUMIFS(BNVFE!AP:AP,BNVFE!$C:$C,$C29,BNVFE!$B:$B,$B29,BNVFE!$A:$A,$A29)</f>
        <v>4.6999999999999999E-4</v>
      </c>
      <c r="AS29" s="4">
        <f>SUMIFS(BNVFE!AQ:AQ,BNVFE!$C:$C,$C29,BNVFE!$B:$B,$B29,BNVFE!$A:$A,$A29)</f>
        <v>4.6999999999999999E-4</v>
      </c>
      <c r="AT29" s="4">
        <f>SUMIFS(BNVFE!AR:AR,BNVFE!$C:$C,$C29,BNVFE!$B:$B,$B29,BNVFE!$A:$A,$A29)</f>
        <v>4.6999999999999999E-4</v>
      </c>
      <c r="AU29" s="4">
        <f>SUMIFS(BNVFE!AS:AS,BNVFE!$C:$C,$C29,BNVFE!$B:$B,$B29,BNVFE!$A:$A,$A29)</f>
        <v>4.6999999999999999E-4</v>
      </c>
      <c r="AV29" s="4">
        <f>SUMIFS(BNVFE!AT:AT,BNVFE!$C:$C,$C29,BNVFE!$B:$B,$B29,BNVFE!$A:$A,$A29)</f>
        <v>4.6999999999999999E-4</v>
      </c>
    </row>
    <row r="30" spans="1:48">
      <c r="A30" s="18" t="s">
        <v>143</v>
      </c>
      <c r="B30" s="18" t="s">
        <v>7</v>
      </c>
      <c r="C30" s="18" t="s">
        <v>2</v>
      </c>
      <c r="D30" s="4">
        <f>SUMIFS(SYFAFE!$D$18:$D$101,SYFAFE!$C$18:$C$101,$C30,SYFAFE!$B$18:$B$101,$B30,SYFAFE!A$18:A$101,$A30)</f>
        <v>1.5604824027299026E-3</v>
      </c>
      <c r="E30" s="10">
        <f t="shared" si="0"/>
        <v>1</v>
      </c>
      <c r="F30" s="20">
        <f>VLOOKUP($B30,'Other Values'!$A$9:$C$14,IF($A30="passenger",2,3),FALSE)</f>
        <v>27.5</v>
      </c>
      <c r="G30" s="4">
        <f>SUMIFS(BNVFE!E:E,BNVFE!$C:$C,$C30,BNVFE!$B:$B,$B30,BNVFE!$A:$A,$A30)</f>
        <v>1.5604824027299026E-3</v>
      </c>
      <c r="H30" s="4">
        <f>SUMIFS(BNVFE!F:F,BNVFE!$C:$C,$C30,BNVFE!$B:$B,$B30,BNVFE!$A:$A,$A30)</f>
        <v>1.4163614164905162E-3</v>
      </c>
      <c r="I30" s="4">
        <f>SUMIFS(BNVFE!G:G,BNVFE!$C:$C,$C30,BNVFE!$B:$B,$B30,BNVFE!$A:$A,$A30)</f>
        <v>1.4392798860130165E-3</v>
      </c>
      <c r="J30" s="4">
        <f>SUMIFS(BNVFE!H:H,BNVFE!$C:$C,$C30,BNVFE!$B:$B,$B30,BNVFE!$A:$A,$A30)</f>
        <v>1.4392798860130165E-3</v>
      </c>
      <c r="K30" s="4">
        <f>SUMIFS(BNVFE!I:I,BNVFE!$C:$C,$C30,BNVFE!$B:$B,$B30,BNVFE!$A:$A,$A30)</f>
        <v>1.4392798860130165E-3</v>
      </c>
      <c r="L30" s="4">
        <f>SUMIFS(BNVFE!J:J,BNVFE!$C:$C,$C30,BNVFE!$B:$B,$B30,BNVFE!$A:$A,$A30)</f>
        <v>1.4392798860130165E-3</v>
      </c>
      <c r="M30" s="4">
        <f>SUMIFS(BNVFE!K:K,BNVFE!$C:$C,$C30,BNVFE!$B:$B,$B30,BNVFE!$A:$A,$A30)</f>
        <v>1.4392798860130165E-3</v>
      </c>
      <c r="N30" s="4">
        <f>SUMIFS(BNVFE!L:L,BNVFE!$C:$C,$C30,BNVFE!$B:$B,$B30,BNVFE!$A:$A,$A30)</f>
        <v>1.4392798860130165E-3</v>
      </c>
      <c r="O30" s="4">
        <f>SUMIFS(BNVFE!M:M,BNVFE!$C:$C,$C30,BNVFE!$B:$B,$B30,BNVFE!$A:$A,$A30)</f>
        <v>1.4392798860130165E-3</v>
      </c>
      <c r="P30" s="4">
        <f>SUMIFS(BNVFE!N:N,BNVFE!$C:$C,$C30,BNVFE!$B:$B,$B30,BNVFE!$A:$A,$A30)</f>
        <v>1.4392798860130165E-3</v>
      </c>
      <c r="Q30" s="4">
        <f>SUMIFS(BNVFE!O:O,BNVFE!$C:$C,$C30,BNVFE!$B:$B,$B30,BNVFE!$A:$A,$A30)</f>
        <v>1.4392798860130165E-3</v>
      </c>
      <c r="R30" s="4">
        <f>SUMIFS(BNVFE!P:P,BNVFE!$C:$C,$C30,BNVFE!$B:$B,$B30,BNVFE!$A:$A,$A30)</f>
        <v>1.4392798860130165E-3</v>
      </c>
      <c r="S30" s="4">
        <f>SUMIFS(BNVFE!Q:Q,BNVFE!$C:$C,$C30,BNVFE!$B:$B,$B30,BNVFE!$A:$A,$A30)</f>
        <v>1.4392798860130165E-3</v>
      </c>
      <c r="T30" s="4">
        <f>SUMIFS(BNVFE!R:R,BNVFE!$C:$C,$C30,BNVFE!$B:$B,$B30,BNVFE!$A:$A,$A30)</f>
        <v>1.4392798860130165E-3</v>
      </c>
      <c r="U30" s="4">
        <f>SUMIFS(BNVFE!S:S,BNVFE!$C:$C,$C30,BNVFE!$B:$B,$B30,BNVFE!$A:$A,$A30)</f>
        <v>1.4392798860130165E-3</v>
      </c>
      <c r="V30" s="4">
        <f>SUMIFS(BNVFE!T:T,BNVFE!$C:$C,$C30,BNVFE!$B:$B,$B30,BNVFE!$A:$A,$A30)</f>
        <v>1.4392798860130165E-3</v>
      </c>
      <c r="W30" s="4">
        <f>SUMIFS(BNVFE!U:U,BNVFE!$C:$C,$C30,BNVFE!$B:$B,$B30,BNVFE!$A:$A,$A30)</f>
        <v>1.4392798860130165E-3</v>
      </c>
      <c r="X30" s="4">
        <f>SUMIFS(BNVFE!V:V,BNVFE!$C:$C,$C30,BNVFE!$B:$B,$B30,BNVFE!$A:$A,$A30)</f>
        <v>1.4392798860130165E-3</v>
      </c>
      <c r="Y30" s="4">
        <f>SUMIFS(BNVFE!W:W,BNVFE!$C:$C,$C30,BNVFE!$B:$B,$B30,BNVFE!$A:$A,$A30)</f>
        <v>1.4392798860130165E-3</v>
      </c>
      <c r="Z30" s="4">
        <f>SUMIFS(BNVFE!X:X,BNVFE!$C:$C,$C30,BNVFE!$B:$B,$B30,BNVFE!$A:$A,$A30)</f>
        <v>1.4392798860130165E-3</v>
      </c>
      <c r="AA30" s="4">
        <f>SUMIFS(BNVFE!Y:Y,BNVFE!$C:$C,$C30,BNVFE!$B:$B,$B30,BNVFE!$A:$A,$A30)</f>
        <v>1.4392798860130165E-3</v>
      </c>
      <c r="AB30" s="4">
        <f>SUMIFS(BNVFE!Z:Z,BNVFE!$C:$C,$C30,BNVFE!$B:$B,$B30,BNVFE!$A:$A,$A30)</f>
        <v>1.4392798860130165E-3</v>
      </c>
      <c r="AC30" s="4">
        <f>SUMIFS(BNVFE!AA:AA,BNVFE!$C:$C,$C30,BNVFE!$B:$B,$B30,BNVFE!$A:$A,$A30)</f>
        <v>1.4392798860130165E-3</v>
      </c>
      <c r="AD30" s="4">
        <f>SUMIFS(BNVFE!AB:AB,BNVFE!$C:$C,$C30,BNVFE!$B:$B,$B30,BNVFE!$A:$A,$A30)</f>
        <v>1.4392798860130165E-3</v>
      </c>
      <c r="AE30" s="4">
        <f>SUMIFS(BNVFE!AC:AC,BNVFE!$C:$C,$C30,BNVFE!$B:$B,$B30,BNVFE!$A:$A,$A30)</f>
        <v>1.4392798860130165E-3</v>
      </c>
      <c r="AF30" s="4">
        <f>SUMIFS(BNVFE!AD:AD,BNVFE!$C:$C,$C30,BNVFE!$B:$B,$B30,BNVFE!$A:$A,$A30)</f>
        <v>1.4392798860130165E-3</v>
      </c>
      <c r="AG30" s="4">
        <f>SUMIFS(BNVFE!AE:AE,BNVFE!$C:$C,$C30,BNVFE!$B:$B,$B30,BNVFE!$A:$A,$A30)</f>
        <v>1.4392798860130165E-3</v>
      </c>
      <c r="AH30" s="4">
        <f>SUMIFS(BNVFE!AF:AF,BNVFE!$C:$C,$C30,BNVFE!$B:$B,$B30,BNVFE!$A:$A,$A30)</f>
        <v>1.4392798860130165E-3</v>
      </c>
      <c r="AI30" s="4">
        <f>SUMIFS(BNVFE!AG:AG,BNVFE!$C:$C,$C30,BNVFE!$B:$B,$B30,BNVFE!$A:$A,$A30)</f>
        <v>1.4392798860130165E-3</v>
      </c>
      <c r="AJ30" s="4">
        <f>SUMIFS(BNVFE!AH:AH,BNVFE!$C:$C,$C30,BNVFE!$B:$B,$B30,BNVFE!$A:$A,$A30)</f>
        <v>1.4392798860130165E-3</v>
      </c>
      <c r="AK30" s="4">
        <f>SUMIFS(BNVFE!AI:AI,BNVFE!$C:$C,$C30,BNVFE!$B:$B,$B30,BNVFE!$A:$A,$A30)</f>
        <v>1.4392798860130165E-3</v>
      </c>
      <c r="AL30" s="4">
        <f>SUMIFS(BNVFE!AJ:AJ,BNVFE!$C:$C,$C30,BNVFE!$B:$B,$B30,BNVFE!$A:$A,$A30)</f>
        <v>1.4392798860130165E-3</v>
      </c>
      <c r="AM30" s="4">
        <f>SUMIFS(BNVFE!AK:AK,BNVFE!$C:$C,$C30,BNVFE!$B:$B,$B30,BNVFE!$A:$A,$A30)</f>
        <v>1.4392798860130165E-3</v>
      </c>
      <c r="AN30" s="4">
        <f>SUMIFS(BNVFE!AL:AL,BNVFE!$C:$C,$C30,BNVFE!$B:$B,$B30,BNVFE!$A:$A,$A30)</f>
        <v>1.4392798860130165E-3</v>
      </c>
      <c r="AO30" s="4">
        <f>SUMIFS(BNVFE!AM:AM,BNVFE!$C:$C,$C30,BNVFE!$B:$B,$B30,BNVFE!$A:$A,$A30)</f>
        <v>1.4392798860130165E-3</v>
      </c>
      <c r="AP30" s="4">
        <f>SUMIFS(BNVFE!AN:AN,BNVFE!$C:$C,$C30,BNVFE!$B:$B,$B30,BNVFE!$A:$A,$A30)</f>
        <v>1.4392798860130165E-3</v>
      </c>
      <c r="AQ30" s="4">
        <f>SUMIFS(BNVFE!AO:AO,BNVFE!$C:$C,$C30,BNVFE!$B:$B,$B30,BNVFE!$A:$A,$A30)</f>
        <v>1.4392798860130165E-3</v>
      </c>
      <c r="AR30" s="4">
        <f>SUMIFS(BNVFE!AP:AP,BNVFE!$C:$C,$C30,BNVFE!$B:$B,$B30,BNVFE!$A:$A,$A30)</f>
        <v>1.4392798860130165E-3</v>
      </c>
      <c r="AS30" s="4">
        <f>SUMIFS(BNVFE!AQ:AQ,BNVFE!$C:$C,$C30,BNVFE!$B:$B,$B30,BNVFE!$A:$A,$A30)</f>
        <v>1.4392798860130165E-3</v>
      </c>
      <c r="AT30" s="4">
        <f>SUMIFS(BNVFE!AR:AR,BNVFE!$C:$C,$C30,BNVFE!$B:$B,$B30,BNVFE!$A:$A,$A30)</f>
        <v>1.4392798860130165E-3</v>
      </c>
      <c r="AU30" s="4">
        <f>SUMIFS(BNVFE!AS:AS,BNVFE!$C:$C,$C30,BNVFE!$B:$B,$B30,BNVFE!$A:$A,$A30)</f>
        <v>1.4392798860130165E-3</v>
      </c>
      <c r="AV30" s="4">
        <f>SUMIFS(BNVFE!AT:AT,BNVFE!$C:$C,$C30,BNVFE!$B:$B,$B30,BNVFE!$A:$A,$A30)</f>
        <v>1.4392798860130165E-3</v>
      </c>
    </row>
    <row r="31" spans="1:48">
      <c r="A31" s="18" t="s">
        <v>143</v>
      </c>
      <c r="B31" s="18" t="s">
        <v>7</v>
      </c>
      <c r="C31" s="18" t="s">
        <v>3</v>
      </c>
      <c r="D31" s="4">
        <f>SUMIFS(SYFAFE!$D$18:$D$101,SYFAFE!$C$18:$C$101,$C31,SYFAFE!$B$18:$B$101,$B31,SYFAFE!A$18:A$101,$A31)</f>
        <v>4.856059491180693E-4</v>
      </c>
      <c r="E31" s="10">
        <f t="shared" si="0"/>
        <v>1</v>
      </c>
      <c r="F31" s="20">
        <f>VLOOKUP($B31,'Other Values'!$A$9:$C$14,IF($A31="passenger",2,3),FALSE)</f>
        <v>27.5</v>
      </c>
      <c r="G31" s="4">
        <f>SUMIFS(BNVFE!E:E,BNVFE!$C:$C,$C31,BNVFE!$B:$B,$B31,BNVFE!$A:$A,$A31)</f>
        <v>4.856059491180693E-4</v>
      </c>
      <c r="H31" s="4">
        <f>SUMIFS(BNVFE!F:F,BNVFE!$C:$C,$C31,BNVFE!$B:$B,$B31,BNVFE!$A:$A,$A31)</f>
        <v>4.4075699203391632E-4</v>
      </c>
      <c r="I31" s="4">
        <f>SUMIFS(BNVFE!G:G,BNVFE!$C:$C,$C31,BNVFE!$B:$B,$B31,BNVFE!$A:$A,$A31)</f>
        <v>4.4788898219627745E-4</v>
      </c>
      <c r="J31" s="4">
        <f>SUMIFS(BNVFE!H:H,BNVFE!$C:$C,$C31,BNVFE!$B:$B,$B31,BNVFE!$A:$A,$A31)</f>
        <v>4.4788898219627745E-4</v>
      </c>
      <c r="K31" s="4">
        <f>SUMIFS(BNVFE!I:I,BNVFE!$C:$C,$C31,BNVFE!$B:$B,$B31,BNVFE!$A:$A,$A31)</f>
        <v>4.4788898219627745E-4</v>
      </c>
      <c r="L31" s="4">
        <f>SUMIFS(BNVFE!J:J,BNVFE!$C:$C,$C31,BNVFE!$B:$B,$B31,BNVFE!$A:$A,$A31)</f>
        <v>4.4788898219627745E-4</v>
      </c>
      <c r="M31" s="4">
        <f>SUMIFS(BNVFE!K:K,BNVFE!$C:$C,$C31,BNVFE!$B:$B,$B31,BNVFE!$A:$A,$A31)</f>
        <v>4.4788898219627745E-4</v>
      </c>
      <c r="N31" s="4">
        <f>SUMIFS(BNVFE!L:L,BNVFE!$C:$C,$C31,BNVFE!$B:$B,$B31,BNVFE!$A:$A,$A31)</f>
        <v>4.4788898219627745E-4</v>
      </c>
      <c r="O31" s="4">
        <f>SUMIFS(BNVFE!M:M,BNVFE!$C:$C,$C31,BNVFE!$B:$B,$B31,BNVFE!$A:$A,$A31)</f>
        <v>4.4788898219627745E-4</v>
      </c>
      <c r="P31" s="4">
        <f>SUMIFS(BNVFE!N:N,BNVFE!$C:$C,$C31,BNVFE!$B:$B,$B31,BNVFE!$A:$A,$A31)</f>
        <v>4.4788898219627745E-4</v>
      </c>
      <c r="Q31" s="4">
        <f>SUMIFS(BNVFE!O:O,BNVFE!$C:$C,$C31,BNVFE!$B:$B,$B31,BNVFE!$A:$A,$A31)</f>
        <v>4.4788898219627745E-4</v>
      </c>
      <c r="R31" s="4">
        <f>SUMIFS(BNVFE!P:P,BNVFE!$C:$C,$C31,BNVFE!$B:$B,$B31,BNVFE!$A:$A,$A31)</f>
        <v>4.4788898219627745E-4</v>
      </c>
      <c r="S31" s="4">
        <f>SUMIFS(BNVFE!Q:Q,BNVFE!$C:$C,$C31,BNVFE!$B:$B,$B31,BNVFE!$A:$A,$A31)</f>
        <v>4.4788898219627745E-4</v>
      </c>
      <c r="T31" s="4">
        <f>SUMIFS(BNVFE!R:R,BNVFE!$C:$C,$C31,BNVFE!$B:$B,$B31,BNVFE!$A:$A,$A31)</f>
        <v>4.4788898219627745E-4</v>
      </c>
      <c r="U31" s="4">
        <f>SUMIFS(BNVFE!S:S,BNVFE!$C:$C,$C31,BNVFE!$B:$B,$B31,BNVFE!$A:$A,$A31)</f>
        <v>4.4788898219627745E-4</v>
      </c>
      <c r="V31" s="4">
        <f>SUMIFS(BNVFE!T:T,BNVFE!$C:$C,$C31,BNVFE!$B:$B,$B31,BNVFE!$A:$A,$A31)</f>
        <v>4.4788898219627745E-4</v>
      </c>
      <c r="W31" s="4">
        <f>SUMIFS(BNVFE!U:U,BNVFE!$C:$C,$C31,BNVFE!$B:$B,$B31,BNVFE!$A:$A,$A31)</f>
        <v>4.4788898219627745E-4</v>
      </c>
      <c r="X31" s="4">
        <f>SUMIFS(BNVFE!V:V,BNVFE!$C:$C,$C31,BNVFE!$B:$B,$B31,BNVFE!$A:$A,$A31)</f>
        <v>4.4788898219627745E-4</v>
      </c>
      <c r="Y31" s="4">
        <f>SUMIFS(BNVFE!W:W,BNVFE!$C:$C,$C31,BNVFE!$B:$B,$B31,BNVFE!$A:$A,$A31)</f>
        <v>4.4788898219627745E-4</v>
      </c>
      <c r="Z31" s="4">
        <f>SUMIFS(BNVFE!X:X,BNVFE!$C:$C,$C31,BNVFE!$B:$B,$B31,BNVFE!$A:$A,$A31)</f>
        <v>4.4788898219627745E-4</v>
      </c>
      <c r="AA31" s="4">
        <f>SUMIFS(BNVFE!Y:Y,BNVFE!$C:$C,$C31,BNVFE!$B:$B,$B31,BNVFE!$A:$A,$A31)</f>
        <v>4.4788898219627745E-4</v>
      </c>
      <c r="AB31" s="4">
        <f>SUMIFS(BNVFE!Z:Z,BNVFE!$C:$C,$C31,BNVFE!$B:$B,$B31,BNVFE!$A:$A,$A31)</f>
        <v>4.4788898219627745E-4</v>
      </c>
      <c r="AC31" s="4">
        <f>SUMIFS(BNVFE!AA:AA,BNVFE!$C:$C,$C31,BNVFE!$B:$B,$B31,BNVFE!$A:$A,$A31)</f>
        <v>4.4788898219627745E-4</v>
      </c>
      <c r="AD31" s="4">
        <f>SUMIFS(BNVFE!AB:AB,BNVFE!$C:$C,$C31,BNVFE!$B:$B,$B31,BNVFE!$A:$A,$A31)</f>
        <v>4.4788898219627745E-4</v>
      </c>
      <c r="AE31" s="4">
        <f>SUMIFS(BNVFE!AC:AC,BNVFE!$C:$C,$C31,BNVFE!$B:$B,$B31,BNVFE!$A:$A,$A31)</f>
        <v>4.4788898219627745E-4</v>
      </c>
      <c r="AF31" s="4">
        <f>SUMIFS(BNVFE!AD:AD,BNVFE!$C:$C,$C31,BNVFE!$B:$B,$B31,BNVFE!$A:$A,$A31)</f>
        <v>4.4788898219627745E-4</v>
      </c>
      <c r="AG31" s="4">
        <f>SUMIFS(BNVFE!AE:AE,BNVFE!$C:$C,$C31,BNVFE!$B:$B,$B31,BNVFE!$A:$A,$A31)</f>
        <v>4.4788898219627745E-4</v>
      </c>
      <c r="AH31" s="4">
        <f>SUMIFS(BNVFE!AF:AF,BNVFE!$C:$C,$C31,BNVFE!$B:$B,$B31,BNVFE!$A:$A,$A31)</f>
        <v>4.4788898219627745E-4</v>
      </c>
      <c r="AI31" s="4">
        <f>SUMIFS(BNVFE!AG:AG,BNVFE!$C:$C,$C31,BNVFE!$B:$B,$B31,BNVFE!$A:$A,$A31)</f>
        <v>4.4788898219627745E-4</v>
      </c>
      <c r="AJ31" s="4">
        <f>SUMIFS(BNVFE!AH:AH,BNVFE!$C:$C,$C31,BNVFE!$B:$B,$B31,BNVFE!$A:$A,$A31)</f>
        <v>4.4788898219627745E-4</v>
      </c>
      <c r="AK31" s="4">
        <f>SUMIFS(BNVFE!AI:AI,BNVFE!$C:$C,$C31,BNVFE!$B:$B,$B31,BNVFE!$A:$A,$A31)</f>
        <v>4.4788898219627745E-4</v>
      </c>
      <c r="AL31" s="4">
        <f>SUMIFS(BNVFE!AJ:AJ,BNVFE!$C:$C,$C31,BNVFE!$B:$B,$B31,BNVFE!$A:$A,$A31)</f>
        <v>4.4788898219627745E-4</v>
      </c>
      <c r="AM31" s="4">
        <f>SUMIFS(BNVFE!AK:AK,BNVFE!$C:$C,$C31,BNVFE!$B:$B,$B31,BNVFE!$A:$A,$A31)</f>
        <v>4.4788898219627745E-4</v>
      </c>
      <c r="AN31" s="4">
        <f>SUMIFS(BNVFE!AL:AL,BNVFE!$C:$C,$C31,BNVFE!$B:$B,$B31,BNVFE!$A:$A,$A31)</f>
        <v>4.4788898219627745E-4</v>
      </c>
      <c r="AO31" s="4">
        <f>SUMIFS(BNVFE!AM:AM,BNVFE!$C:$C,$C31,BNVFE!$B:$B,$B31,BNVFE!$A:$A,$A31)</f>
        <v>4.4788898219627745E-4</v>
      </c>
      <c r="AP31" s="4">
        <f>SUMIFS(BNVFE!AN:AN,BNVFE!$C:$C,$C31,BNVFE!$B:$B,$B31,BNVFE!$A:$A,$A31)</f>
        <v>4.4788898219627745E-4</v>
      </c>
      <c r="AQ31" s="4">
        <f>SUMIFS(BNVFE!AO:AO,BNVFE!$C:$C,$C31,BNVFE!$B:$B,$B31,BNVFE!$A:$A,$A31)</f>
        <v>4.4788898219627745E-4</v>
      </c>
      <c r="AR31" s="4">
        <f>SUMIFS(BNVFE!AP:AP,BNVFE!$C:$C,$C31,BNVFE!$B:$B,$B31,BNVFE!$A:$A,$A31)</f>
        <v>4.4788898219627745E-4</v>
      </c>
      <c r="AS31" s="4">
        <f>SUMIFS(BNVFE!AQ:AQ,BNVFE!$C:$C,$C31,BNVFE!$B:$B,$B31,BNVFE!$A:$A,$A31)</f>
        <v>4.4788898219627745E-4</v>
      </c>
      <c r="AT31" s="4">
        <f>SUMIFS(BNVFE!AR:AR,BNVFE!$C:$C,$C31,BNVFE!$B:$B,$B31,BNVFE!$A:$A,$A31)</f>
        <v>4.4788898219627745E-4</v>
      </c>
      <c r="AU31" s="4">
        <f>SUMIFS(BNVFE!AS:AS,BNVFE!$C:$C,$C31,BNVFE!$B:$B,$B31,BNVFE!$A:$A,$A31)</f>
        <v>4.4788898219627745E-4</v>
      </c>
      <c r="AV31" s="4">
        <f>SUMIFS(BNVFE!AT:AT,BNVFE!$C:$C,$C31,BNVFE!$B:$B,$B31,BNVFE!$A:$A,$A31)</f>
        <v>4.4788898219627745E-4</v>
      </c>
    </row>
    <row r="32" spans="1:48">
      <c r="A32" s="18" t="s">
        <v>143</v>
      </c>
      <c r="B32" s="18" t="s">
        <v>7</v>
      </c>
      <c r="C32" s="18" t="s">
        <v>4</v>
      </c>
      <c r="D32" s="4">
        <f>SUMIFS(SYFAFE!$D$18:$D$101,SYFAFE!$C$18:$C$101,$C32,SYFAFE!$B$18:$B$101,$B32,SYFAFE!A$18:A$101,$A32)</f>
        <v>4.856059491180693E-4</v>
      </c>
      <c r="E32" s="10">
        <f t="shared" si="0"/>
        <v>1</v>
      </c>
      <c r="F32" s="20">
        <f>VLOOKUP($B32,'Other Values'!$A$9:$C$14,IF($A32="passenger",2,3),FALSE)</f>
        <v>27.5</v>
      </c>
      <c r="G32" s="4">
        <f>SUMIFS(BNVFE!E:E,BNVFE!$C:$C,$C32,BNVFE!$B:$B,$B32,BNVFE!$A:$A,$A32)</f>
        <v>4.856059491180693E-4</v>
      </c>
      <c r="H32" s="4">
        <f>SUMIFS(BNVFE!F:F,BNVFE!$C:$C,$C32,BNVFE!$B:$B,$B32,BNVFE!$A:$A,$A32)</f>
        <v>4.4075699203391632E-4</v>
      </c>
      <c r="I32" s="4">
        <f>SUMIFS(BNVFE!G:G,BNVFE!$C:$C,$C32,BNVFE!$B:$B,$B32,BNVFE!$A:$A,$A32)</f>
        <v>4.4788898219627745E-4</v>
      </c>
      <c r="J32" s="4">
        <f>SUMIFS(BNVFE!H:H,BNVFE!$C:$C,$C32,BNVFE!$B:$B,$B32,BNVFE!$A:$A,$A32)</f>
        <v>4.4788898219627745E-4</v>
      </c>
      <c r="K32" s="4">
        <f>SUMIFS(BNVFE!I:I,BNVFE!$C:$C,$C32,BNVFE!$B:$B,$B32,BNVFE!$A:$A,$A32)</f>
        <v>4.4788898219627745E-4</v>
      </c>
      <c r="L32" s="4">
        <f>SUMIFS(BNVFE!J:J,BNVFE!$C:$C,$C32,BNVFE!$B:$B,$B32,BNVFE!$A:$A,$A32)</f>
        <v>4.4788898219627745E-4</v>
      </c>
      <c r="M32" s="4">
        <f>SUMIFS(BNVFE!K:K,BNVFE!$C:$C,$C32,BNVFE!$B:$B,$B32,BNVFE!$A:$A,$A32)</f>
        <v>4.4788898219627745E-4</v>
      </c>
      <c r="N32" s="4">
        <f>SUMIFS(BNVFE!L:L,BNVFE!$C:$C,$C32,BNVFE!$B:$B,$B32,BNVFE!$A:$A,$A32)</f>
        <v>4.4788898219627745E-4</v>
      </c>
      <c r="O32" s="4">
        <f>SUMIFS(BNVFE!M:M,BNVFE!$C:$C,$C32,BNVFE!$B:$B,$B32,BNVFE!$A:$A,$A32)</f>
        <v>4.4788898219627745E-4</v>
      </c>
      <c r="P32" s="4">
        <f>SUMIFS(BNVFE!N:N,BNVFE!$C:$C,$C32,BNVFE!$B:$B,$B32,BNVFE!$A:$A,$A32)</f>
        <v>4.4788898219627745E-4</v>
      </c>
      <c r="Q32" s="4">
        <f>SUMIFS(BNVFE!O:O,BNVFE!$C:$C,$C32,BNVFE!$B:$B,$B32,BNVFE!$A:$A,$A32)</f>
        <v>4.4788898219627745E-4</v>
      </c>
      <c r="R32" s="4">
        <f>SUMIFS(BNVFE!P:P,BNVFE!$C:$C,$C32,BNVFE!$B:$B,$B32,BNVFE!$A:$A,$A32)</f>
        <v>4.4788898219627745E-4</v>
      </c>
      <c r="S32" s="4">
        <f>SUMIFS(BNVFE!Q:Q,BNVFE!$C:$C,$C32,BNVFE!$B:$B,$B32,BNVFE!$A:$A,$A32)</f>
        <v>4.4788898219627745E-4</v>
      </c>
      <c r="T32" s="4">
        <f>SUMIFS(BNVFE!R:R,BNVFE!$C:$C,$C32,BNVFE!$B:$B,$B32,BNVFE!$A:$A,$A32)</f>
        <v>4.4788898219627745E-4</v>
      </c>
      <c r="U32" s="4">
        <f>SUMIFS(BNVFE!S:S,BNVFE!$C:$C,$C32,BNVFE!$B:$B,$B32,BNVFE!$A:$A,$A32)</f>
        <v>4.4788898219627745E-4</v>
      </c>
      <c r="V32" s="4">
        <f>SUMIFS(BNVFE!T:T,BNVFE!$C:$C,$C32,BNVFE!$B:$B,$B32,BNVFE!$A:$A,$A32)</f>
        <v>4.4788898219627745E-4</v>
      </c>
      <c r="W32" s="4">
        <f>SUMIFS(BNVFE!U:U,BNVFE!$C:$C,$C32,BNVFE!$B:$B,$B32,BNVFE!$A:$A,$A32)</f>
        <v>4.4788898219627745E-4</v>
      </c>
      <c r="X32" s="4">
        <f>SUMIFS(BNVFE!V:V,BNVFE!$C:$C,$C32,BNVFE!$B:$B,$B32,BNVFE!$A:$A,$A32)</f>
        <v>4.4788898219627745E-4</v>
      </c>
      <c r="Y32" s="4">
        <f>SUMIFS(BNVFE!W:W,BNVFE!$C:$C,$C32,BNVFE!$B:$B,$B32,BNVFE!$A:$A,$A32)</f>
        <v>4.4788898219627745E-4</v>
      </c>
      <c r="Z32" s="4">
        <f>SUMIFS(BNVFE!X:X,BNVFE!$C:$C,$C32,BNVFE!$B:$B,$B32,BNVFE!$A:$A,$A32)</f>
        <v>4.4788898219627745E-4</v>
      </c>
      <c r="AA32" s="4">
        <f>SUMIFS(BNVFE!Y:Y,BNVFE!$C:$C,$C32,BNVFE!$B:$B,$B32,BNVFE!$A:$A,$A32)</f>
        <v>4.4788898219627745E-4</v>
      </c>
      <c r="AB32" s="4">
        <f>SUMIFS(BNVFE!Z:Z,BNVFE!$C:$C,$C32,BNVFE!$B:$B,$B32,BNVFE!$A:$A,$A32)</f>
        <v>4.4788898219627745E-4</v>
      </c>
      <c r="AC32" s="4">
        <f>SUMIFS(BNVFE!AA:AA,BNVFE!$C:$C,$C32,BNVFE!$B:$B,$B32,BNVFE!$A:$A,$A32)</f>
        <v>4.4788898219627745E-4</v>
      </c>
      <c r="AD32" s="4">
        <f>SUMIFS(BNVFE!AB:AB,BNVFE!$C:$C,$C32,BNVFE!$B:$B,$B32,BNVFE!$A:$A,$A32)</f>
        <v>4.4788898219627745E-4</v>
      </c>
      <c r="AE32" s="4">
        <f>SUMIFS(BNVFE!AC:AC,BNVFE!$C:$C,$C32,BNVFE!$B:$B,$B32,BNVFE!$A:$A,$A32)</f>
        <v>4.4788898219627745E-4</v>
      </c>
      <c r="AF32" s="4">
        <f>SUMIFS(BNVFE!AD:AD,BNVFE!$C:$C,$C32,BNVFE!$B:$B,$B32,BNVFE!$A:$A,$A32)</f>
        <v>4.4788898219627745E-4</v>
      </c>
      <c r="AG32" s="4">
        <f>SUMIFS(BNVFE!AE:AE,BNVFE!$C:$C,$C32,BNVFE!$B:$B,$B32,BNVFE!$A:$A,$A32)</f>
        <v>4.4788898219627745E-4</v>
      </c>
      <c r="AH32" s="4">
        <f>SUMIFS(BNVFE!AF:AF,BNVFE!$C:$C,$C32,BNVFE!$B:$B,$B32,BNVFE!$A:$A,$A32)</f>
        <v>4.4788898219627745E-4</v>
      </c>
      <c r="AI32" s="4">
        <f>SUMIFS(BNVFE!AG:AG,BNVFE!$C:$C,$C32,BNVFE!$B:$B,$B32,BNVFE!$A:$A,$A32)</f>
        <v>4.4788898219627745E-4</v>
      </c>
      <c r="AJ32" s="4">
        <f>SUMIFS(BNVFE!AH:AH,BNVFE!$C:$C,$C32,BNVFE!$B:$B,$B32,BNVFE!$A:$A,$A32)</f>
        <v>4.4788898219627745E-4</v>
      </c>
      <c r="AK32" s="4">
        <f>SUMIFS(BNVFE!AI:AI,BNVFE!$C:$C,$C32,BNVFE!$B:$B,$B32,BNVFE!$A:$A,$A32)</f>
        <v>4.4788898219627745E-4</v>
      </c>
      <c r="AL32" s="4">
        <f>SUMIFS(BNVFE!AJ:AJ,BNVFE!$C:$C,$C32,BNVFE!$B:$B,$B32,BNVFE!$A:$A,$A32)</f>
        <v>4.4788898219627745E-4</v>
      </c>
      <c r="AM32" s="4">
        <f>SUMIFS(BNVFE!AK:AK,BNVFE!$C:$C,$C32,BNVFE!$B:$B,$B32,BNVFE!$A:$A,$A32)</f>
        <v>4.4788898219627745E-4</v>
      </c>
      <c r="AN32" s="4">
        <f>SUMIFS(BNVFE!AL:AL,BNVFE!$C:$C,$C32,BNVFE!$B:$B,$B32,BNVFE!$A:$A,$A32)</f>
        <v>4.4788898219627745E-4</v>
      </c>
      <c r="AO32" s="4">
        <f>SUMIFS(BNVFE!AM:AM,BNVFE!$C:$C,$C32,BNVFE!$B:$B,$B32,BNVFE!$A:$A,$A32)</f>
        <v>4.4788898219627745E-4</v>
      </c>
      <c r="AP32" s="4">
        <f>SUMIFS(BNVFE!AN:AN,BNVFE!$C:$C,$C32,BNVFE!$B:$B,$B32,BNVFE!$A:$A,$A32)</f>
        <v>4.4788898219627745E-4</v>
      </c>
      <c r="AQ32" s="4">
        <f>SUMIFS(BNVFE!AO:AO,BNVFE!$C:$C,$C32,BNVFE!$B:$B,$B32,BNVFE!$A:$A,$A32)</f>
        <v>4.4788898219627745E-4</v>
      </c>
      <c r="AR32" s="4">
        <f>SUMIFS(BNVFE!AP:AP,BNVFE!$C:$C,$C32,BNVFE!$B:$B,$B32,BNVFE!$A:$A,$A32)</f>
        <v>4.4788898219627745E-4</v>
      </c>
      <c r="AS32" s="4">
        <f>SUMIFS(BNVFE!AQ:AQ,BNVFE!$C:$C,$C32,BNVFE!$B:$B,$B32,BNVFE!$A:$A,$A32)</f>
        <v>4.4788898219627745E-4</v>
      </c>
      <c r="AT32" s="4">
        <f>SUMIFS(BNVFE!AR:AR,BNVFE!$C:$C,$C32,BNVFE!$B:$B,$B32,BNVFE!$A:$A,$A32)</f>
        <v>4.4788898219627745E-4</v>
      </c>
      <c r="AU32" s="4">
        <f>SUMIFS(BNVFE!AS:AS,BNVFE!$C:$C,$C32,BNVFE!$B:$B,$B32,BNVFE!$A:$A,$A32)</f>
        <v>4.4788898219627745E-4</v>
      </c>
      <c r="AV32" s="4">
        <f>SUMIFS(BNVFE!AT:AT,BNVFE!$C:$C,$C32,BNVFE!$B:$B,$B32,BNVFE!$A:$A,$A32)</f>
        <v>4.4788898219627745E-4</v>
      </c>
    </row>
    <row r="33" spans="1:48">
      <c r="A33" s="18" t="s">
        <v>143</v>
      </c>
      <c r="B33" s="18" t="s">
        <v>7</v>
      </c>
      <c r="C33" s="18" t="s">
        <v>5</v>
      </c>
      <c r="D33" s="4">
        <f>SUMIFS(SYFAFE!$D$18:$D$101,SYFAFE!$C$18:$C$101,$C33,SYFAFE!$B$18:$B$101,$B33,SYFAFE!A$18:A$101,$A33)</f>
        <v>4.856059491180693E-4</v>
      </c>
      <c r="E33" s="10">
        <f t="shared" si="0"/>
        <v>1</v>
      </c>
      <c r="F33" s="20">
        <f>VLOOKUP($B33,'Other Values'!$A$9:$C$14,IF($A33="passenger",2,3),FALSE)</f>
        <v>27.5</v>
      </c>
      <c r="G33" s="4">
        <f>SUMIFS(BNVFE!E:E,BNVFE!$C:$C,$C33,BNVFE!$B:$B,$B33,BNVFE!$A:$A,$A33)</f>
        <v>4.856059491180693E-4</v>
      </c>
      <c r="H33" s="4">
        <f>SUMIFS(BNVFE!F:F,BNVFE!$C:$C,$C33,BNVFE!$B:$B,$B33,BNVFE!$A:$A,$A33)</f>
        <v>4.4075699203391632E-4</v>
      </c>
      <c r="I33" s="4">
        <f>SUMIFS(BNVFE!G:G,BNVFE!$C:$C,$C33,BNVFE!$B:$B,$B33,BNVFE!$A:$A,$A33)</f>
        <v>4.4788898219627745E-4</v>
      </c>
      <c r="J33" s="4">
        <f>SUMIFS(BNVFE!H:H,BNVFE!$C:$C,$C33,BNVFE!$B:$B,$B33,BNVFE!$A:$A,$A33)</f>
        <v>4.4788898219627745E-4</v>
      </c>
      <c r="K33" s="4">
        <f>SUMIFS(BNVFE!I:I,BNVFE!$C:$C,$C33,BNVFE!$B:$B,$B33,BNVFE!$A:$A,$A33)</f>
        <v>4.4788898219627745E-4</v>
      </c>
      <c r="L33" s="4">
        <f>SUMIFS(BNVFE!J:J,BNVFE!$C:$C,$C33,BNVFE!$B:$B,$B33,BNVFE!$A:$A,$A33)</f>
        <v>4.4788898219627745E-4</v>
      </c>
      <c r="M33" s="4">
        <f>SUMIFS(BNVFE!K:K,BNVFE!$C:$C,$C33,BNVFE!$B:$B,$B33,BNVFE!$A:$A,$A33)</f>
        <v>4.4788898219627745E-4</v>
      </c>
      <c r="N33" s="4">
        <f>SUMIFS(BNVFE!L:L,BNVFE!$C:$C,$C33,BNVFE!$B:$B,$B33,BNVFE!$A:$A,$A33)</f>
        <v>4.4788898219627745E-4</v>
      </c>
      <c r="O33" s="4">
        <f>SUMIFS(BNVFE!M:M,BNVFE!$C:$C,$C33,BNVFE!$B:$B,$B33,BNVFE!$A:$A,$A33)</f>
        <v>4.4788898219627745E-4</v>
      </c>
      <c r="P33" s="4">
        <f>SUMIFS(BNVFE!N:N,BNVFE!$C:$C,$C33,BNVFE!$B:$B,$B33,BNVFE!$A:$A,$A33)</f>
        <v>4.4788898219627745E-4</v>
      </c>
      <c r="Q33" s="4">
        <f>SUMIFS(BNVFE!O:O,BNVFE!$C:$C,$C33,BNVFE!$B:$B,$B33,BNVFE!$A:$A,$A33)</f>
        <v>4.4788898219627745E-4</v>
      </c>
      <c r="R33" s="4">
        <f>SUMIFS(BNVFE!P:P,BNVFE!$C:$C,$C33,BNVFE!$B:$B,$B33,BNVFE!$A:$A,$A33)</f>
        <v>4.4788898219627745E-4</v>
      </c>
      <c r="S33" s="4">
        <f>SUMIFS(BNVFE!Q:Q,BNVFE!$C:$C,$C33,BNVFE!$B:$B,$B33,BNVFE!$A:$A,$A33)</f>
        <v>4.4788898219627745E-4</v>
      </c>
      <c r="T33" s="4">
        <f>SUMIFS(BNVFE!R:R,BNVFE!$C:$C,$C33,BNVFE!$B:$B,$B33,BNVFE!$A:$A,$A33)</f>
        <v>4.4788898219627745E-4</v>
      </c>
      <c r="U33" s="4">
        <f>SUMIFS(BNVFE!S:S,BNVFE!$C:$C,$C33,BNVFE!$B:$B,$B33,BNVFE!$A:$A,$A33)</f>
        <v>4.4788898219627745E-4</v>
      </c>
      <c r="V33" s="4">
        <f>SUMIFS(BNVFE!T:T,BNVFE!$C:$C,$C33,BNVFE!$B:$B,$B33,BNVFE!$A:$A,$A33)</f>
        <v>4.4788898219627745E-4</v>
      </c>
      <c r="W33" s="4">
        <f>SUMIFS(BNVFE!U:U,BNVFE!$C:$C,$C33,BNVFE!$B:$B,$B33,BNVFE!$A:$A,$A33)</f>
        <v>4.4788898219627745E-4</v>
      </c>
      <c r="X33" s="4">
        <f>SUMIFS(BNVFE!V:V,BNVFE!$C:$C,$C33,BNVFE!$B:$B,$B33,BNVFE!$A:$A,$A33)</f>
        <v>4.4788898219627745E-4</v>
      </c>
      <c r="Y33" s="4">
        <f>SUMIFS(BNVFE!W:W,BNVFE!$C:$C,$C33,BNVFE!$B:$B,$B33,BNVFE!$A:$A,$A33)</f>
        <v>4.4788898219627745E-4</v>
      </c>
      <c r="Z33" s="4">
        <f>SUMIFS(BNVFE!X:X,BNVFE!$C:$C,$C33,BNVFE!$B:$B,$B33,BNVFE!$A:$A,$A33)</f>
        <v>4.4788898219627745E-4</v>
      </c>
      <c r="AA33" s="4">
        <f>SUMIFS(BNVFE!Y:Y,BNVFE!$C:$C,$C33,BNVFE!$B:$B,$B33,BNVFE!$A:$A,$A33)</f>
        <v>4.4788898219627745E-4</v>
      </c>
      <c r="AB33" s="4">
        <f>SUMIFS(BNVFE!Z:Z,BNVFE!$C:$C,$C33,BNVFE!$B:$B,$B33,BNVFE!$A:$A,$A33)</f>
        <v>4.4788898219627745E-4</v>
      </c>
      <c r="AC33" s="4">
        <f>SUMIFS(BNVFE!AA:AA,BNVFE!$C:$C,$C33,BNVFE!$B:$B,$B33,BNVFE!$A:$A,$A33)</f>
        <v>4.4788898219627745E-4</v>
      </c>
      <c r="AD33" s="4">
        <f>SUMIFS(BNVFE!AB:AB,BNVFE!$C:$C,$C33,BNVFE!$B:$B,$B33,BNVFE!$A:$A,$A33)</f>
        <v>4.4788898219627745E-4</v>
      </c>
      <c r="AE33" s="4">
        <f>SUMIFS(BNVFE!AC:AC,BNVFE!$C:$C,$C33,BNVFE!$B:$B,$B33,BNVFE!$A:$A,$A33)</f>
        <v>4.4788898219627745E-4</v>
      </c>
      <c r="AF33" s="4">
        <f>SUMIFS(BNVFE!AD:AD,BNVFE!$C:$C,$C33,BNVFE!$B:$B,$B33,BNVFE!$A:$A,$A33)</f>
        <v>4.4788898219627745E-4</v>
      </c>
      <c r="AG33" s="4">
        <f>SUMIFS(BNVFE!AE:AE,BNVFE!$C:$C,$C33,BNVFE!$B:$B,$B33,BNVFE!$A:$A,$A33)</f>
        <v>4.4788898219627745E-4</v>
      </c>
      <c r="AH33" s="4">
        <f>SUMIFS(BNVFE!AF:AF,BNVFE!$C:$C,$C33,BNVFE!$B:$B,$B33,BNVFE!$A:$A,$A33)</f>
        <v>4.4788898219627745E-4</v>
      </c>
      <c r="AI33" s="4">
        <f>SUMIFS(BNVFE!AG:AG,BNVFE!$C:$C,$C33,BNVFE!$B:$B,$B33,BNVFE!$A:$A,$A33)</f>
        <v>4.4788898219627745E-4</v>
      </c>
      <c r="AJ33" s="4">
        <f>SUMIFS(BNVFE!AH:AH,BNVFE!$C:$C,$C33,BNVFE!$B:$B,$B33,BNVFE!$A:$A,$A33)</f>
        <v>4.4788898219627745E-4</v>
      </c>
      <c r="AK33" s="4">
        <f>SUMIFS(BNVFE!AI:AI,BNVFE!$C:$C,$C33,BNVFE!$B:$B,$B33,BNVFE!$A:$A,$A33)</f>
        <v>4.4788898219627745E-4</v>
      </c>
      <c r="AL33" s="4">
        <f>SUMIFS(BNVFE!AJ:AJ,BNVFE!$C:$C,$C33,BNVFE!$B:$B,$B33,BNVFE!$A:$A,$A33)</f>
        <v>4.4788898219627745E-4</v>
      </c>
      <c r="AM33" s="4">
        <f>SUMIFS(BNVFE!AK:AK,BNVFE!$C:$C,$C33,BNVFE!$B:$B,$B33,BNVFE!$A:$A,$A33)</f>
        <v>4.4788898219627745E-4</v>
      </c>
      <c r="AN33" s="4">
        <f>SUMIFS(BNVFE!AL:AL,BNVFE!$C:$C,$C33,BNVFE!$B:$B,$B33,BNVFE!$A:$A,$A33)</f>
        <v>4.4788898219627745E-4</v>
      </c>
      <c r="AO33" s="4">
        <f>SUMIFS(BNVFE!AM:AM,BNVFE!$C:$C,$C33,BNVFE!$B:$B,$B33,BNVFE!$A:$A,$A33)</f>
        <v>4.4788898219627745E-4</v>
      </c>
      <c r="AP33" s="4">
        <f>SUMIFS(BNVFE!AN:AN,BNVFE!$C:$C,$C33,BNVFE!$B:$B,$B33,BNVFE!$A:$A,$A33)</f>
        <v>4.4788898219627745E-4</v>
      </c>
      <c r="AQ33" s="4">
        <f>SUMIFS(BNVFE!AO:AO,BNVFE!$C:$C,$C33,BNVFE!$B:$B,$B33,BNVFE!$A:$A,$A33)</f>
        <v>4.4788898219627745E-4</v>
      </c>
      <c r="AR33" s="4">
        <f>SUMIFS(BNVFE!AP:AP,BNVFE!$C:$C,$C33,BNVFE!$B:$B,$B33,BNVFE!$A:$A,$A33)</f>
        <v>4.4788898219627745E-4</v>
      </c>
      <c r="AS33" s="4">
        <f>SUMIFS(BNVFE!AQ:AQ,BNVFE!$C:$C,$C33,BNVFE!$B:$B,$B33,BNVFE!$A:$A,$A33)</f>
        <v>4.4788898219627745E-4</v>
      </c>
      <c r="AT33" s="4">
        <f>SUMIFS(BNVFE!AR:AR,BNVFE!$C:$C,$C33,BNVFE!$B:$B,$B33,BNVFE!$A:$A,$A33)</f>
        <v>4.4788898219627745E-4</v>
      </c>
      <c r="AU33" s="4">
        <f>SUMIFS(BNVFE!AS:AS,BNVFE!$C:$C,$C33,BNVFE!$B:$B,$B33,BNVFE!$A:$A,$A33)</f>
        <v>4.4788898219627745E-4</v>
      </c>
      <c r="AV33" s="4">
        <f>SUMIFS(BNVFE!AT:AT,BNVFE!$C:$C,$C33,BNVFE!$B:$B,$B33,BNVFE!$A:$A,$A33)</f>
        <v>4.4788898219627745E-4</v>
      </c>
    </row>
    <row r="34" spans="1:48">
      <c r="A34" s="18" t="s">
        <v>143</v>
      </c>
      <c r="B34" s="18" t="s">
        <v>7</v>
      </c>
      <c r="C34" s="18" t="s">
        <v>6</v>
      </c>
      <c r="D34" s="4">
        <f>SUMIFS(SYFAFE!$D$18:$D$101,SYFAFE!$C$18:$C$101,$C34,SYFAFE!$B$18:$B$101,$B34,SYFAFE!A$18:A$101,$A34)</f>
        <v>0</v>
      </c>
      <c r="E34" s="10" t="e">
        <f t="shared" si="0"/>
        <v>#DIV/0!</v>
      </c>
      <c r="F34" s="20">
        <f>VLOOKUP($B34,'Other Values'!$A$9:$C$14,IF($A34="passenger",2,3),FALSE)</f>
        <v>27.5</v>
      </c>
      <c r="G34" s="4">
        <f>SUMIFS(BNVFE!E:E,BNVFE!$C:$C,$C34,BNVFE!$B:$B,$B34,BNVFE!$A:$A,$A34)</f>
        <v>0</v>
      </c>
      <c r="H34" s="4">
        <f>SUMIFS(BNVFE!F:F,BNVFE!$C:$C,$C34,BNVFE!$B:$B,$B34,BNVFE!$A:$A,$A34)</f>
        <v>0</v>
      </c>
      <c r="I34" s="4">
        <f>SUMIFS(BNVFE!G:G,BNVFE!$C:$C,$C34,BNVFE!$B:$B,$B34,BNVFE!$A:$A,$A34)</f>
        <v>0</v>
      </c>
      <c r="J34" s="4">
        <f>SUMIFS(BNVFE!H:H,BNVFE!$C:$C,$C34,BNVFE!$B:$B,$B34,BNVFE!$A:$A,$A34)</f>
        <v>0</v>
      </c>
      <c r="K34" s="4">
        <f>SUMIFS(BNVFE!I:I,BNVFE!$C:$C,$C34,BNVFE!$B:$B,$B34,BNVFE!$A:$A,$A34)</f>
        <v>0</v>
      </c>
      <c r="L34" s="4">
        <f>SUMIFS(BNVFE!J:J,BNVFE!$C:$C,$C34,BNVFE!$B:$B,$B34,BNVFE!$A:$A,$A34)</f>
        <v>0</v>
      </c>
      <c r="M34" s="4">
        <f>SUMIFS(BNVFE!K:K,BNVFE!$C:$C,$C34,BNVFE!$B:$B,$B34,BNVFE!$A:$A,$A34)</f>
        <v>0</v>
      </c>
      <c r="N34" s="4">
        <f>SUMIFS(BNVFE!L:L,BNVFE!$C:$C,$C34,BNVFE!$B:$B,$B34,BNVFE!$A:$A,$A34)</f>
        <v>0</v>
      </c>
      <c r="O34" s="4">
        <f>SUMIFS(BNVFE!M:M,BNVFE!$C:$C,$C34,BNVFE!$B:$B,$B34,BNVFE!$A:$A,$A34)</f>
        <v>0</v>
      </c>
      <c r="P34" s="4">
        <f>SUMIFS(BNVFE!N:N,BNVFE!$C:$C,$C34,BNVFE!$B:$B,$B34,BNVFE!$A:$A,$A34)</f>
        <v>0</v>
      </c>
      <c r="Q34" s="4">
        <f>SUMIFS(BNVFE!O:O,BNVFE!$C:$C,$C34,BNVFE!$B:$B,$B34,BNVFE!$A:$A,$A34)</f>
        <v>0</v>
      </c>
      <c r="R34" s="4">
        <f>SUMIFS(BNVFE!P:P,BNVFE!$C:$C,$C34,BNVFE!$B:$B,$B34,BNVFE!$A:$A,$A34)</f>
        <v>0</v>
      </c>
      <c r="S34" s="4">
        <f>SUMIFS(BNVFE!Q:Q,BNVFE!$C:$C,$C34,BNVFE!$B:$B,$B34,BNVFE!$A:$A,$A34)</f>
        <v>0</v>
      </c>
      <c r="T34" s="4">
        <f>SUMIFS(BNVFE!R:R,BNVFE!$C:$C,$C34,BNVFE!$B:$B,$B34,BNVFE!$A:$A,$A34)</f>
        <v>0</v>
      </c>
      <c r="U34" s="4">
        <f>SUMIFS(BNVFE!S:S,BNVFE!$C:$C,$C34,BNVFE!$B:$B,$B34,BNVFE!$A:$A,$A34)</f>
        <v>0</v>
      </c>
      <c r="V34" s="4">
        <f>SUMIFS(BNVFE!T:T,BNVFE!$C:$C,$C34,BNVFE!$B:$B,$B34,BNVFE!$A:$A,$A34)</f>
        <v>0</v>
      </c>
      <c r="W34" s="4">
        <f>SUMIFS(BNVFE!U:U,BNVFE!$C:$C,$C34,BNVFE!$B:$B,$B34,BNVFE!$A:$A,$A34)</f>
        <v>0</v>
      </c>
      <c r="X34" s="4">
        <f>SUMIFS(BNVFE!V:V,BNVFE!$C:$C,$C34,BNVFE!$B:$B,$B34,BNVFE!$A:$A,$A34)</f>
        <v>0</v>
      </c>
      <c r="Y34" s="4">
        <f>SUMIFS(BNVFE!W:W,BNVFE!$C:$C,$C34,BNVFE!$B:$B,$B34,BNVFE!$A:$A,$A34)</f>
        <v>0</v>
      </c>
      <c r="Z34" s="4">
        <f>SUMIFS(BNVFE!X:X,BNVFE!$C:$C,$C34,BNVFE!$B:$B,$B34,BNVFE!$A:$A,$A34)</f>
        <v>0</v>
      </c>
      <c r="AA34" s="4">
        <f>SUMIFS(BNVFE!Y:Y,BNVFE!$C:$C,$C34,BNVFE!$B:$B,$B34,BNVFE!$A:$A,$A34)</f>
        <v>0</v>
      </c>
      <c r="AB34" s="4">
        <f>SUMIFS(BNVFE!Z:Z,BNVFE!$C:$C,$C34,BNVFE!$B:$B,$B34,BNVFE!$A:$A,$A34)</f>
        <v>0</v>
      </c>
      <c r="AC34" s="4">
        <f>SUMIFS(BNVFE!AA:AA,BNVFE!$C:$C,$C34,BNVFE!$B:$B,$B34,BNVFE!$A:$A,$A34)</f>
        <v>0</v>
      </c>
      <c r="AD34" s="4">
        <f>SUMIFS(BNVFE!AB:AB,BNVFE!$C:$C,$C34,BNVFE!$B:$B,$B34,BNVFE!$A:$A,$A34)</f>
        <v>0</v>
      </c>
      <c r="AE34" s="4">
        <f>SUMIFS(BNVFE!AC:AC,BNVFE!$C:$C,$C34,BNVFE!$B:$B,$B34,BNVFE!$A:$A,$A34)</f>
        <v>0</v>
      </c>
      <c r="AF34" s="4">
        <f>SUMIFS(BNVFE!AD:AD,BNVFE!$C:$C,$C34,BNVFE!$B:$B,$B34,BNVFE!$A:$A,$A34)</f>
        <v>0</v>
      </c>
      <c r="AG34" s="4">
        <f>SUMIFS(BNVFE!AE:AE,BNVFE!$C:$C,$C34,BNVFE!$B:$B,$B34,BNVFE!$A:$A,$A34)</f>
        <v>0</v>
      </c>
      <c r="AH34" s="4">
        <f>SUMIFS(BNVFE!AF:AF,BNVFE!$C:$C,$C34,BNVFE!$B:$B,$B34,BNVFE!$A:$A,$A34)</f>
        <v>0</v>
      </c>
      <c r="AI34" s="4">
        <f>SUMIFS(BNVFE!AG:AG,BNVFE!$C:$C,$C34,BNVFE!$B:$B,$B34,BNVFE!$A:$A,$A34)</f>
        <v>0</v>
      </c>
      <c r="AJ34" s="4">
        <f>SUMIFS(BNVFE!AH:AH,BNVFE!$C:$C,$C34,BNVFE!$B:$B,$B34,BNVFE!$A:$A,$A34)</f>
        <v>0</v>
      </c>
      <c r="AK34" s="4">
        <f>SUMIFS(BNVFE!AI:AI,BNVFE!$C:$C,$C34,BNVFE!$B:$B,$B34,BNVFE!$A:$A,$A34)</f>
        <v>0</v>
      </c>
      <c r="AL34" s="4">
        <f>SUMIFS(BNVFE!AJ:AJ,BNVFE!$C:$C,$C34,BNVFE!$B:$B,$B34,BNVFE!$A:$A,$A34)</f>
        <v>0</v>
      </c>
      <c r="AM34" s="4">
        <f>SUMIFS(BNVFE!AK:AK,BNVFE!$C:$C,$C34,BNVFE!$B:$B,$B34,BNVFE!$A:$A,$A34)</f>
        <v>0</v>
      </c>
      <c r="AN34" s="4">
        <f>SUMIFS(BNVFE!AL:AL,BNVFE!$C:$C,$C34,BNVFE!$B:$B,$B34,BNVFE!$A:$A,$A34)</f>
        <v>0</v>
      </c>
      <c r="AO34" s="4">
        <f>SUMIFS(BNVFE!AM:AM,BNVFE!$C:$C,$C34,BNVFE!$B:$B,$B34,BNVFE!$A:$A,$A34)</f>
        <v>0</v>
      </c>
      <c r="AP34" s="4">
        <f>SUMIFS(BNVFE!AN:AN,BNVFE!$C:$C,$C34,BNVFE!$B:$B,$B34,BNVFE!$A:$A,$A34)</f>
        <v>0</v>
      </c>
      <c r="AQ34" s="4">
        <f>SUMIFS(BNVFE!AO:AO,BNVFE!$C:$C,$C34,BNVFE!$B:$B,$B34,BNVFE!$A:$A,$A34)</f>
        <v>0</v>
      </c>
      <c r="AR34" s="4">
        <f>SUMIFS(BNVFE!AP:AP,BNVFE!$C:$C,$C34,BNVFE!$B:$B,$B34,BNVFE!$A:$A,$A34)</f>
        <v>0</v>
      </c>
      <c r="AS34" s="4">
        <f>SUMIFS(BNVFE!AQ:AQ,BNVFE!$C:$C,$C34,BNVFE!$B:$B,$B34,BNVFE!$A:$A,$A34)</f>
        <v>0</v>
      </c>
      <c r="AT34" s="4">
        <f>SUMIFS(BNVFE!AR:AR,BNVFE!$C:$C,$C34,BNVFE!$B:$B,$B34,BNVFE!$A:$A,$A34)</f>
        <v>0</v>
      </c>
      <c r="AU34" s="4">
        <f>SUMIFS(BNVFE!AS:AS,BNVFE!$C:$C,$C34,BNVFE!$B:$B,$B34,BNVFE!$A:$A,$A34)</f>
        <v>0</v>
      </c>
      <c r="AV34" s="4">
        <f>SUMIFS(BNVFE!AT:AT,BNVFE!$C:$C,$C34,BNVFE!$B:$B,$B34,BNVFE!$A:$A,$A34)</f>
        <v>0</v>
      </c>
    </row>
    <row r="35" spans="1:48">
      <c r="A35" s="18" t="s">
        <v>143</v>
      </c>
      <c r="B35" s="18" t="s">
        <v>7</v>
      </c>
      <c r="C35" s="18" t="s">
        <v>49</v>
      </c>
      <c r="D35" s="4">
        <f>SUMIFS(SYFAFE!$D$18:$D$101,SYFAFE!$C$18:$C$101,$C35,SYFAFE!$B$18:$B$101,$B35,SYFAFE!A$18:A$101,$A35)</f>
        <v>0</v>
      </c>
      <c r="E35" s="10" t="e">
        <f t="shared" si="0"/>
        <v>#DIV/0!</v>
      </c>
      <c r="F35" s="20">
        <f>VLOOKUP($B35,'Other Values'!$A$9:$C$14,IF($A35="passenger",2,3),FALSE)</f>
        <v>27.5</v>
      </c>
      <c r="G35" s="4">
        <f>SUMIFS(BNVFE!E:E,BNVFE!$C:$C,$C35,BNVFE!$B:$B,$B35,BNVFE!$A:$A,$A35)</f>
        <v>0</v>
      </c>
      <c r="H35" s="4">
        <f>SUMIFS(BNVFE!F:F,BNVFE!$C:$C,$C35,BNVFE!$B:$B,$B35,BNVFE!$A:$A,$A35)</f>
        <v>0</v>
      </c>
      <c r="I35" s="4">
        <f>SUMIFS(BNVFE!G:G,BNVFE!$C:$C,$C35,BNVFE!$B:$B,$B35,BNVFE!$A:$A,$A35)</f>
        <v>0</v>
      </c>
      <c r="J35" s="4">
        <f>SUMIFS(BNVFE!H:H,BNVFE!$C:$C,$C35,BNVFE!$B:$B,$B35,BNVFE!$A:$A,$A35)</f>
        <v>0</v>
      </c>
      <c r="K35" s="4">
        <f>SUMIFS(BNVFE!I:I,BNVFE!$C:$C,$C35,BNVFE!$B:$B,$B35,BNVFE!$A:$A,$A35)</f>
        <v>0</v>
      </c>
      <c r="L35" s="4">
        <f>SUMIFS(BNVFE!J:J,BNVFE!$C:$C,$C35,BNVFE!$B:$B,$B35,BNVFE!$A:$A,$A35)</f>
        <v>0</v>
      </c>
      <c r="M35" s="4">
        <f>SUMIFS(BNVFE!K:K,BNVFE!$C:$C,$C35,BNVFE!$B:$B,$B35,BNVFE!$A:$A,$A35)</f>
        <v>0</v>
      </c>
      <c r="N35" s="4">
        <f>SUMIFS(BNVFE!L:L,BNVFE!$C:$C,$C35,BNVFE!$B:$B,$B35,BNVFE!$A:$A,$A35)</f>
        <v>0</v>
      </c>
      <c r="O35" s="4">
        <f>SUMIFS(BNVFE!M:M,BNVFE!$C:$C,$C35,BNVFE!$B:$B,$B35,BNVFE!$A:$A,$A35)</f>
        <v>0</v>
      </c>
      <c r="P35" s="4">
        <f>SUMIFS(BNVFE!N:N,BNVFE!$C:$C,$C35,BNVFE!$B:$B,$B35,BNVFE!$A:$A,$A35)</f>
        <v>0</v>
      </c>
      <c r="Q35" s="4">
        <f>SUMIFS(BNVFE!O:O,BNVFE!$C:$C,$C35,BNVFE!$B:$B,$B35,BNVFE!$A:$A,$A35)</f>
        <v>0</v>
      </c>
      <c r="R35" s="4">
        <f>SUMIFS(BNVFE!P:P,BNVFE!$C:$C,$C35,BNVFE!$B:$B,$B35,BNVFE!$A:$A,$A35)</f>
        <v>0</v>
      </c>
      <c r="S35" s="4">
        <f>SUMIFS(BNVFE!Q:Q,BNVFE!$C:$C,$C35,BNVFE!$B:$B,$B35,BNVFE!$A:$A,$A35)</f>
        <v>0</v>
      </c>
      <c r="T35" s="4">
        <f>SUMIFS(BNVFE!R:R,BNVFE!$C:$C,$C35,BNVFE!$B:$B,$B35,BNVFE!$A:$A,$A35)</f>
        <v>0</v>
      </c>
      <c r="U35" s="4">
        <f>SUMIFS(BNVFE!S:S,BNVFE!$C:$C,$C35,BNVFE!$B:$B,$B35,BNVFE!$A:$A,$A35)</f>
        <v>0</v>
      </c>
      <c r="V35" s="4">
        <f>SUMIFS(BNVFE!T:T,BNVFE!$C:$C,$C35,BNVFE!$B:$B,$B35,BNVFE!$A:$A,$A35)</f>
        <v>0</v>
      </c>
      <c r="W35" s="4">
        <f>SUMIFS(BNVFE!U:U,BNVFE!$C:$C,$C35,BNVFE!$B:$B,$B35,BNVFE!$A:$A,$A35)</f>
        <v>0</v>
      </c>
      <c r="X35" s="4">
        <f>SUMIFS(BNVFE!V:V,BNVFE!$C:$C,$C35,BNVFE!$B:$B,$B35,BNVFE!$A:$A,$A35)</f>
        <v>0</v>
      </c>
      <c r="Y35" s="4">
        <f>SUMIFS(BNVFE!W:W,BNVFE!$C:$C,$C35,BNVFE!$B:$B,$B35,BNVFE!$A:$A,$A35)</f>
        <v>0</v>
      </c>
      <c r="Z35" s="4">
        <f>SUMIFS(BNVFE!X:X,BNVFE!$C:$C,$C35,BNVFE!$B:$B,$B35,BNVFE!$A:$A,$A35)</f>
        <v>0</v>
      </c>
      <c r="AA35" s="4">
        <f>SUMIFS(BNVFE!Y:Y,BNVFE!$C:$C,$C35,BNVFE!$B:$B,$B35,BNVFE!$A:$A,$A35)</f>
        <v>0</v>
      </c>
      <c r="AB35" s="4">
        <f>SUMIFS(BNVFE!Z:Z,BNVFE!$C:$C,$C35,BNVFE!$B:$B,$B35,BNVFE!$A:$A,$A35)</f>
        <v>0</v>
      </c>
      <c r="AC35" s="4">
        <f>SUMIFS(BNVFE!AA:AA,BNVFE!$C:$C,$C35,BNVFE!$B:$B,$B35,BNVFE!$A:$A,$A35)</f>
        <v>0</v>
      </c>
      <c r="AD35" s="4">
        <f>SUMIFS(BNVFE!AB:AB,BNVFE!$C:$C,$C35,BNVFE!$B:$B,$B35,BNVFE!$A:$A,$A35)</f>
        <v>0</v>
      </c>
      <c r="AE35" s="4">
        <f>SUMIFS(BNVFE!AC:AC,BNVFE!$C:$C,$C35,BNVFE!$B:$B,$B35,BNVFE!$A:$A,$A35)</f>
        <v>0</v>
      </c>
      <c r="AF35" s="4">
        <f>SUMIFS(BNVFE!AD:AD,BNVFE!$C:$C,$C35,BNVFE!$B:$B,$B35,BNVFE!$A:$A,$A35)</f>
        <v>0</v>
      </c>
      <c r="AG35" s="4">
        <f>SUMIFS(BNVFE!AE:AE,BNVFE!$C:$C,$C35,BNVFE!$B:$B,$B35,BNVFE!$A:$A,$A35)</f>
        <v>0</v>
      </c>
      <c r="AH35" s="4">
        <f>SUMIFS(BNVFE!AF:AF,BNVFE!$C:$C,$C35,BNVFE!$B:$B,$B35,BNVFE!$A:$A,$A35)</f>
        <v>0</v>
      </c>
      <c r="AI35" s="4">
        <f>SUMIFS(BNVFE!AG:AG,BNVFE!$C:$C,$C35,BNVFE!$B:$B,$B35,BNVFE!$A:$A,$A35)</f>
        <v>0</v>
      </c>
      <c r="AJ35" s="4">
        <f>SUMIFS(BNVFE!AH:AH,BNVFE!$C:$C,$C35,BNVFE!$B:$B,$B35,BNVFE!$A:$A,$A35)</f>
        <v>0</v>
      </c>
      <c r="AK35" s="4">
        <f>SUMIFS(BNVFE!AI:AI,BNVFE!$C:$C,$C35,BNVFE!$B:$B,$B35,BNVFE!$A:$A,$A35)</f>
        <v>0</v>
      </c>
      <c r="AL35" s="4">
        <f>SUMIFS(BNVFE!AJ:AJ,BNVFE!$C:$C,$C35,BNVFE!$B:$B,$B35,BNVFE!$A:$A,$A35)</f>
        <v>0</v>
      </c>
      <c r="AM35" s="4">
        <f>SUMIFS(BNVFE!AK:AK,BNVFE!$C:$C,$C35,BNVFE!$B:$B,$B35,BNVFE!$A:$A,$A35)</f>
        <v>0</v>
      </c>
      <c r="AN35" s="4">
        <f>SUMIFS(BNVFE!AL:AL,BNVFE!$C:$C,$C35,BNVFE!$B:$B,$B35,BNVFE!$A:$A,$A35)</f>
        <v>0</v>
      </c>
      <c r="AO35" s="4">
        <f>SUMIFS(BNVFE!AM:AM,BNVFE!$C:$C,$C35,BNVFE!$B:$B,$B35,BNVFE!$A:$A,$A35)</f>
        <v>0</v>
      </c>
      <c r="AP35" s="4">
        <f>SUMIFS(BNVFE!AN:AN,BNVFE!$C:$C,$C35,BNVFE!$B:$B,$B35,BNVFE!$A:$A,$A35)</f>
        <v>0</v>
      </c>
      <c r="AQ35" s="4">
        <f>SUMIFS(BNVFE!AO:AO,BNVFE!$C:$C,$C35,BNVFE!$B:$B,$B35,BNVFE!$A:$A,$A35)</f>
        <v>0</v>
      </c>
      <c r="AR35" s="4">
        <f>SUMIFS(BNVFE!AP:AP,BNVFE!$C:$C,$C35,BNVFE!$B:$B,$B35,BNVFE!$A:$A,$A35)</f>
        <v>0</v>
      </c>
      <c r="AS35" s="4">
        <f>SUMIFS(BNVFE!AQ:AQ,BNVFE!$C:$C,$C35,BNVFE!$B:$B,$B35,BNVFE!$A:$A,$A35)</f>
        <v>0</v>
      </c>
      <c r="AT35" s="4">
        <f>SUMIFS(BNVFE!AR:AR,BNVFE!$C:$C,$C35,BNVFE!$B:$B,$B35,BNVFE!$A:$A,$A35)</f>
        <v>0</v>
      </c>
      <c r="AU35" s="4">
        <f>SUMIFS(BNVFE!AS:AS,BNVFE!$C:$C,$C35,BNVFE!$B:$B,$B35,BNVFE!$A:$A,$A35)</f>
        <v>0</v>
      </c>
      <c r="AV35" s="4">
        <f>SUMIFS(BNVFE!AT:AT,BNVFE!$C:$C,$C35,BNVFE!$B:$B,$B35,BNVFE!$A:$A,$A35)</f>
        <v>0</v>
      </c>
    </row>
    <row r="36" spans="1:48">
      <c r="A36" s="18" t="s">
        <v>143</v>
      </c>
      <c r="B36" s="18" t="s">
        <v>7</v>
      </c>
      <c r="C36" s="18" t="s">
        <v>50</v>
      </c>
      <c r="D36" s="4">
        <f>SUMIFS(SYFAFE!$D$18:$D$101,SYFAFE!$C$18:$C$101,$C36,SYFAFE!$B$18:$B$101,$B36,SYFAFE!A$18:A$101,$A36)</f>
        <v>1.6186864970602313E-4</v>
      </c>
      <c r="E36" s="10">
        <f t="shared" si="0"/>
        <v>1</v>
      </c>
      <c r="F36" s="20">
        <f>VLOOKUP($B36,'Other Values'!$A$9:$C$14,IF($A36="passenger",2,3),FALSE)</f>
        <v>27.5</v>
      </c>
      <c r="G36" s="4">
        <f>SUMIFS(BNVFE!E:E,BNVFE!$C:$C,$C36,BNVFE!$B:$B,$B36,BNVFE!$A:$A,$A36)</f>
        <v>1.6186864970602313E-4</v>
      </c>
      <c r="H36" s="4">
        <f>SUMIFS(BNVFE!F:F,BNVFE!$C:$C,$C36,BNVFE!$B:$B,$B36,BNVFE!$A:$A,$A36)</f>
        <v>1.4691899734463879E-4</v>
      </c>
      <c r="I36" s="4">
        <f>SUMIFS(BNVFE!G:G,BNVFE!$C:$C,$C36,BNVFE!$B:$B,$B36,BNVFE!$A:$A,$A36)</f>
        <v>1.4929632739875916E-4</v>
      </c>
      <c r="J36" s="4">
        <f>SUMIFS(BNVFE!H:H,BNVFE!$C:$C,$C36,BNVFE!$B:$B,$B36,BNVFE!$A:$A,$A36)</f>
        <v>1.4929632739875916E-4</v>
      </c>
      <c r="K36" s="4">
        <f>SUMIFS(BNVFE!I:I,BNVFE!$C:$C,$C36,BNVFE!$B:$B,$B36,BNVFE!$A:$A,$A36)</f>
        <v>1.4929632739875916E-4</v>
      </c>
      <c r="L36" s="4">
        <f>SUMIFS(BNVFE!J:J,BNVFE!$C:$C,$C36,BNVFE!$B:$B,$B36,BNVFE!$A:$A,$A36)</f>
        <v>1.4929632739875916E-4</v>
      </c>
      <c r="M36" s="4">
        <f>SUMIFS(BNVFE!K:K,BNVFE!$C:$C,$C36,BNVFE!$B:$B,$B36,BNVFE!$A:$A,$A36)</f>
        <v>1.4929632739875916E-4</v>
      </c>
      <c r="N36" s="4">
        <f>SUMIFS(BNVFE!L:L,BNVFE!$C:$C,$C36,BNVFE!$B:$B,$B36,BNVFE!$A:$A,$A36)</f>
        <v>1.4929632739875916E-4</v>
      </c>
      <c r="O36" s="4">
        <f>SUMIFS(BNVFE!M:M,BNVFE!$C:$C,$C36,BNVFE!$B:$B,$B36,BNVFE!$A:$A,$A36)</f>
        <v>1.4929632739875916E-4</v>
      </c>
      <c r="P36" s="4">
        <f>SUMIFS(BNVFE!N:N,BNVFE!$C:$C,$C36,BNVFE!$B:$B,$B36,BNVFE!$A:$A,$A36)</f>
        <v>1.4929632739875916E-4</v>
      </c>
      <c r="Q36" s="4">
        <f>SUMIFS(BNVFE!O:O,BNVFE!$C:$C,$C36,BNVFE!$B:$B,$B36,BNVFE!$A:$A,$A36)</f>
        <v>1.4929632739875916E-4</v>
      </c>
      <c r="R36" s="4">
        <f>SUMIFS(BNVFE!P:P,BNVFE!$C:$C,$C36,BNVFE!$B:$B,$B36,BNVFE!$A:$A,$A36)</f>
        <v>1.4929632739875916E-4</v>
      </c>
      <c r="S36" s="4">
        <f>SUMIFS(BNVFE!Q:Q,BNVFE!$C:$C,$C36,BNVFE!$B:$B,$B36,BNVFE!$A:$A,$A36)</f>
        <v>1.4929632739875916E-4</v>
      </c>
      <c r="T36" s="4">
        <f>SUMIFS(BNVFE!R:R,BNVFE!$C:$C,$C36,BNVFE!$B:$B,$B36,BNVFE!$A:$A,$A36)</f>
        <v>1.4929632739875916E-4</v>
      </c>
      <c r="U36" s="4">
        <f>SUMIFS(BNVFE!S:S,BNVFE!$C:$C,$C36,BNVFE!$B:$B,$B36,BNVFE!$A:$A,$A36)</f>
        <v>1.4929632739875916E-4</v>
      </c>
      <c r="V36" s="4">
        <f>SUMIFS(BNVFE!T:T,BNVFE!$C:$C,$C36,BNVFE!$B:$B,$B36,BNVFE!$A:$A,$A36)</f>
        <v>1.4929632739875916E-4</v>
      </c>
      <c r="W36" s="4">
        <f>SUMIFS(BNVFE!U:U,BNVFE!$C:$C,$C36,BNVFE!$B:$B,$B36,BNVFE!$A:$A,$A36)</f>
        <v>1.4929632739875916E-4</v>
      </c>
      <c r="X36" s="4">
        <f>SUMIFS(BNVFE!V:V,BNVFE!$C:$C,$C36,BNVFE!$B:$B,$B36,BNVFE!$A:$A,$A36)</f>
        <v>1.4929632739875916E-4</v>
      </c>
      <c r="Y36" s="4">
        <f>SUMIFS(BNVFE!W:W,BNVFE!$C:$C,$C36,BNVFE!$B:$B,$B36,BNVFE!$A:$A,$A36)</f>
        <v>1.4929632739875916E-4</v>
      </c>
      <c r="Z36" s="4">
        <f>SUMIFS(BNVFE!X:X,BNVFE!$C:$C,$C36,BNVFE!$B:$B,$B36,BNVFE!$A:$A,$A36)</f>
        <v>1.4929632739875916E-4</v>
      </c>
      <c r="AA36" s="4">
        <f>SUMIFS(BNVFE!Y:Y,BNVFE!$C:$C,$C36,BNVFE!$B:$B,$B36,BNVFE!$A:$A,$A36)</f>
        <v>1.4929632739875916E-4</v>
      </c>
      <c r="AB36" s="4">
        <f>SUMIFS(BNVFE!Z:Z,BNVFE!$C:$C,$C36,BNVFE!$B:$B,$B36,BNVFE!$A:$A,$A36)</f>
        <v>1.4929632739875916E-4</v>
      </c>
      <c r="AC36" s="4">
        <f>SUMIFS(BNVFE!AA:AA,BNVFE!$C:$C,$C36,BNVFE!$B:$B,$B36,BNVFE!$A:$A,$A36)</f>
        <v>1.4929632739875916E-4</v>
      </c>
      <c r="AD36" s="4">
        <f>SUMIFS(BNVFE!AB:AB,BNVFE!$C:$C,$C36,BNVFE!$B:$B,$B36,BNVFE!$A:$A,$A36)</f>
        <v>1.4929632739875916E-4</v>
      </c>
      <c r="AE36" s="4">
        <f>SUMIFS(BNVFE!AC:AC,BNVFE!$C:$C,$C36,BNVFE!$B:$B,$B36,BNVFE!$A:$A,$A36)</f>
        <v>1.4929632739875916E-4</v>
      </c>
      <c r="AF36" s="4">
        <f>SUMIFS(BNVFE!AD:AD,BNVFE!$C:$C,$C36,BNVFE!$B:$B,$B36,BNVFE!$A:$A,$A36)</f>
        <v>1.4929632739875916E-4</v>
      </c>
      <c r="AG36" s="4">
        <f>SUMIFS(BNVFE!AE:AE,BNVFE!$C:$C,$C36,BNVFE!$B:$B,$B36,BNVFE!$A:$A,$A36)</f>
        <v>1.4929632739875916E-4</v>
      </c>
      <c r="AH36" s="4">
        <f>SUMIFS(BNVFE!AF:AF,BNVFE!$C:$C,$C36,BNVFE!$B:$B,$B36,BNVFE!$A:$A,$A36)</f>
        <v>1.4929632739875916E-4</v>
      </c>
      <c r="AI36" s="4">
        <f>SUMIFS(BNVFE!AG:AG,BNVFE!$C:$C,$C36,BNVFE!$B:$B,$B36,BNVFE!$A:$A,$A36)</f>
        <v>1.4929632739875916E-4</v>
      </c>
      <c r="AJ36" s="4">
        <f>SUMIFS(BNVFE!AH:AH,BNVFE!$C:$C,$C36,BNVFE!$B:$B,$B36,BNVFE!$A:$A,$A36)</f>
        <v>1.4929632739875916E-4</v>
      </c>
      <c r="AK36" s="4">
        <f>SUMIFS(BNVFE!AI:AI,BNVFE!$C:$C,$C36,BNVFE!$B:$B,$B36,BNVFE!$A:$A,$A36)</f>
        <v>1.4929632739875916E-4</v>
      </c>
      <c r="AL36" s="4">
        <f>SUMIFS(BNVFE!AJ:AJ,BNVFE!$C:$C,$C36,BNVFE!$B:$B,$B36,BNVFE!$A:$A,$A36)</f>
        <v>1.4929632739875916E-4</v>
      </c>
      <c r="AM36" s="4">
        <f>SUMIFS(BNVFE!AK:AK,BNVFE!$C:$C,$C36,BNVFE!$B:$B,$B36,BNVFE!$A:$A,$A36)</f>
        <v>1.4929632739875916E-4</v>
      </c>
      <c r="AN36" s="4">
        <f>SUMIFS(BNVFE!AL:AL,BNVFE!$C:$C,$C36,BNVFE!$B:$B,$B36,BNVFE!$A:$A,$A36)</f>
        <v>1.4929632739875916E-4</v>
      </c>
      <c r="AO36" s="4">
        <f>SUMIFS(BNVFE!AM:AM,BNVFE!$C:$C,$C36,BNVFE!$B:$B,$B36,BNVFE!$A:$A,$A36)</f>
        <v>1.4929632739875916E-4</v>
      </c>
      <c r="AP36" s="4">
        <f>SUMIFS(BNVFE!AN:AN,BNVFE!$C:$C,$C36,BNVFE!$B:$B,$B36,BNVFE!$A:$A,$A36)</f>
        <v>1.4929632739875916E-4</v>
      </c>
      <c r="AQ36" s="4">
        <f>SUMIFS(BNVFE!AO:AO,BNVFE!$C:$C,$C36,BNVFE!$B:$B,$B36,BNVFE!$A:$A,$A36)</f>
        <v>1.4929632739875916E-4</v>
      </c>
      <c r="AR36" s="4">
        <f>SUMIFS(BNVFE!AP:AP,BNVFE!$C:$C,$C36,BNVFE!$B:$B,$B36,BNVFE!$A:$A,$A36)</f>
        <v>1.4929632739875916E-4</v>
      </c>
      <c r="AS36" s="4">
        <f>SUMIFS(BNVFE!AQ:AQ,BNVFE!$C:$C,$C36,BNVFE!$B:$B,$B36,BNVFE!$A:$A,$A36)</f>
        <v>1.4929632739875916E-4</v>
      </c>
      <c r="AT36" s="4">
        <f>SUMIFS(BNVFE!AR:AR,BNVFE!$C:$C,$C36,BNVFE!$B:$B,$B36,BNVFE!$A:$A,$A36)</f>
        <v>1.4929632739875916E-4</v>
      </c>
      <c r="AU36" s="4">
        <f>SUMIFS(BNVFE!AS:AS,BNVFE!$C:$C,$C36,BNVFE!$B:$B,$B36,BNVFE!$A:$A,$A36)</f>
        <v>1.4929632739875916E-4</v>
      </c>
      <c r="AV36" s="4">
        <f>SUMIFS(BNVFE!AT:AT,BNVFE!$C:$C,$C36,BNVFE!$B:$B,$B36,BNVFE!$A:$A,$A36)</f>
        <v>1.4929632739875916E-4</v>
      </c>
    </row>
    <row r="37" spans="1:48">
      <c r="A37" s="18" t="s">
        <v>144</v>
      </c>
      <c r="B37" s="18" t="s">
        <v>7</v>
      </c>
      <c r="C37" s="18" t="s">
        <v>2</v>
      </c>
      <c r="D37" s="4">
        <f>SUMIFS(SYFAFE!$D$18:$D$101,SYFAFE!$C$18:$C$101,$C37,SYFAFE!$B$18:$B$101,$B37,SYFAFE!A$18:A$101,$A37)</f>
        <v>1.6622709179351414E-5</v>
      </c>
      <c r="E37" s="10">
        <f t="shared" si="0"/>
        <v>1</v>
      </c>
      <c r="F37" s="20">
        <f>VLOOKUP($B37,'Other Values'!$A$9:$C$14,IF($A37="passenger",2,3),FALSE)</f>
        <v>27.5</v>
      </c>
      <c r="G37" s="4">
        <f>SUMIFS(BNVFE!E:E,BNVFE!$C:$C,$C37,BNVFE!$B:$B,$B37,BNVFE!$A:$A,$A37)</f>
        <v>1.6622709179351414E-5</v>
      </c>
      <c r="H37" s="4">
        <f>SUMIFS(BNVFE!F:F,BNVFE!$C:$C,$C37,BNVFE!$B:$B,$B37,BNVFE!$A:$A,$A37)</f>
        <v>1.5087490815653351E-5</v>
      </c>
      <c r="I37" s="4">
        <f>SUMIFS(BNVFE!G:G,BNVFE!$C:$C,$C37,BNVFE!$B:$B,$B37,BNVFE!$A:$A,$A37)</f>
        <v>1.5331624971246449E-5</v>
      </c>
      <c r="J37" s="4">
        <f>SUMIFS(BNVFE!H:H,BNVFE!$C:$C,$C37,BNVFE!$B:$B,$B37,BNVFE!$A:$A,$A37)</f>
        <v>1.5331624971246449E-5</v>
      </c>
      <c r="K37" s="4">
        <f>SUMIFS(BNVFE!I:I,BNVFE!$C:$C,$C37,BNVFE!$B:$B,$B37,BNVFE!$A:$A,$A37)</f>
        <v>1.5331624971246449E-5</v>
      </c>
      <c r="L37" s="4">
        <f>SUMIFS(BNVFE!J:J,BNVFE!$C:$C,$C37,BNVFE!$B:$B,$B37,BNVFE!$A:$A,$A37)</f>
        <v>1.5331624971246449E-5</v>
      </c>
      <c r="M37" s="4">
        <f>SUMIFS(BNVFE!K:K,BNVFE!$C:$C,$C37,BNVFE!$B:$B,$B37,BNVFE!$A:$A,$A37)</f>
        <v>1.5331624971246449E-5</v>
      </c>
      <c r="N37" s="4">
        <f>SUMIFS(BNVFE!L:L,BNVFE!$C:$C,$C37,BNVFE!$B:$B,$B37,BNVFE!$A:$A,$A37)</f>
        <v>1.5331624971246449E-5</v>
      </c>
      <c r="O37" s="4">
        <f>SUMIFS(BNVFE!M:M,BNVFE!$C:$C,$C37,BNVFE!$B:$B,$B37,BNVFE!$A:$A,$A37)</f>
        <v>1.5331624971246449E-5</v>
      </c>
      <c r="P37" s="4">
        <f>SUMIFS(BNVFE!N:N,BNVFE!$C:$C,$C37,BNVFE!$B:$B,$B37,BNVFE!$A:$A,$A37)</f>
        <v>1.5331624971246449E-5</v>
      </c>
      <c r="Q37" s="4">
        <f>SUMIFS(BNVFE!O:O,BNVFE!$C:$C,$C37,BNVFE!$B:$B,$B37,BNVFE!$A:$A,$A37)</f>
        <v>1.5331624971246449E-5</v>
      </c>
      <c r="R37" s="4">
        <f>SUMIFS(BNVFE!P:P,BNVFE!$C:$C,$C37,BNVFE!$B:$B,$B37,BNVFE!$A:$A,$A37)</f>
        <v>1.5331624971246449E-5</v>
      </c>
      <c r="S37" s="4">
        <f>SUMIFS(BNVFE!Q:Q,BNVFE!$C:$C,$C37,BNVFE!$B:$B,$B37,BNVFE!$A:$A,$A37)</f>
        <v>1.5331624971246449E-5</v>
      </c>
      <c r="T37" s="4">
        <f>SUMIFS(BNVFE!R:R,BNVFE!$C:$C,$C37,BNVFE!$B:$B,$B37,BNVFE!$A:$A,$A37)</f>
        <v>1.5331624971246449E-5</v>
      </c>
      <c r="U37" s="4">
        <f>SUMIFS(BNVFE!S:S,BNVFE!$C:$C,$C37,BNVFE!$B:$B,$B37,BNVFE!$A:$A,$A37)</f>
        <v>1.5331624971246449E-5</v>
      </c>
      <c r="V37" s="4">
        <f>SUMIFS(BNVFE!T:T,BNVFE!$C:$C,$C37,BNVFE!$B:$B,$B37,BNVFE!$A:$A,$A37)</f>
        <v>1.5331624971246449E-5</v>
      </c>
      <c r="W37" s="4">
        <f>SUMIFS(BNVFE!U:U,BNVFE!$C:$C,$C37,BNVFE!$B:$B,$B37,BNVFE!$A:$A,$A37)</f>
        <v>1.5331624971246449E-5</v>
      </c>
      <c r="X37" s="4">
        <f>SUMIFS(BNVFE!V:V,BNVFE!$C:$C,$C37,BNVFE!$B:$B,$B37,BNVFE!$A:$A,$A37)</f>
        <v>1.5331624971246449E-5</v>
      </c>
      <c r="Y37" s="4">
        <f>SUMIFS(BNVFE!W:W,BNVFE!$C:$C,$C37,BNVFE!$B:$B,$B37,BNVFE!$A:$A,$A37)</f>
        <v>1.5331624971246449E-5</v>
      </c>
      <c r="Z37" s="4">
        <f>SUMIFS(BNVFE!X:X,BNVFE!$C:$C,$C37,BNVFE!$B:$B,$B37,BNVFE!$A:$A,$A37)</f>
        <v>1.5331624971246449E-5</v>
      </c>
      <c r="AA37" s="4">
        <f>SUMIFS(BNVFE!Y:Y,BNVFE!$C:$C,$C37,BNVFE!$B:$B,$B37,BNVFE!$A:$A,$A37)</f>
        <v>1.5331624971246449E-5</v>
      </c>
      <c r="AB37" s="4">
        <f>SUMIFS(BNVFE!Z:Z,BNVFE!$C:$C,$C37,BNVFE!$B:$B,$B37,BNVFE!$A:$A,$A37)</f>
        <v>1.5331624971246449E-5</v>
      </c>
      <c r="AC37" s="4">
        <f>SUMIFS(BNVFE!AA:AA,BNVFE!$C:$C,$C37,BNVFE!$B:$B,$B37,BNVFE!$A:$A,$A37)</f>
        <v>1.5331624971246449E-5</v>
      </c>
      <c r="AD37" s="4">
        <f>SUMIFS(BNVFE!AB:AB,BNVFE!$C:$C,$C37,BNVFE!$B:$B,$B37,BNVFE!$A:$A,$A37)</f>
        <v>1.5331624971246449E-5</v>
      </c>
      <c r="AE37" s="4">
        <f>SUMIFS(BNVFE!AC:AC,BNVFE!$C:$C,$C37,BNVFE!$B:$B,$B37,BNVFE!$A:$A,$A37)</f>
        <v>1.5331624971246449E-5</v>
      </c>
      <c r="AF37" s="4">
        <f>SUMIFS(BNVFE!AD:AD,BNVFE!$C:$C,$C37,BNVFE!$B:$B,$B37,BNVFE!$A:$A,$A37)</f>
        <v>1.5331624971246449E-5</v>
      </c>
      <c r="AG37" s="4">
        <f>SUMIFS(BNVFE!AE:AE,BNVFE!$C:$C,$C37,BNVFE!$B:$B,$B37,BNVFE!$A:$A,$A37)</f>
        <v>1.5331624971246449E-5</v>
      </c>
      <c r="AH37" s="4">
        <f>SUMIFS(BNVFE!AF:AF,BNVFE!$C:$C,$C37,BNVFE!$B:$B,$B37,BNVFE!$A:$A,$A37)</f>
        <v>1.5331624971246449E-5</v>
      </c>
      <c r="AI37" s="4">
        <f>SUMIFS(BNVFE!AG:AG,BNVFE!$C:$C,$C37,BNVFE!$B:$B,$B37,BNVFE!$A:$A,$A37)</f>
        <v>1.5331624971246449E-5</v>
      </c>
      <c r="AJ37" s="4">
        <f>SUMIFS(BNVFE!AH:AH,BNVFE!$C:$C,$C37,BNVFE!$B:$B,$B37,BNVFE!$A:$A,$A37)</f>
        <v>1.5331624971246449E-5</v>
      </c>
      <c r="AK37" s="4">
        <f>SUMIFS(BNVFE!AI:AI,BNVFE!$C:$C,$C37,BNVFE!$B:$B,$B37,BNVFE!$A:$A,$A37)</f>
        <v>1.5331624971246449E-5</v>
      </c>
      <c r="AL37" s="4">
        <f>SUMIFS(BNVFE!AJ:AJ,BNVFE!$C:$C,$C37,BNVFE!$B:$B,$B37,BNVFE!$A:$A,$A37)</f>
        <v>1.5331624971246449E-5</v>
      </c>
      <c r="AM37" s="4">
        <f>SUMIFS(BNVFE!AK:AK,BNVFE!$C:$C,$C37,BNVFE!$B:$B,$B37,BNVFE!$A:$A,$A37)</f>
        <v>1.5331624971246449E-5</v>
      </c>
      <c r="AN37" s="4">
        <f>SUMIFS(BNVFE!AL:AL,BNVFE!$C:$C,$C37,BNVFE!$B:$B,$B37,BNVFE!$A:$A,$A37)</f>
        <v>1.5331624971246449E-5</v>
      </c>
      <c r="AO37" s="4">
        <f>SUMIFS(BNVFE!AM:AM,BNVFE!$C:$C,$C37,BNVFE!$B:$B,$B37,BNVFE!$A:$A,$A37)</f>
        <v>1.5331624971246449E-5</v>
      </c>
      <c r="AP37" s="4">
        <f>SUMIFS(BNVFE!AN:AN,BNVFE!$C:$C,$C37,BNVFE!$B:$B,$B37,BNVFE!$A:$A,$A37)</f>
        <v>1.5331624971246449E-5</v>
      </c>
      <c r="AQ37" s="4">
        <f>SUMIFS(BNVFE!AO:AO,BNVFE!$C:$C,$C37,BNVFE!$B:$B,$B37,BNVFE!$A:$A,$A37)</f>
        <v>1.5331624971246449E-5</v>
      </c>
      <c r="AR37" s="4">
        <f>SUMIFS(BNVFE!AP:AP,BNVFE!$C:$C,$C37,BNVFE!$B:$B,$B37,BNVFE!$A:$A,$A37)</f>
        <v>1.5331624971246449E-5</v>
      </c>
      <c r="AS37" s="4">
        <f>SUMIFS(BNVFE!AQ:AQ,BNVFE!$C:$C,$C37,BNVFE!$B:$B,$B37,BNVFE!$A:$A,$A37)</f>
        <v>1.5331624971246449E-5</v>
      </c>
      <c r="AT37" s="4">
        <f>SUMIFS(BNVFE!AR:AR,BNVFE!$C:$C,$C37,BNVFE!$B:$B,$B37,BNVFE!$A:$A,$A37)</f>
        <v>1.5331624971246449E-5</v>
      </c>
      <c r="AU37" s="4">
        <f>SUMIFS(BNVFE!AS:AS,BNVFE!$C:$C,$C37,BNVFE!$B:$B,$B37,BNVFE!$A:$A,$A37)</f>
        <v>1.5331624971246449E-5</v>
      </c>
      <c r="AV37" s="4">
        <f>SUMIFS(BNVFE!AT:AT,BNVFE!$C:$C,$C37,BNVFE!$B:$B,$B37,BNVFE!$A:$A,$A37)</f>
        <v>1.5331624971246449E-5</v>
      </c>
    </row>
    <row r="38" spans="1:48">
      <c r="A38" s="18" t="s">
        <v>144</v>
      </c>
      <c r="B38" s="18" t="s">
        <v>7</v>
      </c>
      <c r="C38" s="18" t="s">
        <v>3</v>
      </c>
      <c r="D38" s="4">
        <f>SUMIFS(SYFAFE!$D$18:$D$101,SYFAFE!$C$18:$C$101,$C38,SYFAFE!$B$18:$B$101,$B38,SYFAFE!A$18:A$101,$A38)</f>
        <v>5.3416654402987621E-5</v>
      </c>
      <c r="E38" s="10">
        <f t="shared" si="0"/>
        <v>1</v>
      </c>
      <c r="F38" s="20">
        <f>VLOOKUP($B38,'Other Values'!$A$9:$C$14,IF($A38="passenger",2,3),FALSE)</f>
        <v>27.5</v>
      </c>
      <c r="G38" s="4">
        <f>SUMIFS(BNVFE!E:E,BNVFE!$C:$C,$C38,BNVFE!$B:$B,$B38,BNVFE!$A:$A,$A38)</f>
        <v>5.3416654402987621E-5</v>
      </c>
      <c r="H38" s="4">
        <f>SUMIFS(BNVFE!F:F,BNVFE!$C:$C,$C38,BNVFE!$B:$B,$B38,BNVFE!$A:$A,$A38)</f>
        <v>4.8483269123730798E-5</v>
      </c>
      <c r="I38" s="4">
        <f>SUMIFS(BNVFE!G:G,BNVFE!$C:$C,$C38,BNVFE!$B:$B,$B38,BNVFE!$A:$A,$A38)</f>
        <v>4.926778804159052E-5</v>
      </c>
      <c r="J38" s="4">
        <f>SUMIFS(BNVFE!H:H,BNVFE!$C:$C,$C38,BNVFE!$B:$B,$B38,BNVFE!$A:$A,$A38)</f>
        <v>4.926778804159052E-5</v>
      </c>
      <c r="K38" s="4">
        <f>SUMIFS(BNVFE!I:I,BNVFE!$C:$C,$C38,BNVFE!$B:$B,$B38,BNVFE!$A:$A,$A38)</f>
        <v>4.926778804159052E-5</v>
      </c>
      <c r="L38" s="4">
        <f>SUMIFS(BNVFE!J:J,BNVFE!$C:$C,$C38,BNVFE!$B:$B,$B38,BNVFE!$A:$A,$A38)</f>
        <v>4.926778804159052E-5</v>
      </c>
      <c r="M38" s="4">
        <f>SUMIFS(BNVFE!K:K,BNVFE!$C:$C,$C38,BNVFE!$B:$B,$B38,BNVFE!$A:$A,$A38)</f>
        <v>4.926778804159052E-5</v>
      </c>
      <c r="N38" s="4">
        <f>SUMIFS(BNVFE!L:L,BNVFE!$C:$C,$C38,BNVFE!$B:$B,$B38,BNVFE!$A:$A,$A38)</f>
        <v>4.926778804159052E-5</v>
      </c>
      <c r="O38" s="4">
        <f>SUMIFS(BNVFE!M:M,BNVFE!$C:$C,$C38,BNVFE!$B:$B,$B38,BNVFE!$A:$A,$A38)</f>
        <v>4.926778804159052E-5</v>
      </c>
      <c r="P38" s="4">
        <f>SUMIFS(BNVFE!N:N,BNVFE!$C:$C,$C38,BNVFE!$B:$B,$B38,BNVFE!$A:$A,$A38)</f>
        <v>4.926778804159052E-5</v>
      </c>
      <c r="Q38" s="4">
        <f>SUMIFS(BNVFE!O:O,BNVFE!$C:$C,$C38,BNVFE!$B:$B,$B38,BNVFE!$A:$A,$A38)</f>
        <v>4.926778804159052E-5</v>
      </c>
      <c r="R38" s="4">
        <f>SUMIFS(BNVFE!P:P,BNVFE!$C:$C,$C38,BNVFE!$B:$B,$B38,BNVFE!$A:$A,$A38)</f>
        <v>4.926778804159052E-5</v>
      </c>
      <c r="S38" s="4">
        <f>SUMIFS(BNVFE!Q:Q,BNVFE!$C:$C,$C38,BNVFE!$B:$B,$B38,BNVFE!$A:$A,$A38)</f>
        <v>4.926778804159052E-5</v>
      </c>
      <c r="T38" s="4">
        <f>SUMIFS(BNVFE!R:R,BNVFE!$C:$C,$C38,BNVFE!$B:$B,$B38,BNVFE!$A:$A,$A38)</f>
        <v>4.926778804159052E-5</v>
      </c>
      <c r="U38" s="4">
        <f>SUMIFS(BNVFE!S:S,BNVFE!$C:$C,$C38,BNVFE!$B:$B,$B38,BNVFE!$A:$A,$A38)</f>
        <v>4.926778804159052E-5</v>
      </c>
      <c r="V38" s="4">
        <f>SUMIFS(BNVFE!T:T,BNVFE!$C:$C,$C38,BNVFE!$B:$B,$B38,BNVFE!$A:$A,$A38)</f>
        <v>4.926778804159052E-5</v>
      </c>
      <c r="W38" s="4">
        <f>SUMIFS(BNVFE!U:U,BNVFE!$C:$C,$C38,BNVFE!$B:$B,$B38,BNVFE!$A:$A,$A38)</f>
        <v>4.926778804159052E-5</v>
      </c>
      <c r="X38" s="4">
        <f>SUMIFS(BNVFE!V:V,BNVFE!$C:$C,$C38,BNVFE!$B:$B,$B38,BNVFE!$A:$A,$A38)</f>
        <v>4.926778804159052E-5</v>
      </c>
      <c r="Y38" s="4">
        <f>SUMIFS(BNVFE!W:W,BNVFE!$C:$C,$C38,BNVFE!$B:$B,$B38,BNVFE!$A:$A,$A38)</f>
        <v>4.926778804159052E-5</v>
      </c>
      <c r="Z38" s="4">
        <f>SUMIFS(BNVFE!X:X,BNVFE!$C:$C,$C38,BNVFE!$B:$B,$B38,BNVFE!$A:$A,$A38)</f>
        <v>4.926778804159052E-5</v>
      </c>
      <c r="AA38" s="4">
        <f>SUMIFS(BNVFE!Y:Y,BNVFE!$C:$C,$C38,BNVFE!$B:$B,$B38,BNVFE!$A:$A,$A38)</f>
        <v>4.926778804159052E-5</v>
      </c>
      <c r="AB38" s="4">
        <f>SUMIFS(BNVFE!Z:Z,BNVFE!$C:$C,$C38,BNVFE!$B:$B,$B38,BNVFE!$A:$A,$A38)</f>
        <v>4.926778804159052E-5</v>
      </c>
      <c r="AC38" s="4">
        <f>SUMIFS(BNVFE!AA:AA,BNVFE!$C:$C,$C38,BNVFE!$B:$B,$B38,BNVFE!$A:$A,$A38)</f>
        <v>4.926778804159052E-5</v>
      </c>
      <c r="AD38" s="4">
        <f>SUMIFS(BNVFE!AB:AB,BNVFE!$C:$C,$C38,BNVFE!$B:$B,$B38,BNVFE!$A:$A,$A38)</f>
        <v>4.926778804159052E-5</v>
      </c>
      <c r="AE38" s="4">
        <f>SUMIFS(BNVFE!AC:AC,BNVFE!$C:$C,$C38,BNVFE!$B:$B,$B38,BNVFE!$A:$A,$A38)</f>
        <v>4.926778804159052E-5</v>
      </c>
      <c r="AF38" s="4">
        <f>SUMIFS(BNVFE!AD:AD,BNVFE!$C:$C,$C38,BNVFE!$B:$B,$B38,BNVFE!$A:$A,$A38)</f>
        <v>4.926778804159052E-5</v>
      </c>
      <c r="AG38" s="4">
        <f>SUMIFS(BNVFE!AE:AE,BNVFE!$C:$C,$C38,BNVFE!$B:$B,$B38,BNVFE!$A:$A,$A38)</f>
        <v>4.926778804159052E-5</v>
      </c>
      <c r="AH38" s="4">
        <f>SUMIFS(BNVFE!AF:AF,BNVFE!$C:$C,$C38,BNVFE!$B:$B,$B38,BNVFE!$A:$A,$A38)</f>
        <v>4.926778804159052E-5</v>
      </c>
      <c r="AI38" s="4">
        <f>SUMIFS(BNVFE!AG:AG,BNVFE!$C:$C,$C38,BNVFE!$B:$B,$B38,BNVFE!$A:$A,$A38)</f>
        <v>4.926778804159052E-5</v>
      </c>
      <c r="AJ38" s="4">
        <f>SUMIFS(BNVFE!AH:AH,BNVFE!$C:$C,$C38,BNVFE!$B:$B,$B38,BNVFE!$A:$A,$A38)</f>
        <v>4.926778804159052E-5</v>
      </c>
      <c r="AK38" s="4">
        <f>SUMIFS(BNVFE!AI:AI,BNVFE!$C:$C,$C38,BNVFE!$B:$B,$B38,BNVFE!$A:$A,$A38)</f>
        <v>4.926778804159052E-5</v>
      </c>
      <c r="AL38" s="4">
        <f>SUMIFS(BNVFE!AJ:AJ,BNVFE!$C:$C,$C38,BNVFE!$B:$B,$B38,BNVFE!$A:$A,$A38)</f>
        <v>4.926778804159052E-5</v>
      </c>
      <c r="AM38" s="4">
        <f>SUMIFS(BNVFE!AK:AK,BNVFE!$C:$C,$C38,BNVFE!$B:$B,$B38,BNVFE!$A:$A,$A38)</f>
        <v>4.926778804159052E-5</v>
      </c>
      <c r="AN38" s="4">
        <f>SUMIFS(BNVFE!AL:AL,BNVFE!$C:$C,$C38,BNVFE!$B:$B,$B38,BNVFE!$A:$A,$A38)</f>
        <v>4.926778804159052E-5</v>
      </c>
      <c r="AO38" s="4">
        <f>SUMIFS(BNVFE!AM:AM,BNVFE!$C:$C,$C38,BNVFE!$B:$B,$B38,BNVFE!$A:$A,$A38)</f>
        <v>4.926778804159052E-5</v>
      </c>
      <c r="AP38" s="4">
        <f>SUMIFS(BNVFE!AN:AN,BNVFE!$C:$C,$C38,BNVFE!$B:$B,$B38,BNVFE!$A:$A,$A38)</f>
        <v>4.926778804159052E-5</v>
      </c>
      <c r="AQ38" s="4">
        <f>SUMIFS(BNVFE!AO:AO,BNVFE!$C:$C,$C38,BNVFE!$B:$B,$B38,BNVFE!$A:$A,$A38)</f>
        <v>4.926778804159052E-5</v>
      </c>
      <c r="AR38" s="4">
        <f>SUMIFS(BNVFE!AP:AP,BNVFE!$C:$C,$C38,BNVFE!$B:$B,$B38,BNVFE!$A:$A,$A38)</f>
        <v>4.926778804159052E-5</v>
      </c>
      <c r="AS38" s="4">
        <f>SUMIFS(BNVFE!AQ:AQ,BNVFE!$C:$C,$C38,BNVFE!$B:$B,$B38,BNVFE!$A:$A,$A38)</f>
        <v>4.926778804159052E-5</v>
      </c>
      <c r="AT38" s="4">
        <f>SUMIFS(BNVFE!AR:AR,BNVFE!$C:$C,$C38,BNVFE!$B:$B,$B38,BNVFE!$A:$A,$A38)</f>
        <v>4.926778804159052E-5</v>
      </c>
      <c r="AU38" s="4">
        <f>SUMIFS(BNVFE!AS:AS,BNVFE!$C:$C,$C38,BNVFE!$B:$B,$B38,BNVFE!$A:$A,$A38)</f>
        <v>4.926778804159052E-5</v>
      </c>
      <c r="AV38" s="4">
        <f>SUMIFS(BNVFE!AT:AT,BNVFE!$C:$C,$C38,BNVFE!$B:$B,$B38,BNVFE!$A:$A,$A38)</f>
        <v>4.926778804159052E-5</v>
      </c>
    </row>
    <row r="39" spans="1:48">
      <c r="A39" s="18" t="s">
        <v>144</v>
      </c>
      <c r="B39" s="18" t="s">
        <v>7</v>
      </c>
      <c r="C39" s="18" t="s">
        <v>4</v>
      </c>
      <c r="D39" s="4">
        <f>SUMIFS(SYFAFE!$D$18:$D$101,SYFAFE!$C$18:$C$101,$C39,SYFAFE!$B$18:$B$101,$B39,SYFAFE!A$18:A$101,$A39)</f>
        <v>5.3416654402987621E-5</v>
      </c>
      <c r="E39" s="10">
        <f t="shared" si="0"/>
        <v>1</v>
      </c>
      <c r="F39" s="20">
        <f>VLOOKUP($B39,'Other Values'!$A$9:$C$14,IF($A39="passenger",2,3),FALSE)</f>
        <v>27.5</v>
      </c>
      <c r="G39" s="4">
        <f>SUMIFS(BNVFE!E:E,BNVFE!$C:$C,$C39,BNVFE!$B:$B,$B39,BNVFE!$A:$A,$A39)</f>
        <v>5.3416654402987621E-5</v>
      </c>
      <c r="H39" s="4">
        <f>SUMIFS(BNVFE!F:F,BNVFE!$C:$C,$C39,BNVFE!$B:$B,$B39,BNVFE!$A:$A,$A39)</f>
        <v>4.8483269123730798E-5</v>
      </c>
      <c r="I39" s="4">
        <f>SUMIFS(BNVFE!G:G,BNVFE!$C:$C,$C39,BNVFE!$B:$B,$B39,BNVFE!$A:$A,$A39)</f>
        <v>4.926778804159052E-5</v>
      </c>
      <c r="J39" s="4">
        <f>SUMIFS(BNVFE!H:H,BNVFE!$C:$C,$C39,BNVFE!$B:$B,$B39,BNVFE!$A:$A,$A39)</f>
        <v>4.926778804159052E-5</v>
      </c>
      <c r="K39" s="4">
        <f>SUMIFS(BNVFE!I:I,BNVFE!$C:$C,$C39,BNVFE!$B:$B,$B39,BNVFE!$A:$A,$A39)</f>
        <v>4.926778804159052E-5</v>
      </c>
      <c r="L39" s="4">
        <f>SUMIFS(BNVFE!J:J,BNVFE!$C:$C,$C39,BNVFE!$B:$B,$B39,BNVFE!$A:$A,$A39)</f>
        <v>4.926778804159052E-5</v>
      </c>
      <c r="M39" s="4">
        <f>SUMIFS(BNVFE!K:K,BNVFE!$C:$C,$C39,BNVFE!$B:$B,$B39,BNVFE!$A:$A,$A39)</f>
        <v>4.926778804159052E-5</v>
      </c>
      <c r="N39" s="4">
        <f>SUMIFS(BNVFE!L:L,BNVFE!$C:$C,$C39,BNVFE!$B:$B,$B39,BNVFE!$A:$A,$A39)</f>
        <v>4.926778804159052E-5</v>
      </c>
      <c r="O39" s="4">
        <f>SUMIFS(BNVFE!M:M,BNVFE!$C:$C,$C39,BNVFE!$B:$B,$B39,BNVFE!$A:$A,$A39)</f>
        <v>4.926778804159052E-5</v>
      </c>
      <c r="P39" s="4">
        <f>SUMIFS(BNVFE!N:N,BNVFE!$C:$C,$C39,BNVFE!$B:$B,$B39,BNVFE!$A:$A,$A39)</f>
        <v>4.926778804159052E-5</v>
      </c>
      <c r="Q39" s="4">
        <f>SUMIFS(BNVFE!O:O,BNVFE!$C:$C,$C39,BNVFE!$B:$B,$B39,BNVFE!$A:$A,$A39)</f>
        <v>4.926778804159052E-5</v>
      </c>
      <c r="R39" s="4">
        <f>SUMIFS(BNVFE!P:P,BNVFE!$C:$C,$C39,BNVFE!$B:$B,$B39,BNVFE!$A:$A,$A39)</f>
        <v>4.926778804159052E-5</v>
      </c>
      <c r="S39" s="4">
        <f>SUMIFS(BNVFE!Q:Q,BNVFE!$C:$C,$C39,BNVFE!$B:$B,$B39,BNVFE!$A:$A,$A39)</f>
        <v>4.926778804159052E-5</v>
      </c>
      <c r="T39" s="4">
        <f>SUMIFS(BNVFE!R:R,BNVFE!$C:$C,$C39,BNVFE!$B:$B,$B39,BNVFE!$A:$A,$A39)</f>
        <v>4.926778804159052E-5</v>
      </c>
      <c r="U39" s="4">
        <f>SUMIFS(BNVFE!S:S,BNVFE!$C:$C,$C39,BNVFE!$B:$B,$B39,BNVFE!$A:$A,$A39)</f>
        <v>4.926778804159052E-5</v>
      </c>
      <c r="V39" s="4">
        <f>SUMIFS(BNVFE!T:T,BNVFE!$C:$C,$C39,BNVFE!$B:$B,$B39,BNVFE!$A:$A,$A39)</f>
        <v>4.926778804159052E-5</v>
      </c>
      <c r="W39" s="4">
        <f>SUMIFS(BNVFE!U:U,BNVFE!$C:$C,$C39,BNVFE!$B:$B,$B39,BNVFE!$A:$A,$A39)</f>
        <v>4.926778804159052E-5</v>
      </c>
      <c r="X39" s="4">
        <f>SUMIFS(BNVFE!V:V,BNVFE!$C:$C,$C39,BNVFE!$B:$B,$B39,BNVFE!$A:$A,$A39)</f>
        <v>4.926778804159052E-5</v>
      </c>
      <c r="Y39" s="4">
        <f>SUMIFS(BNVFE!W:W,BNVFE!$C:$C,$C39,BNVFE!$B:$B,$B39,BNVFE!$A:$A,$A39)</f>
        <v>4.926778804159052E-5</v>
      </c>
      <c r="Z39" s="4">
        <f>SUMIFS(BNVFE!X:X,BNVFE!$C:$C,$C39,BNVFE!$B:$B,$B39,BNVFE!$A:$A,$A39)</f>
        <v>4.926778804159052E-5</v>
      </c>
      <c r="AA39" s="4">
        <f>SUMIFS(BNVFE!Y:Y,BNVFE!$C:$C,$C39,BNVFE!$B:$B,$B39,BNVFE!$A:$A,$A39)</f>
        <v>4.926778804159052E-5</v>
      </c>
      <c r="AB39" s="4">
        <f>SUMIFS(BNVFE!Z:Z,BNVFE!$C:$C,$C39,BNVFE!$B:$B,$B39,BNVFE!$A:$A,$A39)</f>
        <v>4.926778804159052E-5</v>
      </c>
      <c r="AC39" s="4">
        <f>SUMIFS(BNVFE!AA:AA,BNVFE!$C:$C,$C39,BNVFE!$B:$B,$B39,BNVFE!$A:$A,$A39)</f>
        <v>4.926778804159052E-5</v>
      </c>
      <c r="AD39" s="4">
        <f>SUMIFS(BNVFE!AB:AB,BNVFE!$C:$C,$C39,BNVFE!$B:$B,$B39,BNVFE!$A:$A,$A39)</f>
        <v>4.926778804159052E-5</v>
      </c>
      <c r="AE39" s="4">
        <f>SUMIFS(BNVFE!AC:AC,BNVFE!$C:$C,$C39,BNVFE!$B:$B,$B39,BNVFE!$A:$A,$A39)</f>
        <v>4.926778804159052E-5</v>
      </c>
      <c r="AF39" s="4">
        <f>SUMIFS(BNVFE!AD:AD,BNVFE!$C:$C,$C39,BNVFE!$B:$B,$B39,BNVFE!$A:$A,$A39)</f>
        <v>4.926778804159052E-5</v>
      </c>
      <c r="AG39" s="4">
        <f>SUMIFS(BNVFE!AE:AE,BNVFE!$C:$C,$C39,BNVFE!$B:$B,$B39,BNVFE!$A:$A,$A39)</f>
        <v>4.926778804159052E-5</v>
      </c>
      <c r="AH39" s="4">
        <f>SUMIFS(BNVFE!AF:AF,BNVFE!$C:$C,$C39,BNVFE!$B:$B,$B39,BNVFE!$A:$A,$A39)</f>
        <v>4.926778804159052E-5</v>
      </c>
      <c r="AI39" s="4">
        <f>SUMIFS(BNVFE!AG:AG,BNVFE!$C:$C,$C39,BNVFE!$B:$B,$B39,BNVFE!$A:$A,$A39)</f>
        <v>4.926778804159052E-5</v>
      </c>
      <c r="AJ39" s="4">
        <f>SUMIFS(BNVFE!AH:AH,BNVFE!$C:$C,$C39,BNVFE!$B:$B,$B39,BNVFE!$A:$A,$A39)</f>
        <v>4.926778804159052E-5</v>
      </c>
      <c r="AK39" s="4">
        <f>SUMIFS(BNVFE!AI:AI,BNVFE!$C:$C,$C39,BNVFE!$B:$B,$B39,BNVFE!$A:$A,$A39)</f>
        <v>4.926778804159052E-5</v>
      </c>
      <c r="AL39" s="4">
        <f>SUMIFS(BNVFE!AJ:AJ,BNVFE!$C:$C,$C39,BNVFE!$B:$B,$B39,BNVFE!$A:$A,$A39)</f>
        <v>4.926778804159052E-5</v>
      </c>
      <c r="AM39" s="4">
        <f>SUMIFS(BNVFE!AK:AK,BNVFE!$C:$C,$C39,BNVFE!$B:$B,$B39,BNVFE!$A:$A,$A39)</f>
        <v>4.926778804159052E-5</v>
      </c>
      <c r="AN39" s="4">
        <f>SUMIFS(BNVFE!AL:AL,BNVFE!$C:$C,$C39,BNVFE!$B:$B,$B39,BNVFE!$A:$A,$A39)</f>
        <v>4.926778804159052E-5</v>
      </c>
      <c r="AO39" s="4">
        <f>SUMIFS(BNVFE!AM:AM,BNVFE!$C:$C,$C39,BNVFE!$B:$B,$B39,BNVFE!$A:$A,$A39)</f>
        <v>4.926778804159052E-5</v>
      </c>
      <c r="AP39" s="4">
        <f>SUMIFS(BNVFE!AN:AN,BNVFE!$C:$C,$C39,BNVFE!$B:$B,$B39,BNVFE!$A:$A,$A39)</f>
        <v>4.926778804159052E-5</v>
      </c>
      <c r="AQ39" s="4">
        <f>SUMIFS(BNVFE!AO:AO,BNVFE!$C:$C,$C39,BNVFE!$B:$B,$B39,BNVFE!$A:$A,$A39)</f>
        <v>4.926778804159052E-5</v>
      </c>
      <c r="AR39" s="4">
        <f>SUMIFS(BNVFE!AP:AP,BNVFE!$C:$C,$C39,BNVFE!$B:$B,$B39,BNVFE!$A:$A,$A39)</f>
        <v>4.926778804159052E-5</v>
      </c>
      <c r="AS39" s="4">
        <f>SUMIFS(BNVFE!AQ:AQ,BNVFE!$C:$C,$C39,BNVFE!$B:$B,$B39,BNVFE!$A:$A,$A39)</f>
        <v>4.926778804159052E-5</v>
      </c>
      <c r="AT39" s="4">
        <f>SUMIFS(BNVFE!AR:AR,BNVFE!$C:$C,$C39,BNVFE!$B:$B,$B39,BNVFE!$A:$A,$A39)</f>
        <v>4.926778804159052E-5</v>
      </c>
      <c r="AU39" s="4">
        <f>SUMIFS(BNVFE!AS:AS,BNVFE!$C:$C,$C39,BNVFE!$B:$B,$B39,BNVFE!$A:$A,$A39)</f>
        <v>4.926778804159052E-5</v>
      </c>
      <c r="AV39" s="4">
        <f>SUMIFS(BNVFE!AT:AT,BNVFE!$C:$C,$C39,BNVFE!$B:$B,$B39,BNVFE!$A:$A,$A39)</f>
        <v>4.926778804159052E-5</v>
      </c>
    </row>
    <row r="40" spans="1:48">
      <c r="A40" s="18" t="s">
        <v>144</v>
      </c>
      <c r="B40" s="18" t="s">
        <v>7</v>
      </c>
      <c r="C40" s="18" t="s">
        <v>5</v>
      </c>
      <c r="D40" s="4">
        <f>SUMIFS(SYFAFE!$D$18:$D$101,SYFAFE!$C$18:$C$101,$C40,SYFAFE!$B$18:$B$101,$B40,SYFAFE!A$18:A$101,$A40)</f>
        <v>5.3416654402987621E-5</v>
      </c>
      <c r="E40" s="10">
        <f t="shared" si="0"/>
        <v>1</v>
      </c>
      <c r="F40" s="20">
        <f>VLOOKUP($B40,'Other Values'!$A$9:$C$14,IF($A40="passenger",2,3),FALSE)</f>
        <v>27.5</v>
      </c>
      <c r="G40" s="4">
        <f>SUMIFS(BNVFE!E:E,BNVFE!$C:$C,$C40,BNVFE!$B:$B,$B40,BNVFE!$A:$A,$A40)</f>
        <v>5.3416654402987621E-5</v>
      </c>
      <c r="H40" s="4">
        <f>SUMIFS(BNVFE!F:F,BNVFE!$C:$C,$C40,BNVFE!$B:$B,$B40,BNVFE!$A:$A,$A40)</f>
        <v>4.8483269123730798E-5</v>
      </c>
      <c r="I40" s="4">
        <f>SUMIFS(BNVFE!G:G,BNVFE!$C:$C,$C40,BNVFE!$B:$B,$B40,BNVFE!$A:$A,$A40)</f>
        <v>4.926778804159052E-5</v>
      </c>
      <c r="J40" s="4">
        <f>SUMIFS(BNVFE!H:H,BNVFE!$C:$C,$C40,BNVFE!$B:$B,$B40,BNVFE!$A:$A,$A40)</f>
        <v>4.926778804159052E-5</v>
      </c>
      <c r="K40" s="4">
        <f>SUMIFS(BNVFE!I:I,BNVFE!$C:$C,$C40,BNVFE!$B:$B,$B40,BNVFE!$A:$A,$A40)</f>
        <v>4.926778804159052E-5</v>
      </c>
      <c r="L40" s="4">
        <f>SUMIFS(BNVFE!J:J,BNVFE!$C:$C,$C40,BNVFE!$B:$B,$B40,BNVFE!$A:$A,$A40)</f>
        <v>4.926778804159052E-5</v>
      </c>
      <c r="M40" s="4">
        <f>SUMIFS(BNVFE!K:K,BNVFE!$C:$C,$C40,BNVFE!$B:$B,$B40,BNVFE!$A:$A,$A40)</f>
        <v>4.926778804159052E-5</v>
      </c>
      <c r="N40" s="4">
        <f>SUMIFS(BNVFE!L:L,BNVFE!$C:$C,$C40,BNVFE!$B:$B,$B40,BNVFE!$A:$A,$A40)</f>
        <v>4.926778804159052E-5</v>
      </c>
      <c r="O40" s="4">
        <f>SUMIFS(BNVFE!M:M,BNVFE!$C:$C,$C40,BNVFE!$B:$B,$B40,BNVFE!$A:$A,$A40)</f>
        <v>4.926778804159052E-5</v>
      </c>
      <c r="P40" s="4">
        <f>SUMIFS(BNVFE!N:N,BNVFE!$C:$C,$C40,BNVFE!$B:$B,$B40,BNVFE!$A:$A,$A40)</f>
        <v>4.926778804159052E-5</v>
      </c>
      <c r="Q40" s="4">
        <f>SUMIFS(BNVFE!O:O,BNVFE!$C:$C,$C40,BNVFE!$B:$B,$B40,BNVFE!$A:$A,$A40)</f>
        <v>4.926778804159052E-5</v>
      </c>
      <c r="R40" s="4">
        <f>SUMIFS(BNVFE!P:P,BNVFE!$C:$C,$C40,BNVFE!$B:$B,$B40,BNVFE!$A:$A,$A40)</f>
        <v>4.926778804159052E-5</v>
      </c>
      <c r="S40" s="4">
        <f>SUMIFS(BNVFE!Q:Q,BNVFE!$C:$C,$C40,BNVFE!$B:$B,$B40,BNVFE!$A:$A,$A40)</f>
        <v>4.926778804159052E-5</v>
      </c>
      <c r="T40" s="4">
        <f>SUMIFS(BNVFE!R:R,BNVFE!$C:$C,$C40,BNVFE!$B:$B,$B40,BNVFE!$A:$A,$A40)</f>
        <v>4.926778804159052E-5</v>
      </c>
      <c r="U40" s="4">
        <f>SUMIFS(BNVFE!S:S,BNVFE!$C:$C,$C40,BNVFE!$B:$B,$B40,BNVFE!$A:$A,$A40)</f>
        <v>4.926778804159052E-5</v>
      </c>
      <c r="V40" s="4">
        <f>SUMIFS(BNVFE!T:T,BNVFE!$C:$C,$C40,BNVFE!$B:$B,$B40,BNVFE!$A:$A,$A40)</f>
        <v>4.926778804159052E-5</v>
      </c>
      <c r="W40" s="4">
        <f>SUMIFS(BNVFE!U:U,BNVFE!$C:$C,$C40,BNVFE!$B:$B,$B40,BNVFE!$A:$A,$A40)</f>
        <v>4.926778804159052E-5</v>
      </c>
      <c r="X40" s="4">
        <f>SUMIFS(BNVFE!V:V,BNVFE!$C:$C,$C40,BNVFE!$B:$B,$B40,BNVFE!$A:$A,$A40)</f>
        <v>4.926778804159052E-5</v>
      </c>
      <c r="Y40" s="4">
        <f>SUMIFS(BNVFE!W:W,BNVFE!$C:$C,$C40,BNVFE!$B:$B,$B40,BNVFE!$A:$A,$A40)</f>
        <v>4.926778804159052E-5</v>
      </c>
      <c r="Z40" s="4">
        <f>SUMIFS(BNVFE!X:X,BNVFE!$C:$C,$C40,BNVFE!$B:$B,$B40,BNVFE!$A:$A,$A40)</f>
        <v>4.926778804159052E-5</v>
      </c>
      <c r="AA40" s="4">
        <f>SUMIFS(BNVFE!Y:Y,BNVFE!$C:$C,$C40,BNVFE!$B:$B,$B40,BNVFE!$A:$A,$A40)</f>
        <v>4.926778804159052E-5</v>
      </c>
      <c r="AB40" s="4">
        <f>SUMIFS(BNVFE!Z:Z,BNVFE!$C:$C,$C40,BNVFE!$B:$B,$B40,BNVFE!$A:$A,$A40)</f>
        <v>4.926778804159052E-5</v>
      </c>
      <c r="AC40" s="4">
        <f>SUMIFS(BNVFE!AA:AA,BNVFE!$C:$C,$C40,BNVFE!$B:$B,$B40,BNVFE!$A:$A,$A40)</f>
        <v>4.926778804159052E-5</v>
      </c>
      <c r="AD40" s="4">
        <f>SUMIFS(BNVFE!AB:AB,BNVFE!$C:$C,$C40,BNVFE!$B:$B,$B40,BNVFE!$A:$A,$A40)</f>
        <v>4.926778804159052E-5</v>
      </c>
      <c r="AE40" s="4">
        <f>SUMIFS(BNVFE!AC:AC,BNVFE!$C:$C,$C40,BNVFE!$B:$B,$B40,BNVFE!$A:$A,$A40)</f>
        <v>4.926778804159052E-5</v>
      </c>
      <c r="AF40" s="4">
        <f>SUMIFS(BNVFE!AD:AD,BNVFE!$C:$C,$C40,BNVFE!$B:$B,$B40,BNVFE!$A:$A,$A40)</f>
        <v>4.926778804159052E-5</v>
      </c>
      <c r="AG40" s="4">
        <f>SUMIFS(BNVFE!AE:AE,BNVFE!$C:$C,$C40,BNVFE!$B:$B,$B40,BNVFE!$A:$A,$A40)</f>
        <v>4.926778804159052E-5</v>
      </c>
      <c r="AH40" s="4">
        <f>SUMIFS(BNVFE!AF:AF,BNVFE!$C:$C,$C40,BNVFE!$B:$B,$B40,BNVFE!$A:$A,$A40)</f>
        <v>4.926778804159052E-5</v>
      </c>
      <c r="AI40" s="4">
        <f>SUMIFS(BNVFE!AG:AG,BNVFE!$C:$C,$C40,BNVFE!$B:$B,$B40,BNVFE!$A:$A,$A40)</f>
        <v>4.926778804159052E-5</v>
      </c>
      <c r="AJ40" s="4">
        <f>SUMIFS(BNVFE!AH:AH,BNVFE!$C:$C,$C40,BNVFE!$B:$B,$B40,BNVFE!$A:$A,$A40)</f>
        <v>4.926778804159052E-5</v>
      </c>
      <c r="AK40" s="4">
        <f>SUMIFS(BNVFE!AI:AI,BNVFE!$C:$C,$C40,BNVFE!$B:$B,$B40,BNVFE!$A:$A,$A40)</f>
        <v>4.926778804159052E-5</v>
      </c>
      <c r="AL40" s="4">
        <f>SUMIFS(BNVFE!AJ:AJ,BNVFE!$C:$C,$C40,BNVFE!$B:$B,$B40,BNVFE!$A:$A,$A40)</f>
        <v>4.926778804159052E-5</v>
      </c>
      <c r="AM40" s="4">
        <f>SUMIFS(BNVFE!AK:AK,BNVFE!$C:$C,$C40,BNVFE!$B:$B,$B40,BNVFE!$A:$A,$A40)</f>
        <v>4.926778804159052E-5</v>
      </c>
      <c r="AN40" s="4">
        <f>SUMIFS(BNVFE!AL:AL,BNVFE!$C:$C,$C40,BNVFE!$B:$B,$B40,BNVFE!$A:$A,$A40)</f>
        <v>4.926778804159052E-5</v>
      </c>
      <c r="AO40" s="4">
        <f>SUMIFS(BNVFE!AM:AM,BNVFE!$C:$C,$C40,BNVFE!$B:$B,$B40,BNVFE!$A:$A,$A40)</f>
        <v>4.926778804159052E-5</v>
      </c>
      <c r="AP40" s="4">
        <f>SUMIFS(BNVFE!AN:AN,BNVFE!$C:$C,$C40,BNVFE!$B:$B,$B40,BNVFE!$A:$A,$A40)</f>
        <v>4.926778804159052E-5</v>
      </c>
      <c r="AQ40" s="4">
        <f>SUMIFS(BNVFE!AO:AO,BNVFE!$C:$C,$C40,BNVFE!$B:$B,$B40,BNVFE!$A:$A,$A40)</f>
        <v>4.926778804159052E-5</v>
      </c>
      <c r="AR40" s="4">
        <f>SUMIFS(BNVFE!AP:AP,BNVFE!$C:$C,$C40,BNVFE!$B:$B,$B40,BNVFE!$A:$A,$A40)</f>
        <v>4.926778804159052E-5</v>
      </c>
      <c r="AS40" s="4">
        <f>SUMIFS(BNVFE!AQ:AQ,BNVFE!$C:$C,$C40,BNVFE!$B:$B,$B40,BNVFE!$A:$A,$A40)</f>
        <v>4.926778804159052E-5</v>
      </c>
      <c r="AT40" s="4">
        <f>SUMIFS(BNVFE!AR:AR,BNVFE!$C:$C,$C40,BNVFE!$B:$B,$B40,BNVFE!$A:$A,$A40)</f>
        <v>4.926778804159052E-5</v>
      </c>
      <c r="AU40" s="4">
        <f>SUMIFS(BNVFE!AS:AS,BNVFE!$C:$C,$C40,BNVFE!$B:$B,$B40,BNVFE!$A:$A,$A40)</f>
        <v>4.926778804159052E-5</v>
      </c>
      <c r="AV40" s="4">
        <f>SUMIFS(BNVFE!AT:AT,BNVFE!$C:$C,$C40,BNVFE!$B:$B,$B40,BNVFE!$A:$A,$A40)</f>
        <v>4.926778804159052E-5</v>
      </c>
    </row>
    <row r="41" spans="1:48">
      <c r="A41" s="18" t="s">
        <v>144</v>
      </c>
      <c r="B41" s="18" t="s">
        <v>7</v>
      </c>
      <c r="C41" s="18" t="s">
        <v>6</v>
      </c>
      <c r="D41" s="4">
        <f>SUMIFS(SYFAFE!$D$18:$D$101,SYFAFE!$C$18:$C$101,$C41,SYFAFE!$B$18:$B$101,$B41,SYFAFE!A$18:A$101,$A41)</f>
        <v>0</v>
      </c>
      <c r="E41" s="10" t="e">
        <f t="shared" si="0"/>
        <v>#DIV/0!</v>
      </c>
      <c r="F41" s="20">
        <f>VLOOKUP($B41,'Other Values'!$A$9:$C$14,IF($A41="passenger",2,3),FALSE)</f>
        <v>27.5</v>
      </c>
      <c r="G41" s="4">
        <f>SUMIFS(BNVFE!E:E,BNVFE!$C:$C,$C41,BNVFE!$B:$B,$B41,BNVFE!$A:$A,$A41)</f>
        <v>0</v>
      </c>
      <c r="H41" s="4">
        <f>SUMIFS(BNVFE!F:F,BNVFE!$C:$C,$C41,BNVFE!$B:$B,$B41,BNVFE!$A:$A,$A41)</f>
        <v>0</v>
      </c>
      <c r="I41" s="4">
        <f>SUMIFS(BNVFE!G:G,BNVFE!$C:$C,$C41,BNVFE!$B:$B,$B41,BNVFE!$A:$A,$A41)</f>
        <v>0</v>
      </c>
      <c r="J41" s="4">
        <f>SUMIFS(BNVFE!H:H,BNVFE!$C:$C,$C41,BNVFE!$B:$B,$B41,BNVFE!$A:$A,$A41)</f>
        <v>0</v>
      </c>
      <c r="K41" s="4">
        <f>SUMIFS(BNVFE!I:I,BNVFE!$C:$C,$C41,BNVFE!$B:$B,$B41,BNVFE!$A:$A,$A41)</f>
        <v>0</v>
      </c>
      <c r="L41" s="4">
        <f>SUMIFS(BNVFE!J:J,BNVFE!$C:$C,$C41,BNVFE!$B:$B,$B41,BNVFE!$A:$A,$A41)</f>
        <v>0</v>
      </c>
      <c r="M41" s="4">
        <f>SUMIFS(BNVFE!K:K,BNVFE!$C:$C,$C41,BNVFE!$B:$B,$B41,BNVFE!$A:$A,$A41)</f>
        <v>0</v>
      </c>
      <c r="N41" s="4">
        <f>SUMIFS(BNVFE!L:L,BNVFE!$C:$C,$C41,BNVFE!$B:$B,$B41,BNVFE!$A:$A,$A41)</f>
        <v>0</v>
      </c>
      <c r="O41" s="4">
        <f>SUMIFS(BNVFE!M:M,BNVFE!$C:$C,$C41,BNVFE!$B:$B,$B41,BNVFE!$A:$A,$A41)</f>
        <v>0</v>
      </c>
      <c r="P41" s="4">
        <f>SUMIFS(BNVFE!N:N,BNVFE!$C:$C,$C41,BNVFE!$B:$B,$B41,BNVFE!$A:$A,$A41)</f>
        <v>0</v>
      </c>
      <c r="Q41" s="4">
        <f>SUMIFS(BNVFE!O:O,BNVFE!$C:$C,$C41,BNVFE!$B:$B,$B41,BNVFE!$A:$A,$A41)</f>
        <v>0</v>
      </c>
      <c r="R41" s="4">
        <f>SUMIFS(BNVFE!P:P,BNVFE!$C:$C,$C41,BNVFE!$B:$B,$B41,BNVFE!$A:$A,$A41)</f>
        <v>0</v>
      </c>
      <c r="S41" s="4">
        <f>SUMIFS(BNVFE!Q:Q,BNVFE!$C:$C,$C41,BNVFE!$B:$B,$B41,BNVFE!$A:$A,$A41)</f>
        <v>0</v>
      </c>
      <c r="T41" s="4">
        <f>SUMIFS(BNVFE!R:R,BNVFE!$C:$C,$C41,BNVFE!$B:$B,$B41,BNVFE!$A:$A,$A41)</f>
        <v>0</v>
      </c>
      <c r="U41" s="4">
        <f>SUMIFS(BNVFE!S:S,BNVFE!$C:$C,$C41,BNVFE!$B:$B,$B41,BNVFE!$A:$A,$A41)</f>
        <v>0</v>
      </c>
      <c r="V41" s="4">
        <f>SUMIFS(BNVFE!T:T,BNVFE!$C:$C,$C41,BNVFE!$B:$B,$B41,BNVFE!$A:$A,$A41)</f>
        <v>0</v>
      </c>
      <c r="W41" s="4">
        <f>SUMIFS(BNVFE!U:U,BNVFE!$C:$C,$C41,BNVFE!$B:$B,$B41,BNVFE!$A:$A,$A41)</f>
        <v>0</v>
      </c>
      <c r="X41" s="4">
        <f>SUMIFS(BNVFE!V:V,BNVFE!$C:$C,$C41,BNVFE!$B:$B,$B41,BNVFE!$A:$A,$A41)</f>
        <v>0</v>
      </c>
      <c r="Y41" s="4">
        <f>SUMIFS(BNVFE!W:W,BNVFE!$C:$C,$C41,BNVFE!$B:$B,$B41,BNVFE!$A:$A,$A41)</f>
        <v>0</v>
      </c>
      <c r="Z41" s="4">
        <f>SUMIFS(BNVFE!X:X,BNVFE!$C:$C,$C41,BNVFE!$B:$B,$B41,BNVFE!$A:$A,$A41)</f>
        <v>0</v>
      </c>
      <c r="AA41" s="4">
        <f>SUMIFS(BNVFE!Y:Y,BNVFE!$C:$C,$C41,BNVFE!$B:$B,$B41,BNVFE!$A:$A,$A41)</f>
        <v>0</v>
      </c>
      <c r="AB41" s="4">
        <f>SUMIFS(BNVFE!Z:Z,BNVFE!$C:$C,$C41,BNVFE!$B:$B,$B41,BNVFE!$A:$A,$A41)</f>
        <v>0</v>
      </c>
      <c r="AC41" s="4">
        <f>SUMIFS(BNVFE!AA:AA,BNVFE!$C:$C,$C41,BNVFE!$B:$B,$B41,BNVFE!$A:$A,$A41)</f>
        <v>0</v>
      </c>
      <c r="AD41" s="4">
        <f>SUMIFS(BNVFE!AB:AB,BNVFE!$C:$C,$C41,BNVFE!$B:$B,$B41,BNVFE!$A:$A,$A41)</f>
        <v>0</v>
      </c>
      <c r="AE41" s="4">
        <f>SUMIFS(BNVFE!AC:AC,BNVFE!$C:$C,$C41,BNVFE!$B:$B,$B41,BNVFE!$A:$A,$A41)</f>
        <v>0</v>
      </c>
      <c r="AF41" s="4">
        <f>SUMIFS(BNVFE!AD:AD,BNVFE!$C:$C,$C41,BNVFE!$B:$B,$B41,BNVFE!$A:$A,$A41)</f>
        <v>0</v>
      </c>
      <c r="AG41" s="4">
        <f>SUMIFS(BNVFE!AE:AE,BNVFE!$C:$C,$C41,BNVFE!$B:$B,$B41,BNVFE!$A:$A,$A41)</f>
        <v>0</v>
      </c>
      <c r="AH41" s="4">
        <f>SUMIFS(BNVFE!AF:AF,BNVFE!$C:$C,$C41,BNVFE!$B:$B,$B41,BNVFE!$A:$A,$A41)</f>
        <v>0</v>
      </c>
      <c r="AI41" s="4">
        <f>SUMIFS(BNVFE!AG:AG,BNVFE!$C:$C,$C41,BNVFE!$B:$B,$B41,BNVFE!$A:$A,$A41)</f>
        <v>0</v>
      </c>
      <c r="AJ41" s="4">
        <f>SUMIFS(BNVFE!AH:AH,BNVFE!$C:$C,$C41,BNVFE!$B:$B,$B41,BNVFE!$A:$A,$A41)</f>
        <v>0</v>
      </c>
      <c r="AK41" s="4">
        <f>SUMIFS(BNVFE!AI:AI,BNVFE!$C:$C,$C41,BNVFE!$B:$B,$B41,BNVFE!$A:$A,$A41)</f>
        <v>0</v>
      </c>
      <c r="AL41" s="4">
        <f>SUMIFS(BNVFE!AJ:AJ,BNVFE!$C:$C,$C41,BNVFE!$B:$B,$B41,BNVFE!$A:$A,$A41)</f>
        <v>0</v>
      </c>
      <c r="AM41" s="4">
        <f>SUMIFS(BNVFE!AK:AK,BNVFE!$C:$C,$C41,BNVFE!$B:$B,$B41,BNVFE!$A:$A,$A41)</f>
        <v>0</v>
      </c>
      <c r="AN41" s="4">
        <f>SUMIFS(BNVFE!AL:AL,BNVFE!$C:$C,$C41,BNVFE!$B:$B,$B41,BNVFE!$A:$A,$A41)</f>
        <v>0</v>
      </c>
      <c r="AO41" s="4">
        <f>SUMIFS(BNVFE!AM:AM,BNVFE!$C:$C,$C41,BNVFE!$B:$B,$B41,BNVFE!$A:$A,$A41)</f>
        <v>0</v>
      </c>
      <c r="AP41" s="4">
        <f>SUMIFS(BNVFE!AN:AN,BNVFE!$C:$C,$C41,BNVFE!$B:$B,$B41,BNVFE!$A:$A,$A41)</f>
        <v>0</v>
      </c>
      <c r="AQ41" s="4">
        <f>SUMIFS(BNVFE!AO:AO,BNVFE!$C:$C,$C41,BNVFE!$B:$B,$B41,BNVFE!$A:$A,$A41)</f>
        <v>0</v>
      </c>
      <c r="AR41" s="4">
        <f>SUMIFS(BNVFE!AP:AP,BNVFE!$C:$C,$C41,BNVFE!$B:$B,$B41,BNVFE!$A:$A,$A41)</f>
        <v>0</v>
      </c>
      <c r="AS41" s="4">
        <f>SUMIFS(BNVFE!AQ:AQ,BNVFE!$C:$C,$C41,BNVFE!$B:$B,$B41,BNVFE!$A:$A,$A41)</f>
        <v>0</v>
      </c>
      <c r="AT41" s="4">
        <f>SUMIFS(BNVFE!AR:AR,BNVFE!$C:$C,$C41,BNVFE!$B:$B,$B41,BNVFE!$A:$A,$A41)</f>
        <v>0</v>
      </c>
      <c r="AU41" s="4">
        <f>SUMIFS(BNVFE!AS:AS,BNVFE!$C:$C,$C41,BNVFE!$B:$B,$B41,BNVFE!$A:$A,$A41)</f>
        <v>0</v>
      </c>
      <c r="AV41" s="4">
        <f>SUMIFS(BNVFE!AT:AT,BNVFE!$C:$C,$C41,BNVFE!$B:$B,$B41,BNVFE!$A:$A,$A41)</f>
        <v>0</v>
      </c>
    </row>
    <row r="42" spans="1:48">
      <c r="A42" s="18" t="s">
        <v>144</v>
      </c>
      <c r="B42" s="18" t="s">
        <v>7</v>
      </c>
      <c r="C42" s="18" t="s">
        <v>49</v>
      </c>
      <c r="D42" s="4">
        <f>SUMIFS(SYFAFE!$D$18:$D$101,SYFAFE!$C$18:$C$101,$C42,SYFAFE!$B$18:$B$101,$B42,SYFAFE!A$18:A$101,$A42)</f>
        <v>0</v>
      </c>
      <c r="E42" s="10" t="e">
        <f t="shared" si="0"/>
        <v>#DIV/0!</v>
      </c>
      <c r="F42" s="20">
        <f>VLOOKUP($B42,'Other Values'!$A$9:$C$14,IF($A42="passenger",2,3),FALSE)</f>
        <v>27.5</v>
      </c>
      <c r="G42" s="4">
        <f>SUMIFS(BNVFE!E:E,BNVFE!$C:$C,$C42,BNVFE!$B:$B,$B42,BNVFE!$A:$A,$A42)</f>
        <v>0</v>
      </c>
      <c r="H42" s="4">
        <f>SUMIFS(BNVFE!F:F,BNVFE!$C:$C,$C42,BNVFE!$B:$B,$B42,BNVFE!$A:$A,$A42)</f>
        <v>0</v>
      </c>
      <c r="I42" s="4">
        <f>SUMIFS(BNVFE!G:G,BNVFE!$C:$C,$C42,BNVFE!$B:$B,$B42,BNVFE!$A:$A,$A42)</f>
        <v>0</v>
      </c>
      <c r="J42" s="4">
        <f>SUMIFS(BNVFE!H:H,BNVFE!$C:$C,$C42,BNVFE!$B:$B,$B42,BNVFE!$A:$A,$A42)</f>
        <v>0</v>
      </c>
      <c r="K42" s="4">
        <f>SUMIFS(BNVFE!I:I,BNVFE!$C:$C,$C42,BNVFE!$B:$B,$B42,BNVFE!$A:$A,$A42)</f>
        <v>0</v>
      </c>
      <c r="L42" s="4">
        <f>SUMIFS(BNVFE!J:J,BNVFE!$C:$C,$C42,BNVFE!$B:$B,$B42,BNVFE!$A:$A,$A42)</f>
        <v>0</v>
      </c>
      <c r="M42" s="4">
        <f>SUMIFS(BNVFE!K:K,BNVFE!$C:$C,$C42,BNVFE!$B:$B,$B42,BNVFE!$A:$A,$A42)</f>
        <v>0</v>
      </c>
      <c r="N42" s="4">
        <f>SUMIFS(BNVFE!L:L,BNVFE!$C:$C,$C42,BNVFE!$B:$B,$B42,BNVFE!$A:$A,$A42)</f>
        <v>0</v>
      </c>
      <c r="O42" s="4">
        <f>SUMIFS(BNVFE!M:M,BNVFE!$C:$C,$C42,BNVFE!$B:$B,$B42,BNVFE!$A:$A,$A42)</f>
        <v>0</v>
      </c>
      <c r="P42" s="4">
        <f>SUMIFS(BNVFE!N:N,BNVFE!$C:$C,$C42,BNVFE!$B:$B,$B42,BNVFE!$A:$A,$A42)</f>
        <v>0</v>
      </c>
      <c r="Q42" s="4">
        <f>SUMIFS(BNVFE!O:O,BNVFE!$C:$C,$C42,BNVFE!$B:$B,$B42,BNVFE!$A:$A,$A42)</f>
        <v>0</v>
      </c>
      <c r="R42" s="4">
        <f>SUMIFS(BNVFE!P:P,BNVFE!$C:$C,$C42,BNVFE!$B:$B,$B42,BNVFE!$A:$A,$A42)</f>
        <v>0</v>
      </c>
      <c r="S42" s="4">
        <f>SUMIFS(BNVFE!Q:Q,BNVFE!$C:$C,$C42,BNVFE!$B:$B,$B42,BNVFE!$A:$A,$A42)</f>
        <v>0</v>
      </c>
      <c r="T42" s="4">
        <f>SUMIFS(BNVFE!R:R,BNVFE!$C:$C,$C42,BNVFE!$B:$B,$B42,BNVFE!$A:$A,$A42)</f>
        <v>0</v>
      </c>
      <c r="U42" s="4">
        <f>SUMIFS(BNVFE!S:S,BNVFE!$C:$C,$C42,BNVFE!$B:$B,$B42,BNVFE!$A:$A,$A42)</f>
        <v>0</v>
      </c>
      <c r="V42" s="4">
        <f>SUMIFS(BNVFE!T:T,BNVFE!$C:$C,$C42,BNVFE!$B:$B,$B42,BNVFE!$A:$A,$A42)</f>
        <v>0</v>
      </c>
      <c r="W42" s="4">
        <f>SUMIFS(BNVFE!U:U,BNVFE!$C:$C,$C42,BNVFE!$B:$B,$B42,BNVFE!$A:$A,$A42)</f>
        <v>0</v>
      </c>
      <c r="X42" s="4">
        <f>SUMIFS(BNVFE!V:V,BNVFE!$C:$C,$C42,BNVFE!$B:$B,$B42,BNVFE!$A:$A,$A42)</f>
        <v>0</v>
      </c>
      <c r="Y42" s="4">
        <f>SUMIFS(BNVFE!W:W,BNVFE!$C:$C,$C42,BNVFE!$B:$B,$B42,BNVFE!$A:$A,$A42)</f>
        <v>0</v>
      </c>
      <c r="Z42" s="4">
        <f>SUMIFS(BNVFE!X:X,BNVFE!$C:$C,$C42,BNVFE!$B:$B,$B42,BNVFE!$A:$A,$A42)</f>
        <v>0</v>
      </c>
      <c r="AA42" s="4">
        <f>SUMIFS(BNVFE!Y:Y,BNVFE!$C:$C,$C42,BNVFE!$B:$B,$B42,BNVFE!$A:$A,$A42)</f>
        <v>0</v>
      </c>
      <c r="AB42" s="4">
        <f>SUMIFS(BNVFE!Z:Z,BNVFE!$C:$C,$C42,BNVFE!$B:$B,$B42,BNVFE!$A:$A,$A42)</f>
        <v>0</v>
      </c>
      <c r="AC42" s="4">
        <f>SUMIFS(BNVFE!AA:AA,BNVFE!$C:$C,$C42,BNVFE!$B:$B,$B42,BNVFE!$A:$A,$A42)</f>
        <v>0</v>
      </c>
      <c r="AD42" s="4">
        <f>SUMIFS(BNVFE!AB:AB,BNVFE!$C:$C,$C42,BNVFE!$B:$B,$B42,BNVFE!$A:$A,$A42)</f>
        <v>0</v>
      </c>
      <c r="AE42" s="4">
        <f>SUMIFS(BNVFE!AC:AC,BNVFE!$C:$C,$C42,BNVFE!$B:$B,$B42,BNVFE!$A:$A,$A42)</f>
        <v>0</v>
      </c>
      <c r="AF42" s="4">
        <f>SUMIFS(BNVFE!AD:AD,BNVFE!$C:$C,$C42,BNVFE!$B:$B,$B42,BNVFE!$A:$A,$A42)</f>
        <v>0</v>
      </c>
      <c r="AG42" s="4">
        <f>SUMIFS(BNVFE!AE:AE,BNVFE!$C:$C,$C42,BNVFE!$B:$B,$B42,BNVFE!$A:$A,$A42)</f>
        <v>0</v>
      </c>
      <c r="AH42" s="4">
        <f>SUMIFS(BNVFE!AF:AF,BNVFE!$C:$C,$C42,BNVFE!$B:$B,$B42,BNVFE!$A:$A,$A42)</f>
        <v>0</v>
      </c>
      <c r="AI42" s="4">
        <f>SUMIFS(BNVFE!AG:AG,BNVFE!$C:$C,$C42,BNVFE!$B:$B,$B42,BNVFE!$A:$A,$A42)</f>
        <v>0</v>
      </c>
      <c r="AJ42" s="4">
        <f>SUMIFS(BNVFE!AH:AH,BNVFE!$C:$C,$C42,BNVFE!$B:$B,$B42,BNVFE!$A:$A,$A42)</f>
        <v>0</v>
      </c>
      <c r="AK42" s="4">
        <f>SUMIFS(BNVFE!AI:AI,BNVFE!$C:$C,$C42,BNVFE!$B:$B,$B42,BNVFE!$A:$A,$A42)</f>
        <v>0</v>
      </c>
      <c r="AL42" s="4">
        <f>SUMIFS(BNVFE!AJ:AJ,BNVFE!$C:$C,$C42,BNVFE!$B:$B,$B42,BNVFE!$A:$A,$A42)</f>
        <v>0</v>
      </c>
      <c r="AM42" s="4">
        <f>SUMIFS(BNVFE!AK:AK,BNVFE!$C:$C,$C42,BNVFE!$B:$B,$B42,BNVFE!$A:$A,$A42)</f>
        <v>0</v>
      </c>
      <c r="AN42" s="4">
        <f>SUMIFS(BNVFE!AL:AL,BNVFE!$C:$C,$C42,BNVFE!$B:$B,$B42,BNVFE!$A:$A,$A42)</f>
        <v>0</v>
      </c>
      <c r="AO42" s="4">
        <f>SUMIFS(BNVFE!AM:AM,BNVFE!$C:$C,$C42,BNVFE!$B:$B,$B42,BNVFE!$A:$A,$A42)</f>
        <v>0</v>
      </c>
      <c r="AP42" s="4">
        <f>SUMIFS(BNVFE!AN:AN,BNVFE!$C:$C,$C42,BNVFE!$B:$B,$B42,BNVFE!$A:$A,$A42)</f>
        <v>0</v>
      </c>
      <c r="AQ42" s="4">
        <f>SUMIFS(BNVFE!AO:AO,BNVFE!$C:$C,$C42,BNVFE!$B:$B,$B42,BNVFE!$A:$A,$A42)</f>
        <v>0</v>
      </c>
      <c r="AR42" s="4">
        <f>SUMIFS(BNVFE!AP:AP,BNVFE!$C:$C,$C42,BNVFE!$B:$B,$B42,BNVFE!$A:$A,$A42)</f>
        <v>0</v>
      </c>
      <c r="AS42" s="4">
        <f>SUMIFS(BNVFE!AQ:AQ,BNVFE!$C:$C,$C42,BNVFE!$B:$B,$B42,BNVFE!$A:$A,$A42)</f>
        <v>0</v>
      </c>
      <c r="AT42" s="4">
        <f>SUMIFS(BNVFE!AR:AR,BNVFE!$C:$C,$C42,BNVFE!$B:$B,$B42,BNVFE!$A:$A,$A42)</f>
        <v>0</v>
      </c>
      <c r="AU42" s="4">
        <f>SUMIFS(BNVFE!AS:AS,BNVFE!$C:$C,$C42,BNVFE!$B:$B,$B42,BNVFE!$A:$A,$A42)</f>
        <v>0</v>
      </c>
      <c r="AV42" s="4">
        <f>SUMIFS(BNVFE!AT:AT,BNVFE!$C:$C,$C42,BNVFE!$B:$B,$B42,BNVFE!$A:$A,$A42)</f>
        <v>0</v>
      </c>
    </row>
    <row r="43" spans="1:48">
      <c r="A43" s="18" t="s">
        <v>144</v>
      </c>
      <c r="B43" s="18" t="s">
        <v>7</v>
      </c>
      <c r="C43" s="18" t="s">
        <v>50</v>
      </c>
      <c r="D43" s="4">
        <f>SUMIFS(SYFAFE!$D$18:$D$101,SYFAFE!$C$18:$C$101,$C43,SYFAFE!$B$18:$B$101,$B43,SYFAFE!A$18:A$101,$A43)</f>
        <v>1.7805551467662544E-5</v>
      </c>
      <c r="E43" s="10">
        <f t="shared" si="0"/>
        <v>1</v>
      </c>
      <c r="F43" s="20">
        <f>VLOOKUP($B43,'Other Values'!$A$9:$C$14,IF($A43="passenger",2,3),FALSE)</f>
        <v>27.5</v>
      </c>
      <c r="G43" s="4">
        <f>SUMIFS(BNVFE!E:E,BNVFE!$C:$C,$C43,BNVFE!$B:$B,$B43,BNVFE!$A:$A,$A43)</f>
        <v>1.7805551467662544E-5</v>
      </c>
      <c r="H43" s="4">
        <f>SUMIFS(BNVFE!F:F,BNVFE!$C:$C,$C43,BNVFE!$B:$B,$B43,BNVFE!$A:$A,$A43)</f>
        <v>1.6161089707910269E-5</v>
      </c>
      <c r="I43" s="4">
        <f>SUMIFS(BNVFE!G:G,BNVFE!$C:$C,$C43,BNVFE!$B:$B,$B43,BNVFE!$A:$A,$A43)</f>
        <v>1.642259601386351E-5</v>
      </c>
      <c r="J43" s="4">
        <f>SUMIFS(BNVFE!H:H,BNVFE!$C:$C,$C43,BNVFE!$B:$B,$B43,BNVFE!$A:$A,$A43)</f>
        <v>1.642259601386351E-5</v>
      </c>
      <c r="K43" s="4">
        <f>SUMIFS(BNVFE!I:I,BNVFE!$C:$C,$C43,BNVFE!$B:$B,$B43,BNVFE!$A:$A,$A43)</f>
        <v>1.642259601386351E-5</v>
      </c>
      <c r="L43" s="4">
        <f>SUMIFS(BNVFE!J:J,BNVFE!$C:$C,$C43,BNVFE!$B:$B,$B43,BNVFE!$A:$A,$A43)</f>
        <v>1.642259601386351E-5</v>
      </c>
      <c r="M43" s="4">
        <f>SUMIFS(BNVFE!K:K,BNVFE!$C:$C,$C43,BNVFE!$B:$B,$B43,BNVFE!$A:$A,$A43)</f>
        <v>1.642259601386351E-5</v>
      </c>
      <c r="N43" s="4">
        <f>SUMIFS(BNVFE!L:L,BNVFE!$C:$C,$C43,BNVFE!$B:$B,$B43,BNVFE!$A:$A,$A43)</f>
        <v>1.642259601386351E-5</v>
      </c>
      <c r="O43" s="4">
        <f>SUMIFS(BNVFE!M:M,BNVFE!$C:$C,$C43,BNVFE!$B:$B,$B43,BNVFE!$A:$A,$A43)</f>
        <v>1.642259601386351E-5</v>
      </c>
      <c r="P43" s="4">
        <f>SUMIFS(BNVFE!N:N,BNVFE!$C:$C,$C43,BNVFE!$B:$B,$B43,BNVFE!$A:$A,$A43)</f>
        <v>1.642259601386351E-5</v>
      </c>
      <c r="Q43" s="4">
        <f>SUMIFS(BNVFE!O:O,BNVFE!$C:$C,$C43,BNVFE!$B:$B,$B43,BNVFE!$A:$A,$A43)</f>
        <v>1.642259601386351E-5</v>
      </c>
      <c r="R43" s="4">
        <f>SUMIFS(BNVFE!P:P,BNVFE!$C:$C,$C43,BNVFE!$B:$B,$B43,BNVFE!$A:$A,$A43)</f>
        <v>1.642259601386351E-5</v>
      </c>
      <c r="S43" s="4">
        <f>SUMIFS(BNVFE!Q:Q,BNVFE!$C:$C,$C43,BNVFE!$B:$B,$B43,BNVFE!$A:$A,$A43)</f>
        <v>1.642259601386351E-5</v>
      </c>
      <c r="T43" s="4">
        <f>SUMIFS(BNVFE!R:R,BNVFE!$C:$C,$C43,BNVFE!$B:$B,$B43,BNVFE!$A:$A,$A43)</f>
        <v>1.642259601386351E-5</v>
      </c>
      <c r="U43" s="4">
        <f>SUMIFS(BNVFE!S:S,BNVFE!$C:$C,$C43,BNVFE!$B:$B,$B43,BNVFE!$A:$A,$A43)</f>
        <v>1.642259601386351E-5</v>
      </c>
      <c r="V43" s="4">
        <f>SUMIFS(BNVFE!T:T,BNVFE!$C:$C,$C43,BNVFE!$B:$B,$B43,BNVFE!$A:$A,$A43)</f>
        <v>1.642259601386351E-5</v>
      </c>
      <c r="W43" s="4">
        <f>SUMIFS(BNVFE!U:U,BNVFE!$C:$C,$C43,BNVFE!$B:$B,$B43,BNVFE!$A:$A,$A43)</f>
        <v>1.642259601386351E-5</v>
      </c>
      <c r="X43" s="4">
        <f>SUMIFS(BNVFE!V:V,BNVFE!$C:$C,$C43,BNVFE!$B:$B,$B43,BNVFE!$A:$A,$A43)</f>
        <v>1.642259601386351E-5</v>
      </c>
      <c r="Y43" s="4">
        <f>SUMIFS(BNVFE!W:W,BNVFE!$C:$C,$C43,BNVFE!$B:$B,$B43,BNVFE!$A:$A,$A43)</f>
        <v>1.642259601386351E-5</v>
      </c>
      <c r="Z43" s="4">
        <f>SUMIFS(BNVFE!X:X,BNVFE!$C:$C,$C43,BNVFE!$B:$B,$B43,BNVFE!$A:$A,$A43)</f>
        <v>1.642259601386351E-5</v>
      </c>
      <c r="AA43" s="4">
        <f>SUMIFS(BNVFE!Y:Y,BNVFE!$C:$C,$C43,BNVFE!$B:$B,$B43,BNVFE!$A:$A,$A43)</f>
        <v>1.642259601386351E-5</v>
      </c>
      <c r="AB43" s="4">
        <f>SUMIFS(BNVFE!Z:Z,BNVFE!$C:$C,$C43,BNVFE!$B:$B,$B43,BNVFE!$A:$A,$A43)</f>
        <v>1.642259601386351E-5</v>
      </c>
      <c r="AC43" s="4">
        <f>SUMIFS(BNVFE!AA:AA,BNVFE!$C:$C,$C43,BNVFE!$B:$B,$B43,BNVFE!$A:$A,$A43)</f>
        <v>1.642259601386351E-5</v>
      </c>
      <c r="AD43" s="4">
        <f>SUMIFS(BNVFE!AB:AB,BNVFE!$C:$C,$C43,BNVFE!$B:$B,$B43,BNVFE!$A:$A,$A43)</f>
        <v>1.642259601386351E-5</v>
      </c>
      <c r="AE43" s="4">
        <f>SUMIFS(BNVFE!AC:AC,BNVFE!$C:$C,$C43,BNVFE!$B:$B,$B43,BNVFE!$A:$A,$A43)</f>
        <v>1.642259601386351E-5</v>
      </c>
      <c r="AF43" s="4">
        <f>SUMIFS(BNVFE!AD:AD,BNVFE!$C:$C,$C43,BNVFE!$B:$B,$B43,BNVFE!$A:$A,$A43)</f>
        <v>1.642259601386351E-5</v>
      </c>
      <c r="AG43" s="4">
        <f>SUMIFS(BNVFE!AE:AE,BNVFE!$C:$C,$C43,BNVFE!$B:$B,$B43,BNVFE!$A:$A,$A43)</f>
        <v>1.642259601386351E-5</v>
      </c>
      <c r="AH43" s="4">
        <f>SUMIFS(BNVFE!AF:AF,BNVFE!$C:$C,$C43,BNVFE!$B:$B,$B43,BNVFE!$A:$A,$A43)</f>
        <v>1.642259601386351E-5</v>
      </c>
      <c r="AI43" s="4">
        <f>SUMIFS(BNVFE!AG:AG,BNVFE!$C:$C,$C43,BNVFE!$B:$B,$B43,BNVFE!$A:$A,$A43)</f>
        <v>1.642259601386351E-5</v>
      </c>
      <c r="AJ43" s="4">
        <f>SUMIFS(BNVFE!AH:AH,BNVFE!$C:$C,$C43,BNVFE!$B:$B,$B43,BNVFE!$A:$A,$A43)</f>
        <v>1.642259601386351E-5</v>
      </c>
      <c r="AK43" s="4">
        <f>SUMIFS(BNVFE!AI:AI,BNVFE!$C:$C,$C43,BNVFE!$B:$B,$B43,BNVFE!$A:$A,$A43)</f>
        <v>1.642259601386351E-5</v>
      </c>
      <c r="AL43" s="4">
        <f>SUMIFS(BNVFE!AJ:AJ,BNVFE!$C:$C,$C43,BNVFE!$B:$B,$B43,BNVFE!$A:$A,$A43)</f>
        <v>1.642259601386351E-5</v>
      </c>
      <c r="AM43" s="4">
        <f>SUMIFS(BNVFE!AK:AK,BNVFE!$C:$C,$C43,BNVFE!$B:$B,$B43,BNVFE!$A:$A,$A43)</f>
        <v>1.642259601386351E-5</v>
      </c>
      <c r="AN43" s="4">
        <f>SUMIFS(BNVFE!AL:AL,BNVFE!$C:$C,$C43,BNVFE!$B:$B,$B43,BNVFE!$A:$A,$A43)</f>
        <v>1.642259601386351E-5</v>
      </c>
      <c r="AO43" s="4">
        <f>SUMIFS(BNVFE!AM:AM,BNVFE!$C:$C,$C43,BNVFE!$B:$B,$B43,BNVFE!$A:$A,$A43)</f>
        <v>1.642259601386351E-5</v>
      </c>
      <c r="AP43" s="4">
        <f>SUMIFS(BNVFE!AN:AN,BNVFE!$C:$C,$C43,BNVFE!$B:$B,$B43,BNVFE!$A:$A,$A43)</f>
        <v>1.642259601386351E-5</v>
      </c>
      <c r="AQ43" s="4">
        <f>SUMIFS(BNVFE!AO:AO,BNVFE!$C:$C,$C43,BNVFE!$B:$B,$B43,BNVFE!$A:$A,$A43)</f>
        <v>1.642259601386351E-5</v>
      </c>
      <c r="AR43" s="4">
        <f>SUMIFS(BNVFE!AP:AP,BNVFE!$C:$C,$C43,BNVFE!$B:$B,$B43,BNVFE!$A:$A,$A43)</f>
        <v>1.642259601386351E-5</v>
      </c>
      <c r="AS43" s="4">
        <f>SUMIFS(BNVFE!AQ:AQ,BNVFE!$C:$C,$C43,BNVFE!$B:$B,$B43,BNVFE!$A:$A,$A43)</f>
        <v>1.642259601386351E-5</v>
      </c>
      <c r="AT43" s="4">
        <f>SUMIFS(BNVFE!AR:AR,BNVFE!$C:$C,$C43,BNVFE!$B:$B,$B43,BNVFE!$A:$A,$A43)</f>
        <v>1.642259601386351E-5</v>
      </c>
      <c r="AU43" s="4">
        <f>SUMIFS(BNVFE!AS:AS,BNVFE!$C:$C,$C43,BNVFE!$B:$B,$B43,BNVFE!$A:$A,$A43)</f>
        <v>1.642259601386351E-5</v>
      </c>
      <c r="AV43" s="4">
        <f>SUMIFS(BNVFE!AT:AT,BNVFE!$C:$C,$C43,BNVFE!$B:$B,$B43,BNVFE!$A:$A,$A43)</f>
        <v>1.642259601386351E-5</v>
      </c>
    </row>
    <row r="44" spans="1:48">
      <c r="A44" s="18" t="s">
        <v>143</v>
      </c>
      <c r="B44" s="18" t="s">
        <v>15</v>
      </c>
      <c r="C44" s="18" t="s">
        <v>2</v>
      </c>
      <c r="D44" s="4">
        <f>SUMIFS(SYFAFE!$D$18:$D$101,SYFAFE!$C$18:$C$101,$C44,SYFAFE!$B$18:$B$101,$B44,SYFAFE!A$18:A$101,$A44)</f>
        <v>4.4544800146568749E-3</v>
      </c>
      <c r="E44" s="10">
        <f t="shared" si="0"/>
        <v>1</v>
      </c>
      <c r="F44" s="20">
        <f>VLOOKUP($B44,'Other Values'!$A$9:$C$14,IF($A44="passenger",2,3),FALSE)</f>
        <v>26</v>
      </c>
      <c r="G44" s="4">
        <f>SUMIFS(BNVFE!E:E,BNVFE!$C:$C,$C44,BNVFE!$B:$B,$B44,BNVFE!$A:$A,$A44)</f>
        <v>4.4544800146568749E-3</v>
      </c>
      <c r="H44" s="4">
        <f>SUMIFS(BNVFE!F:F,BNVFE!$C:$C,$C44,BNVFE!$B:$B,$B44,BNVFE!$A:$A,$A44)</f>
        <v>4.637028933039274E-3</v>
      </c>
      <c r="I44" s="4">
        <f>SUMIFS(BNVFE!G:G,BNVFE!$C:$C,$C44,BNVFE!$B:$B,$B44,BNVFE!$A:$A,$A44)</f>
        <v>4.6921946850107879E-3</v>
      </c>
      <c r="J44" s="4">
        <f>SUMIFS(BNVFE!H:H,BNVFE!$C:$C,$C44,BNVFE!$B:$B,$B44,BNVFE!$A:$A,$A44)</f>
        <v>4.8050495373842895E-3</v>
      </c>
      <c r="K44" s="4">
        <f>SUMIFS(BNVFE!I:I,BNVFE!$C:$C,$C44,BNVFE!$B:$B,$B44,BNVFE!$A:$A,$A44)</f>
        <v>4.9713144189326222E-3</v>
      </c>
      <c r="L44" s="4">
        <f>SUMIFS(BNVFE!J:J,BNVFE!$C:$C,$C44,BNVFE!$B:$B,$B44,BNVFE!$A:$A,$A44)</f>
        <v>5.022812742502109E-3</v>
      </c>
      <c r="M44" s="4">
        <f>SUMIFS(BNVFE!K:K,BNVFE!$C:$C,$C44,BNVFE!$B:$B,$B44,BNVFE!$A:$A,$A44)</f>
        <v>5.0682680614387793E-3</v>
      </c>
      <c r="N44" s="4">
        <f>SUMIFS(BNVFE!L:L,BNVFE!$C:$C,$C44,BNVFE!$B:$B,$B44,BNVFE!$A:$A,$A44)</f>
        <v>5.1145536145112804E-3</v>
      </c>
      <c r="O44" s="4">
        <f>SUMIFS(BNVFE!M:M,BNVFE!$C:$C,$C44,BNVFE!$B:$B,$B44,BNVFE!$A:$A,$A44)</f>
        <v>5.2593939947967001E-3</v>
      </c>
      <c r="P44" s="4">
        <f>SUMIFS(BNVFE!N:N,BNVFE!$C:$C,$C44,BNVFE!$B:$B,$B44,BNVFE!$A:$A,$A44)</f>
        <v>5.3277660932735029E-3</v>
      </c>
      <c r="Q44" s="4">
        <f>SUMIFS(BNVFE!O:O,BNVFE!$C:$C,$C44,BNVFE!$B:$B,$B44,BNVFE!$A:$A,$A44)</f>
        <v>5.3891977997194149E-3</v>
      </c>
      <c r="R44" s="4">
        <f>SUMIFS(BNVFE!P:P,BNVFE!$C:$C,$C44,BNVFE!$B:$B,$B44,BNVFE!$A:$A,$A44)</f>
        <v>5.4835999247564021E-3</v>
      </c>
      <c r="S44" s="4">
        <f>SUMIFS(BNVFE!Q:Q,BNVFE!$C:$C,$C44,BNVFE!$B:$B,$B44,BNVFE!$A:$A,$A44)</f>
        <v>5.5847980160498465E-3</v>
      </c>
      <c r="T44" s="4">
        <f>SUMIFS(BNVFE!R:R,BNVFE!$C:$C,$C44,BNVFE!$B:$B,$B44,BNVFE!$A:$A,$A44)</f>
        <v>5.6836356836670468E-3</v>
      </c>
      <c r="U44" s="4">
        <f>SUMIFS(BNVFE!S:S,BNVFE!$C:$C,$C44,BNVFE!$B:$B,$B44,BNVFE!$A:$A,$A44)</f>
        <v>5.7653010665893768E-3</v>
      </c>
      <c r="V44" s="4">
        <f>SUMIFS(BNVFE!T:T,BNVFE!$C:$C,$C44,BNVFE!$B:$B,$B44,BNVFE!$A:$A,$A44)</f>
        <v>5.8705648050965745E-3</v>
      </c>
      <c r="W44" s="4">
        <f>SUMIFS(BNVFE!U:U,BNVFE!$C:$C,$C44,BNVFE!$B:$B,$B44,BNVFE!$A:$A,$A44)</f>
        <v>5.9810983565750358E-3</v>
      </c>
      <c r="X44" s="4">
        <f>SUMIFS(BNVFE!V:V,BNVFE!$C:$C,$C44,BNVFE!$B:$B,$B44,BNVFE!$A:$A,$A44)</f>
        <v>6.087296461102623E-3</v>
      </c>
      <c r="Y44" s="4">
        <f>SUMIFS(BNVFE!W:W,BNVFE!$C:$C,$C44,BNVFE!$B:$B,$B44,BNVFE!$A:$A,$A44)</f>
        <v>6.1273919123521351E-3</v>
      </c>
      <c r="Z44" s="4">
        <f>SUMIFS(BNVFE!X:X,BNVFE!$C:$C,$C44,BNVFE!$B:$B,$B44,BNVFE!$A:$A,$A44)</f>
        <v>6.1543255031756604E-3</v>
      </c>
      <c r="AA44" s="4">
        <f>SUMIFS(BNVFE!Y:Y,BNVFE!$C:$C,$C44,BNVFE!$B:$B,$B44,BNVFE!$A:$A,$A44)</f>
        <v>6.1883273015357473E-3</v>
      </c>
      <c r="AB44" s="4">
        <f>SUMIFS(BNVFE!Z:Z,BNVFE!$C:$C,$C44,BNVFE!$B:$B,$B44,BNVFE!$A:$A,$A44)</f>
        <v>6.2910326272556738E-3</v>
      </c>
      <c r="AC44" s="4">
        <f>SUMIFS(BNVFE!AA:AA,BNVFE!$C:$C,$C44,BNVFE!$B:$B,$B44,BNVFE!$A:$A,$A44)</f>
        <v>6.3308313739443003E-3</v>
      </c>
      <c r="AD44" s="4">
        <f>SUMIFS(BNVFE!AB:AB,BNVFE!$C:$C,$C44,BNVFE!$B:$B,$B44,BNVFE!$A:$A,$A44)</f>
        <v>6.3739033584218506E-3</v>
      </c>
      <c r="AE44" s="4">
        <f>SUMIFS(BNVFE!AC:AC,BNVFE!$C:$C,$C44,BNVFE!$B:$B,$B44,BNVFE!$A:$A,$A44)</f>
        <v>6.4349099139923219E-3</v>
      </c>
      <c r="AF44" s="4">
        <f>SUMIFS(BNVFE!AD:AD,BNVFE!$C:$C,$C44,BNVFE!$B:$B,$B44,BNVFE!$A:$A,$A44)</f>
        <v>6.5007936224119158E-3</v>
      </c>
      <c r="AG44" s="4">
        <f>SUMIFS(BNVFE!AE:AE,BNVFE!$C:$C,$C44,BNVFE!$B:$B,$B44,BNVFE!$A:$A,$A44)</f>
        <v>6.5624821583626569E-3</v>
      </c>
      <c r="AH44" s="4">
        <f>SUMIFS(BNVFE!AF:AF,BNVFE!$C:$C,$C44,BNVFE!$B:$B,$B44,BNVFE!$A:$A,$A44)</f>
        <v>6.6125671263044935E-3</v>
      </c>
      <c r="AI44" s="4">
        <f>SUMIFS(BNVFE!AG:AG,BNVFE!$C:$C,$C44,BNVFE!$B:$B,$B44,BNVFE!$A:$A,$A44)</f>
        <v>6.6782773240936606E-3</v>
      </c>
      <c r="AJ44" s="4">
        <f>SUMIFS(BNVFE!AH:AH,BNVFE!$C:$C,$C44,BNVFE!$B:$B,$B44,BNVFE!$A:$A,$A44)</f>
        <v>6.7443555250072231E-3</v>
      </c>
      <c r="AK44" s="4">
        <f>SUMIFS(BNVFE!AI:AI,BNVFE!$C:$C,$C44,BNVFE!$B:$B,$B44,BNVFE!$A:$A,$A44)</f>
        <v>6.8072913214963851E-3</v>
      </c>
      <c r="AL44" s="4">
        <f>SUMIFS(BNVFE!AJ:AJ,BNVFE!$C:$C,$C44,BNVFE!$B:$B,$B44,BNVFE!$A:$A,$A44)</f>
        <v>6.8706407360982604E-3</v>
      </c>
      <c r="AM44" s="4">
        <f>SUMIFS(BNVFE!AK:AK,BNVFE!$C:$C,$C44,BNVFE!$B:$B,$B44,BNVFE!$A:$A,$A44)</f>
        <v>6.9372373744367045E-3</v>
      </c>
      <c r="AN44" s="4">
        <f>SUMIFS(BNVFE!AL:AL,BNVFE!$C:$C,$C44,BNVFE!$B:$B,$B44,BNVFE!$A:$A,$A44)</f>
        <v>7.007424351467788E-3</v>
      </c>
      <c r="AO44" s="4">
        <f>SUMIFS(BNVFE!AM:AM,BNVFE!$C:$C,$C44,BNVFE!$B:$B,$B44,BNVFE!$A:$A,$A44)</f>
        <v>7.0756273494386309E-3</v>
      </c>
      <c r="AP44" s="4">
        <f>SUMIFS(BNVFE!AN:AN,BNVFE!$C:$C,$C44,BNVFE!$B:$B,$B44,BNVFE!$A:$A,$A44)</f>
        <v>7.145495241627324E-3</v>
      </c>
      <c r="AQ44" s="4">
        <f>SUMIFS(BNVFE!AO:AO,BNVFE!$C:$C,$C44,BNVFE!$B:$B,$B44,BNVFE!$A:$A,$A44)</f>
        <v>7.2178984306407751E-3</v>
      </c>
      <c r="AR44" s="4">
        <f>SUMIFS(BNVFE!AP:AP,BNVFE!$C:$C,$C44,BNVFE!$B:$B,$B44,BNVFE!$A:$A,$A44)</f>
        <v>7.2919025073691357E-3</v>
      </c>
      <c r="AS44" s="4">
        <f>SUMIFS(BNVFE!AQ:AQ,BNVFE!$C:$C,$C44,BNVFE!$B:$B,$B44,BNVFE!$A:$A,$A44)</f>
        <v>7.3668099666365002E-3</v>
      </c>
      <c r="AT44" s="4">
        <f>SUMIFS(BNVFE!AR:AR,BNVFE!$C:$C,$C44,BNVFE!$B:$B,$B44,BNVFE!$A:$A,$A44)</f>
        <v>7.4428926536830396E-3</v>
      </c>
      <c r="AU44" s="4">
        <f>SUMIFS(BNVFE!AS:AS,BNVFE!$C:$C,$C44,BNVFE!$B:$B,$B44,BNVFE!$A:$A,$A44)</f>
        <v>7.5213537623113171E-3</v>
      </c>
      <c r="AV44" s="4">
        <f>SUMIFS(BNVFE!AT:AT,BNVFE!$C:$C,$C44,BNVFE!$B:$B,$B44,BNVFE!$A:$A,$A44)</f>
        <v>7.6013788351368943E-3</v>
      </c>
    </row>
    <row r="45" spans="1:48">
      <c r="A45" s="18" t="s">
        <v>143</v>
      </c>
      <c r="B45" s="18" t="s">
        <v>15</v>
      </c>
      <c r="C45" s="18" t="s">
        <v>3</v>
      </c>
      <c r="D45" s="4">
        <f>SUMIFS(SYFAFE!$D$18:$D$101,SYFAFE!$C$18:$C$101,$C45,SYFAFE!$B$18:$B$101,$B45,SYFAFE!A$18:A$101,$A45)</f>
        <v>4.88055442953364E-3</v>
      </c>
      <c r="E45" s="10">
        <f t="shared" si="0"/>
        <v>1</v>
      </c>
      <c r="F45" s="20">
        <f>VLOOKUP($B45,'Other Values'!$A$9:$C$14,IF($A45="passenger",2,3),FALSE)</f>
        <v>26</v>
      </c>
      <c r="G45" s="4">
        <f>SUMIFS(BNVFE!E:E,BNVFE!$C:$C,$C45,BNVFE!$B:$B,$B45,BNVFE!$A:$A,$A45)</f>
        <v>4.88055442953364E-3</v>
      </c>
      <c r="H45" s="4">
        <f>SUMIFS(BNVFE!F:F,BNVFE!$C:$C,$C45,BNVFE!$B:$B,$B45,BNVFE!$A:$A,$A45)</f>
        <v>4.9929594721157527E-3</v>
      </c>
      <c r="I45" s="4">
        <f>SUMIFS(BNVFE!G:G,BNVFE!$C:$C,$C45,BNVFE!$B:$B,$B45,BNVFE!$A:$A,$A45)</f>
        <v>5.0391328038998729E-3</v>
      </c>
      <c r="J45" s="4">
        <f>SUMIFS(BNVFE!H:H,BNVFE!$C:$C,$C45,BNVFE!$B:$B,$B45,BNVFE!$A:$A,$A45)</f>
        <v>5.1345255556205383E-3</v>
      </c>
      <c r="K45" s="4">
        <f>SUMIFS(BNVFE!I:I,BNVFE!$C:$C,$C45,BNVFE!$B:$B,$B45,BNVFE!$A:$A,$A45)</f>
        <v>5.2000038153210849E-3</v>
      </c>
      <c r="L45" s="4">
        <f>SUMIFS(BNVFE!J:J,BNVFE!$C:$C,$C45,BNVFE!$B:$B,$B45,BNVFE!$A:$A,$A45)</f>
        <v>5.2901051428241126E-3</v>
      </c>
      <c r="M45" s="4">
        <f>SUMIFS(BNVFE!K:K,BNVFE!$C:$C,$C45,BNVFE!$B:$B,$B45,BNVFE!$A:$A,$A45)</f>
        <v>5.3675303060960978E-3</v>
      </c>
      <c r="N45" s="4">
        <f>SUMIFS(BNVFE!L:L,BNVFE!$C:$C,$C45,BNVFE!$B:$B,$B45,BNVFE!$A:$A,$A45)</f>
        <v>5.4581304919986999E-3</v>
      </c>
      <c r="O45" s="4">
        <f>SUMIFS(BNVFE!M:M,BNVFE!$C:$C,$C45,BNVFE!$B:$B,$B45,BNVFE!$A:$A,$A45)</f>
        <v>5.5443358276492747E-3</v>
      </c>
      <c r="P45" s="4">
        <f>SUMIFS(BNVFE!N:N,BNVFE!$C:$C,$C45,BNVFE!$B:$B,$B45,BNVFE!$A:$A,$A45)</f>
        <v>5.6384714692488376E-3</v>
      </c>
      <c r="Q45" s="4">
        <f>SUMIFS(BNVFE!O:O,BNVFE!$C:$C,$C45,BNVFE!$B:$B,$B45,BNVFE!$A:$A,$A45)</f>
        <v>5.7322955573246726E-3</v>
      </c>
      <c r="R45" s="4">
        <f>SUMIFS(BNVFE!P:P,BNVFE!$C:$C,$C45,BNVFE!$B:$B,$B45,BNVFE!$A:$A,$A45)</f>
        <v>5.8317511093699094E-3</v>
      </c>
      <c r="S45" s="4">
        <f>SUMIFS(BNVFE!Q:Q,BNVFE!$C:$C,$C45,BNVFE!$B:$B,$B45,BNVFE!$A:$A,$A45)</f>
        <v>5.9330227056464289E-3</v>
      </c>
      <c r="T45" s="4">
        <f>SUMIFS(BNVFE!R:R,BNVFE!$C:$C,$C45,BNVFE!$B:$B,$B45,BNVFE!$A:$A,$A45)</f>
        <v>6.0390446149751059E-3</v>
      </c>
      <c r="U45" s="4">
        <f>SUMIFS(BNVFE!S:S,BNVFE!$C:$C,$C45,BNVFE!$B:$B,$B45,BNVFE!$A:$A,$A45)</f>
        <v>6.1040176652750423E-3</v>
      </c>
      <c r="V45" s="4">
        <f>SUMIFS(BNVFE!T:T,BNVFE!$C:$C,$C45,BNVFE!$B:$B,$B45,BNVFE!$A:$A,$A45)</f>
        <v>6.1374643374135359E-3</v>
      </c>
      <c r="W45" s="4">
        <f>SUMIFS(BNVFE!U:U,BNVFE!$C:$C,$C45,BNVFE!$B:$B,$B45,BNVFE!$A:$A,$A45)</f>
        <v>6.1934427700296203E-3</v>
      </c>
      <c r="X45" s="4">
        <f>SUMIFS(BNVFE!V:V,BNVFE!$C:$C,$C45,BNVFE!$B:$B,$B45,BNVFE!$A:$A,$A45)</f>
        <v>6.2353853661853698E-3</v>
      </c>
      <c r="Y45" s="4">
        <f>SUMIFS(BNVFE!W:W,BNVFE!$C:$C,$C45,BNVFE!$B:$B,$B45,BNVFE!$A:$A,$A45)</f>
        <v>6.2880735138255376E-3</v>
      </c>
      <c r="Z45" s="4">
        <f>SUMIFS(BNVFE!X:X,BNVFE!$C:$C,$C45,BNVFE!$B:$B,$B45,BNVFE!$A:$A,$A45)</f>
        <v>6.33475751603321E-3</v>
      </c>
      <c r="AA45" s="4">
        <f>SUMIFS(BNVFE!Y:Y,BNVFE!$C:$C,$C45,BNVFE!$B:$B,$B45,BNVFE!$A:$A,$A45)</f>
        <v>6.3868087417262723E-3</v>
      </c>
      <c r="AB45" s="4">
        <f>SUMIFS(BNVFE!Z:Z,BNVFE!$C:$C,$C45,BNVFE!$B:$B,$B45,BNVFE!$A:$A,$A45)</f>
        <v>6.4365573235752749E-3</v>
      </c>
      <c r="AC45" s="4">
        <f>SUMIFS(BNVFE!AA:AA,BNVFE!$C:$C,$C45,BNVFE!$B:$B,$B45,BNVFE!$A:$A,$A45)</f>
        <v>6.4892299916304956E-3</v>
      </c>
      <c r="AD45" s="4">
        <f>SUMIFS(BNVFE!AB:AB,BNVFE!$C:$C,$C45,BNVFE!$B:$B,$B45,BNVFE!$A:$A,$A45)</f>
        <v>6.5413193603664687E-3</v>
      </c>
      <c r="AE45" s="4">
        <f>SUMIFS(BNVFE!AC:AC,BNVFE!$C:$C,$C45,BNVFE!$B:$B,$B45,BNVFE!$A:$A,$A45)</f>
        <v>6.5952357344366917E-3</v>
      </c>
      <c r="AF45" s="4">
        <f>SUMIFS(BNVFE!AD:AD,BNVFE!$C:$C,$C45,BNVFE!$B:$B,$B45,BNVFE!$A:$A,$A45)</f>
        <v>6.6493813238197178E-3</v>
      </c>
      <c r="AG45" s="4">
        <f>SUMIFS(BNVFE!AE:AE,BNVFE!$C:$C,$C45,BNVFE!$B:$B,$B45,BNVFE!$A:$A,$A45)</f>
        <v>6.7048753491790901E-3</v>
      </c>
      <c r="AH45" s="4">
        <f>SUMIFS(BNVFE!AF:AF,BNVFE!$C:$C,$C45,BNVFE!$B:$B,$B45,BNVFE!$A:$A,$A45)</f>
        <v>6.7609969957701955E-3</v>
      </c>
      <c r="AI45" s="4">
        <f>SUMIFS(BNVFE!AG:AG,BNVFE!$C:$C,$C45,BNVFE!$B:$B,$B45,BNVFE!$A:$A,$A45)</f>
        <v>6.8182738416356472E-3</v>
      </c>
      <c r="AJ45" s="4">
        <f>SUMIFS(BNVFE!AH:AH,BNVFE!$C:$C,$C45,BNVFE!$B:$B,$B45,BNVFE!$A:$A,$A45)</f>
        <v>6.8763885524857366E-3</v>
      </c>
      <c r="AK45" s="4">
        <f>SUMIFS(BNVFE!AI:AI,BNVFE!$C:$C,$C45,BNVFE!$B:$B,$B45,BNVFE!$A:$A,$A45)</f>
        <v>6.935597992111844E-3</v>
      </c>
      <c r="AL45" s="4">
        <f>SUMIFS(BNVFE!AJ:AJ,BNVFE!$C:$C,$C45,BNVFE!$B:$B,$B45,BNVFE!$A:$A,$A45)</f>
        <v>6.99577113017076E-3</v>
      </c>
      <c r="AM45" s="4">
        <f>SUMIFS(BNVFE!AK:AK,BNVFE!$C:$C,$C45,BNVFE!$B:$B,$B45,BNVFE!$A:$A,$A45)</f>
        <v>7.0570414937392179E-3</v>
      </c>
      <c r="AN45" s="4">
        <f>SUMIFS(BNVFE!AL:AL,BNVFE!$C:$C,$C45,BNVFE!$B:$B,$B45,BNVFE!$A:$A,$A45)</f>
        <v>7.1193647458575584E-3</v>
      </c>
      <c r="AO45" s="4">
        <f>SUMIFS(BNVFE!AM:AM,BNVFE!$C:$C,$C45,BNVFE!$B:$B,$B45,BNVFE!$A:$A,$A45)</f>
        <v>7.1828188467228521E-3</v>
      </c>
      <c r="AP45" s="4">
        <f>SUMIFS(BNVFE!AN:AN,BNVFE!$C:$C,$C45,BNVFE!$B:$B,$B45,BNVFE!$A:$A,$A45)</f>
        <v>7.2474004993318972E-3</v>
      </c>
      <c r="AQ45" s="4">
        <f>SUMIFS(BNVFE!AO:AO,BNVFE!$C:$C,$C45,BNVFE!$B:$B,$B45,BNVFE!$A:$A,$A45)</f>
        <v>7.3131633385723526E-3</v>
      </c>
      <c r="AR45" s="4">
        <f>SUMIFS(BNVFE!AP:AP,BNVFE!$C:$C,$C45,BNVFE!$B:$B,$B45,BNVFE!$A:$A,$A45)</f>
        <v>7.3801242371964232E-3</v>
      </c>
      <c r="AS45" s="4">
        <f>SUMIFS(BNVFE!AQ:AQ,BNVFE!$C:$C,$C45,BNVFE!$B:$B,$B45,BNVFE!$A:$A,$A45)</f>
        <v>7.4483269835621908E-3</v>
      </c>
      <c r="AT45" s="4">
        <f>SUMIFS(BNVFE!AR:AR,BNVFE!$C:$C,$C45,BNVFE!$B:$B,$B45,BNVFE!$A:$A,$A45)</f>
        <v>7.5177991468928203E-3</v>
      </c>
      <c r="AU45" s="4">
        <f>SUMIFS(BNVFE!AS:AS,BNVFE!$C:$C,$C45,BNVFE!$B:$B,$B45,BNVFE!$A:$A,$A45)</f>
        <v>7.5885814592848667E-3</v>
      </c>
      <c r="AV45" s="4">
        <f>SUMIFS(BNVFE!AT:AT,BNVFE!$C:$C,$C45,BNVFE!$B:$B,$B45,BNVFE!$A:$A,$A45)</f>
        <v>7.6607079656867355E-3</v>
      </c>
    </row>
    <row r="46" spans="1:48">
      <c r="A46" s="18" t="s">
        <v>143</v>
      </c>
      <c r="B46" s="18" t="s">
        <v>15</v>
      </c>
      <c r="C46" s="18" t="s">
        <v>4</v>
      </c>
      <c r="D46" s="4">
        <f>SUMIFS(SYFAFE!$D$18:$D$101,SYFAFE!$C$18:$C$101,$C46,SYFAFE!$B$18:$B$101,$B46,SYFAFE!A$18:A$101,$A46)</f>
        <v>4.88055442953364E-3</v>
      </c>
      <c r="E46" s="10">
        <f t="shared" si="0"/>
        <v>1</v>
      </c>
      <c r="F46" s="20">
        <f>VLOOKUP($B46,'Other Values'!$A$9:$C$14,IF($A46="passenger",2,3),FALSE)</f>
        <v>26</v>
      </c>
      <c r="G46" s="4">
        <f>SUMIFS(BNVFE!E:E,BNVFE!$C:$C,$C46,BNVFE!$B:$B,$B46,BNVFE!$A:$A,$A46)</f>
        <v>4.88055442953364E-3</v>
      </c>
      <c r="H46" s="4">
        <f>SUMIFS(BNVFE!F:F,BNVFE!$C:$C,$C46,BNVFE!$B:$B,$B46,BNVFE!$A:$A,$A46)</f>
        <v>4.9929594721157527E-3</v>
      </c>
      <c r="I46" s="4">
        <f>SUMIFS(BNVFE!G:G,BNVFE!$C:$C,$C46,BNVFE!$B:$B,$B46,BNVFE!$A:$A,$A46)</f>
        <v>5.0391328038998729E-3</v>
      </c>
      <c r="J46" s="4">
        <f>SUMIFS(BNVFE!H:H,BNVFE!$C:$C,$C46,BNVFE!$B:$B,$B46,BNVFE!$A:$A,$A46)</f>
        <v>5.1345255556205383E-3</v>
      </c>
      <c r="K46" s="4">
        <f>SUMIFS(BNVFE!I:I,BNVFE!$C:$C,$C46,BNVFE!$B:$B,$B46,BNVFE!$A:$A,$A46)</f>
        <v>5.2000038153210849E-3</v>
      </c>
      <c r="L46" s="4">
        <f>SUMIFS(BNVFE!J:J,BNVFE!$C:$C,$C46,BNVFE!$B:$B,$B46,BNVFE!$A:$A,$A46)</f>
        <v>5.2901051428241126E-3</v>
      </c>
      <c r="M46" s="4">
        <f>SUMIFS(BNVFE!K:K,BNVFE!$C:$C,$C46,BNVFE!$B:$B,$B46,BNVFE!$A:$A,$A46)</f>
        <v>5.3675303060960978E-3</v>
      </c>
      <c r="N46" s="4">
        <f>SUMIFS(BNVFE!L:L,BNVFE!$C:$C,$C46,BNVFE!$B:$B,$B46,BNVFE!$A:$A,$A46)</f>
        <v>5.4581304919986999E-3</v>
      </c>
      <c r="O46" s="4">
        <f>SUMIFS(BNVFE!M:M,BNVFE!$C:$C,$C46,BNVFE!$B:$B,$B46,BNVFE!$A:$A,$A46)</f>
        <v>5.5443358276492747E-3</v>
      </c>
      <c r="P46" s="4">
        <f>SUMIFS(BNVFE!N:N,BNVFE!$C:$C,$C46,BNVFE!$B:$B,$B46,BNVFE!$A:$A,$A46)</f>
        <v>5.6384714692488376E-3</v>
      </c>
      <c r="Q46" s="4">
        <f>SUMIFS(BNVFE!O:O,BNVFE!$C:$C,$C46,BNVFE!$B:$B,$B46,BNVFE!$A:$A,$A46)</f>
        <v>5.7322955573246726E-3</v>
      </c>
      <c r="R46" s="4">
        <f>SUMIFS(BNVFE!P:P,BNVFE!$C:$C,$C46,BNVFE!$B:$B,$B46,BNVFE!$A:$A,$A46)</f>
        <v>5.8317511093699094E-3</v>
      </c>
      <c r="S46" s="4">
        <f>SUMIFS(BNVFE!Q:Q,BNVFE!$C:$C,$C46,BNVFE!$B:$B,$B46,BNVFE!$A:$A,$A46)</f>
        <v>5.9330227056464289E-3</v>
      </c>
      <c r="T46" s="4">
        <f>SUMIFS(BNVFE!R:R,BNVFE!$C:$C,$C46,BNVFE!$B:$B,$B46,BNVFE!$A:$A,$A46)</f>
        <v>6.0390446149751059E-3</v>
      </c>
      <c r="U46" s="4">
        <f>SUMIFS(BNVFE!S:S,BNVFE!$C:$C,$C46,BNVFE!$B:$B,$B46,BNVFE!$A:$A,$A46)</f>
        <v>6.1040176652750423E-3</v>
      </c>
      <c r="V46" s="4">
        <f>SUMIFS(BNVFE!T:T,BNVFE!$C:$C,$C46,BNVFE!$B:$B,$B46,BNVFE!$A:$A,$A46)</f>
        <v>6.1374643374135359E-3</v>
      </c>
      <c r="W46" s="4">
        <f>SUMIFS(BNVFE!U:U,BNVFE!$C:$C,$C46,BNVFE!$B:$B,$B46,BNVFE!$A:$A,$A46)</f>
        <v>6.1934427700296203E-3</v>
      </c>
      <c r="X46" s="4">
        <f>SUMIFS(BNVFE!V:V,BNVFE!$C:$C,$C46,BNVFE!$B:$B,$B46,BNVFE!$A:$A,$A46)</f>
        <v>6.2353853661853698E-3</v>
      </c>
      <c r="Y46" s="4">
        <f>SUMIFS(BNVFE!W:W,BNVFE!$C:$C,$C46,BNVFE!$B:$B,$B46,BNVFE!$A:$A,$A46)</f>
        <v>6.2880735138255376E-3</v>
      </c>
      <c r="Z46" s="4">
        <f>SUMIFS(BNVFE!X:X,BNVFE!$C:$C,$C46,BNVFE!$B:$B,$B46,BNVFE!$A:$A,$A46)</f>
        <v>6.33475751603321E-3</v>
      </c>
      <c r="AA46" s="4">
        <f>SUMIFS(BNVFE!Y:Y,BNVFE!$C:$C,$C46,BNVFE!$B:$B,$B46,BNVFE!$A:$A,$A46)</f>
        <v>6.3868087417262723E-3</v>
      </c>
      <c r="AB46" s="4">
        <f>SUMIFS(BNVFE!Z:Z,BNVFE!$C:$C,$C46,BNVFE!$B:$B,$B46,BNVFE!$A:$A,$A46)</f>
        <v>6.4365573235752749E-3</v>
      </c>
      <c r="AC46" s="4">
        <f>SUMIFS(BNVFE!AA:AA,BNVFE!$C:$C,$C46,BNVFE!$B:$B,$B46,BNVFE!$A:$A,$A46)</f>
        <v>6.4892299916304956E-3</v>
      </c>
      <c r="AD46" s="4">
        <f>SUMIFS(BNVFE!AB:AB,BNVFE!$C:$C,$C46,BNVFE!$B:$B,$B46,BNVFE!$A:$A,$A46)</f>
        <v>6.5413193603664687E-3</v>
      </c>
      <c r="AE46" s="4">
        <f>SUMIFS(BNVFE!AC:AC,BNVFE!$C:$C,$C46,BNVFE!$B:$B,$B46,BNVFE!$A:$A,$A46)</f>
        <v>6.5952357344366917E-3</v>
      </c>
      <c r="AF46" s="4">
        <f>SUMIFS(BNVFE!AD:AD,BNVFE!$C:$C,$C46,BNVFE!$B:$B,$B46,BNVFE!$A:$A,$A46)</f>
        <v>6.6493813238197178E-3</v>
      </c>
      <c r="AG46" s="4">
        <f>SUMIFS(BNVFE!AE:AE,BNVFE!$C:$C,$C46,BNVFE!$B:$B,$B46,BNVFE!$A:$A,$A46)</f>
        <v>6.7048753491790901E-3</v>
      </c>
      <c r="AH46" s="4">
        <f>SUMIFS(BNVFE!AF:AF,BNVFE!$C:$C,$C46,BNVFE!$B:$B,$B46,BNVFE!$A:$A,$A46)</f>
        <v>6.7609969957701955E-3</v>
      </c>
      <c r="AI46" s="4">
        <f>SUMIFS(BNVFE!AG:AG,BNVFE!$C:$C,$C46,BNVFE!$B:$B,$B46,BNVFE!$A:$A,$A46)</f>
        <v>6.8182738416356472E-3</v>
      </c>
      <c r="AJ46" s="4">
        <f>SUMIFS(BNVFE!AH:AH,BNVFE!$C:$C,$C46,BNVFE!$B:$B,$B46,BNVFE!$A:$A,$A46)</f>
        <v>6.8763885524857366E-3</v>
      </c>
      <c r="AK46" s="4">
        <f>SUMIFS(BNVFE!AI:AI,BNVFE!$C:$C,$C46,BNVFE!$B:$B,$B46,BNVFE!$A:$A,$A46)</f>
        <v>6.935597992111844E-3</v>
      </c>
      <c r="AL46" s="4">
        <f>SUMIFS(BNVFE!AJ:AJ,BNVFE!$C:$C,$C46,BNVFE!$B:$B,$B46,BNVFE!$A:$A,$A46)</f>
        <v>6.99577113017076E-3</v>
      </c>
      <c r="AM46" s="4">
        <f>SUMIFS(BNVFE!AK:AK,BNVFE!$C:$C,$C46,BNVFE!$B:$B,$B46,BNVFE!$A:$A,$A46)</f>
        <v>7.0570414937392179E-3</v>
      </c>
      <c r="AN46" s="4">
        <f>SUMIFS(BNVFE!AL:AL,BNVFE!$C:$C,$C46,BNVFE!$B:$B,$B46,BNVFE!$A:$A,$A46)</f>
        <v>7.1193647458575584E-3</v>
      </c>
      <c r="AO46" s="4">
        <f>SUMIFS(BNVFE!AM:AM,BNVFE!$C:$C,$C46,BNVFE!$B:$B,$B46,BNVFE!$A:$A,$A46)</f>
        <v>7.1828188467228521E-3</v>
      </c>
      <c r="AP46" s="4">
        <f>SUMIFS(BNVFE!AN:AN,BNVFE!$C:$C,$C46,BNVFE!$B:$B,$B46,BNVFE!$A:$A,$A46)</f>
        <v>7.2474004993318972E-3</v>
      </c>
      <c r="AQ46" s="4">
        <f>SUMIFS(BNVFE!AO:AO,BNVFE!$C:$C,$C46,BNVFE!$B:$B,$B46,BNVFE!$A:$A,$A46)</f>
        <v>7.3131633385723526E-3</v>
      </c>
      <c r="AR46" s="4">
        <f>SUMIFS(BNVFE!AP:AP,BNVFE!$C:$C,$C46,BNVFE!$B:$B,$B46,BNVFE!$A:$A,$A46)</f>
        <v>7.3801242371964232E-3</v>
      </c>
      <c r="AS46" s="4">
        <f>SUMIFS(BNVFE!AQ:AQ,BNVFE!$C:$C,$C46,BNVFE!$B:$B,$B46,BNVFE!$A:$A,$A46)</f>
        <v>7.4483269835621908E-3</v>
      </c>
      <c r="AT46" s="4">
        <f>SUMIFS(BNVFE!AR:AR,BNVFE!$C:$C,$C46,BNVFE!$B:$B,$B46,BNVFE!$A:$A,$A46)</f>
        <v>7.5177991468928203E-3</v>
      </c>
      <c r="AU46" s="4">
        <f>SUMIFS(BNVFE!AS:AS,BNVFE!$C:$C,$C46,BNVFE!$B:$B,$B46,BNVFE!$A:$A,$A46)</f>
        <v>7.5885814592848667E-3</v>
      </c>
      <c r="AV46" s="4">
        <f>SUMIFS(BNVFE!AT:AT,BNVFE!$C:$C,$C46,BNVFE!$B:$B,$B46,BNVFE!$A:$A,$A46)</f>
        <v>7.6607079656867355E-3</v>
      </c>
    </row>
    <row r="47" spans="1:48">
      <c r="A47" s="18" t="s">
        <v>143</v>
      </c>
      <c r="B47" s="18" t="s">
        <v>15</v>
      </c>
      <c r="C47" s="18" t="s">
        <v>5</v>
      </c>
      <c r="D47" s="4">
        <f>SUMIFS(SYFAFE!$D$18:$D$101,SYFAFE!$C$18:$C$101,$C47,SYFAFE!$B$18:$B$101,$B47,SYFAFE!A$18:A$101,$A47)</f>
        <v>4.88055442953364E-3</v>
      </c>
      <c r="E47" s="10">
        <f t="shared" si="0"/>
        <v>1</v>
      </c>
      <c r="F47" s="20">
        <f>VLOOKUP($B47,'Other Values'!$A$9:$C$14,IF($A47="passenger",2,3),FALSE)</f>
        <v>26</v>
      </c>
      <c r="G47" s="4">
        <f>SUMIFS(BNVFE!E:E,BNVFE!$C:$C,$C47,BNVFE!$B:$B,$B47,BNVFE!$A:$A,$A47)</f>
        <v>4.88055442953364E-3</v>
      </c>
      <c r="H47" s="4">
        <f>SUMIFS(BNVFE!F:F,BNVFE!$C:$C,$C47,BNVFE!$B:$B,$B47,BNVFE!$A:$A,$A47)</f>
        <v>4.9929594721157527E-3</v>
      </c>
      <c r="I47" s="4">
        <f>SUMIFS(BNVFE!G:G,BNVFE!$C:$C,$C47,BNVFE!$B:$B,$B47,BNVFE!$A:$A,$A47)</f>
        <v>5.0391328038998729E-3</v>
      </c>
      <c r="J47" s="4">
        <f>SUMIFS(BNVFE!H:H,BNVFE!$C:$C,$C47,BNVFE!$B:$B,$B47,BNVFE!$A:$A,$A47)</f>
        <v>5.1345255556205383E-3</v>
      </c>
      <c r="K47" s="4">
        <f>SUMIFS(BNVFE!I:I,BNVFE!$C:$C,$C47,BNVFE!$B:$B,$B47,BNVFE!$A:$A,$A47)</f>
        <v>5.2000038153210849E-3</v>
      </c>
      <c r="L47" s="4">
        <f>SUMIFS(BNVFE!J:J,BNVFE!$C:$C,$C47,BNVFE!$B:$B,$B47,BNVFE!$A:$A,$A47)</f>
        <v>5.2901051428241126E-3</v>
      </c>
      <c r="M47" s="4">
        <f>SUMIFS(BNVFE!K:K,BNVFE!$C:$C,$C47,BNVFE!$B:$B,$B47,BNVFE!$A:$A,$A47)</f>
        <v>5.3675303060960978E-3</v>
      </c>
      <c r="N47" s="4">
        <f>SUMIFS(BNVFE!L:L,BNVFE!$C:$C,$C47,BNVFE!$B:$B,$B47,BNVFE!$A:$A,$A47)</f>
        <v>5.4581304919986999E-3</v>
      </c>
      <c r="O47" s="4">
        <f>SUMIFS(BNVFE!M:M,BNVFE!$C:$C,$C47,BNVFE!$B:$B,$B47,BNVFE!$A:$A,$A47)</f>
        <v>5.5443358276492747E-3</v>
      </c>
      <c r="P47" s="4">
        <f>SUMIFS(BNVFE!N:N,BNVFE!$C:$C,$C47,BNVFE!$B:$B,$B47,BNVFE!$A:$A,$A47)</f>
        <v>5.6384714692488376E-3</v>
      </c>
      <c r="Q47" s="4">
        <f>SUMIFS(BNVFE!O:O,BNVFE!$C:$C,$C47,BNVFE!$B:$B,$B47,BNVFE!$A:$A,$A47)</f>
        <v>5.7322955573246726E-3</v>
      </c>
      <c r="R47" s="4">
        <f>SUMIFS(BNVFE!P:P,BNVFE!$C:$C,$C47,BNVFE!$B:$B,$B47,BNVFE!$A:$A,$A47)</f>
        <v>5.8317511093699094E-3</v>
      </c>
      <c r="S47" s="4">
        <f>SUMIFS(BNVFE!Q:Q,BNVFE!$C:$C,$C47,BNVFE!$B:$B,$B47,BNVFE!$A:$A,$A47)</f>
        <v>5.9330227056464289E-3</v>
      </c>
      <c r="T47" s="4">
        <f>SUMIFS(BNVFE!R:R,BNVFE!$C:$C,$C47,BNVFE!$B:$B,$B47,BNVFE!$A:$A,$A47)</f>
        <v>6.0390446149751059E-3</v>
      </c>
      <c r="U47" s="4">
        <f>SUMIFS(BNVFE!S:S,BNVFE!$C:$C,$C47,BNVFE!$B:$B,$B47,BNVFE!$A:$A,$A47)</f>
        <v>6.1040176652750423E-3</v>
      </c>
      <c r="V47" s="4">
        <f>SUMIFS(BNVFE!T:T,BNVFE!$C:$C,$C47,BNVFE!$B:$B,$B47,BNVFE!$A:$A,$A47)</f>
        <v>6.1374643374135359E-3</v>
      </c>
      <c r="W47" s="4">
        <f>SUMIFS(BNVFE!U:U,BNVFE!$C:$C,$C47,BNVFE!$B:$B,$B47,BNVFE!$A:$A,$A47)</f>
        <v>6.1934427700296203E-3</v>
      </c>
      <c r="X47" s="4">
        <f>SUMIFS(BNVFE!V:V,BNVFE!$C:$C,$C47,BNVFE!$B:$B,$B47,BNVFE!$A:$A,$A47)</f>
        <v>6.2353853661853698E-3</v>
      </c>
      <c r="Y47" s="4">
        <f>SUMIFS(BNVFE!W:W,BNVFE!$C:$C,$C47,BNVFE!$B:$B,$B47,BNVFE!$A:$A,$A47)</f>
        <v>6.2880735138255376E-3</v>
      </c>
      <c r="Z47" s="4">
        <f>SUMIFS(BNVFE!X:X,BNVFE!$C:$C,$C47,BNVFE!$B:$B,$B47,BNVFE!$A:$A,$A47)</f>
        <v>6.33475751603321E-3</v>
      </c>
      <c r="AA47" s="4">
        <f>SUMIFS(BNVFE!Y:Y,BNVFE!$C:$C,$C47,BNVFE!$B:$B,$B47,BNVFE!$A:$A,$A47)</f>
        <v>6.3868087417262723E-3</v>
      </c>
      <c r="AB47" s="4">
        <f>SUMIFS(BNVFE!Z:Z,BNVFE!$C:$C,$C47,BNVFE!$B:$B,$B47,BNVFE!$A:$A,$A47)</f>
        <v>6.4365573235752749E-3</v>
      </c>
      <c r="AC47" s="4">
        <f>SUMIFS(BNVFE!AA:AA,BNVFE!$C:$C,$C47,BNVFE!$B:$B,$B47,BNVFE!$A:$A,$A47)</f>
        <v>6.4892299916304956E-3</v>
      </c>
      <c r="AD47" s="4">
        <f>SUMIFS(BNVFE!AB:AB,BNVFE!$C:$C,$C47,BNVFE!$B:$B,$B47,BNVFE!$A:$A,$A47)</f>
        <v>6.5413193603664687E-3</v>
      </c>
      <c r="AE47" s="4">
        <f>SUMIFS(BNVFE!AC:AC,BNVFE!$C:$C,$C47,BNVFE!$B:$B,$B47,BNVFE!$A:$A,$A47)</f>
        <v>6.5952357344366917E-3</v>
      </c>
      <c r="AF47" s="4">
        <f>SUMIFS(BNVFE!AD:AD,BNVFE!$C:$C,$C47,BNVFE!$B:$B,$B47,BNVFE!$A:$A,$A47)</f>
        <v>6.6493813238197178E-3</v>
      </c>
      <c r="AG47" s="4">
        <f>SUMIFS(BNVFE!AE:AE,BNVFE!$C:$C,$C47,BNVFE!$B:$B,$B47,BNVFE!$A:$A,$A47)</f>
        <v>6.7048753491790901E-3</v>
      </c>
      <c r="AH47" s="4">
        <f>SUMIFS(BNVFE!AF:AF,BNVFE!$C:$C,$C47,BNVFE!$B:$B,$B47,BNVFE!$A:$A,$A47)</f>
        <v>6.7609969957701955E-3</v>
      </c>
      <c r="AI47" s="4">
        <f>SUMIFS(BNVFE!AG:AG,BNVFE!$C:$C,$C47,BNVFE!$B:$B,$B47,BNVFE!$A:$A,$A47)</f>
        <v>6.8182738416356472E-3</v>
      </c>
      <c r="AJ47" s="4">
        <f>SUMIFS(BNVFE!AH:AH,BNVFE!$C:$C,$C47,BNVFE!$B:$B,$B47,BNVFE!$A:$A,$A47)</f>
        <v>6.8763885524857366E-3</v>
      </c>
      <c r="AK47" s="4">
        <f>SUMIFS(BNVFE!AI:AI,BNVFE!$C:$C,$C47,BNVFE!$B:$B,$B47,BNVFE!$A:$A,$A47)</f>
        <v>6.935597992111844E-3</v>
      </c>
      <c r="AL47" s="4">
        <f>SUMIFS(BNVFE!AJ:AJ,BNVFE!$C:$C,$C47,BNVFE!$B:$B,$B47,BNVFE!$A:$A,$A47)</f>
        <v>6.99577113017076E-3</v>
      </c>
      <c r="AM47" s="4">
        <f>SUMIFS(BNVFE!AK:AK,BNVFE!$C:$C,$C47,BNVFE!$B:$B,$B47,BNVFE!$A:$A,$A47)</f>
        <v>7.0570414937392179E-3</v>
      </c>
      <c r="AN47" s="4">
        <f>SUMIFS(BNVFE!AL:AL,BNVFE!$C:$C,$C47,BNVFE!$B:$B,$B47,BNVFE!$A:$A,$A47)</f>
        <v>7.1193647458575584E-3</v>
      </c>
      <c r="AO47" s="4">
        <f>SUMIFS(BNVFE!AM:AM,BNVFE!$C:$C,$C47,BNVFE!$B:$B,$B47,BNVFE!$A:$A,$A47)</f>
        <v>7.1828188467228521E-3</v>
      </c>
      <c r="AP47" s="4">
        <f>SUMIFS(BNVFE!AN:AN,BNVFE!$C:$C,$C47,BNVFE!$B:$B,$B47,BNVFE!$A:$A,$A47)</f>
        <v>7.2474004993318972E-3</v>
      </c>
      <c r="AQ47" s="4">
        <f>SUMIFS(BNVFE!AO:AO,BNVFE!$C:$C,$C47,BNVFE!$B:$B,$B47,BNVFE!$A:$A,$A47)</f>
        <v>7.3131633385723526E-3</v>
      </c>
      <c r="AR47" s="4">
        <f>SUMIFS(BNVFE!AP:AP,BNVFE!$C:$C,$C47,BNVFE!$B:$B,$B47,BNVFE!$A:$A,$A47)</f>
        <v>7.3801242371964232E-3</v>
      </c>
      <c r="AS47" s="4">
        <f>SUMIFS(BNVFE!AQ:AQ,BNVFE!$C:$C,$C47,BNVFE!$B:$B,$B47,BNVFE!$A:$A,$A47)</f>
        <v>7.4483269835621908E-3</v>
      </c>
      <c r="AT47" s="4">
        <f>SUMIFS(BNVFE!AR:AR,BNVFE!$C:$C,$C47,BNVFE!$B:$B,$B47,BNVFE!$A:$A,$A47)</f>
        <v>7.5177991468928203E-3</v>
      </c>
      <c r="AU47" s="4">
        <f>SUMIFS(BNVFE!AS:AS,BNVFE!$C:$C,$C47,BNVFE!$B:$B,$B47,BNVFE!$A:$A,$A47)</f>
        <v>7.5885814592848667E-3</v>
      </c>
      <c r="AV47" s="4">
        <f>SUMIFS(BNVFE!AT:AT,BNVFE!$C:$C,$C47,BNVFE!$B:$B,$B47,BNVFE!$A:$A,$A47)</f>
        <v>7.6607079656867355E-3</v>
      </c>
    </row>
    <row r="48" spans="1:48">
      <c r="A48" s="18" t="s">
        <v>143</v>
      </c>
      <c r="B48" s="18" t="s">
        <v>15</v>
      </c>
      <c r="C48" s="18" t="s">
        <v>6</v>
      </c>
      <c r="D48" s="4">
        <f>SUMIFS(SYFAFE!$D$18:$D$101,SYFAFE!$C$18:$C$101,$C48,SYFAFE!$B$18:$B$101,$B48,SYFAFE!A$18:A$101,$A48)</f>
        <v>0</v>
      </c>
      <c r="E48" s="10" t="e">
        <f t="shared" si="0"/>
        <v>#DIV/0!</v>
      </c>
      <c r="F48" s="20">
        <f>VLOOKUP($B48,'Other Values'!$A$9:$C$14,IF($A48="passenger",2,3),FALSE)</f>
        <v>26</v>
      </c>
      <c r="G48" s="4">
        <f>SUMIFS(BNVFE!E:E,BNVFE!$C:$C,$C48,BNVFE!$B:$B,$B48,BNVFE!$A:$A,$A48)</f>
        <v>0</v>
      </c>
      <c r="H48" s="4">
        <f>SUMIFS(BNVFE!F:F,BNVFE!$C:$C,$C48,BNVFE!$B:$B,$B48,BNVFE!$A:$A,$A48)</f>
        <v>0</v>
      </c>
      <c r="I48" s="4">
        <f>SUMIFS(BNVFE!G:G,BNVFE!$C:$C,$C48,BNVFE!$B:$B,$B48,BNVFE!$A:$A,$A48)</f>
        <v>0</v>
      </c>
      <c r="J48" s="4">
        <f>SUMIFS(BNVFE!H:H,BNVFE!$C:$C,$C48,BNVFE!$B:$B,$B48,BNVFE!$A:$A,$A48)</f>
        <v>0</v>
      </c>
      <c r="K48" s="4">
        <f>SUMIFS(BNVFE!I:I,BNVFE!$C:$C,$C48,BNVFE!$B:$B,$B48,BNVFE!$A:$A,$A48)</f>
        <v>0</v>
      </c>
      <c r="L48" s="4">
        <f>SUMIFS(BNVFE!J:J,BNVFE!$C:$C,$C48,BNVFE!$B:$B,$B48,BNVFE!$A:$A,$A48)</f>
        <v>0</v>
      </c>
      <c r="M48" s="4">
        <f>SUMIFS(BNVFE!K:K,BNVFE!$C:$C,$C48,BNVFE!$B:$B,$B48,BNVFE!$A:$A,$A48)</f>
        <v>0</v>
      </c>
      <c r="N48" s="4">
        <f>SUMIFS(BNVFE!L:L,BNVFE!$C:$C,$C48,BNVFE!$B:$B,$B48,BNVFE!$A:$A,$A48)</f>
        <v>0</v>
      </c>
      <c r="O48" s="4">
        <f>SUMIFS(BNVFE!M:M,BNVFE!$C:$C,$C48,BNVFE!$B:$B,$B48,BNVFE!$A:$A,$A48)</f>
        <v>0</v>
      </c>
      <c r="P48" s="4">
        <f>SUMIFS(BNVFE!N:N,BNVFE!$C:$C,$C48,BNVFE!$B:$B,$B48,BNVFE!$A:$A,$A48)</f>
        <v>0</v>
      </c>
      <c r="Q48" s="4">
        <f>SUMIFS(BNVFE!O:O,BNVFE!$C:$C,$C48,BNVFE!$B:$B,$B48,BNVFE!$A:$A,$A48)</f>
        <v>0</v>
      </c>
      <c r="R48" s="4">
        <f>SUMIFS(BNVFE!P:P,BNVFE!$C:$C,$C48,BNVFE!$B:$B,$B48,BNVFE!$A:$A,$A48)</f>
        <v>0</v>
      </c>
      <c r="S48" s="4">
        <f>SUMIFS(BNVFE!Q:Q,BNVFE!$C:$C,$C48,BNVFE!$B:$B,$B48,BNVFE!$A:$A,$A48)</f>
        <v>0</v>
      </c>
      <c r="T48" s="4">
        <f>SUMIFS(BNVFE!R:R,BNVFE!$C:$C,$C48,BNVFE!$B:$B,$B48,BNVFE!$A:$A,$A48)</f>
        <v>0</v>
      </c>
      <c r="U48" s="4">
        <f>SUMIFS(BNVFE!S:S,BNVFE!$C:$C,$C48,BNVFE!$B:$B,$B48,BNVFE!$A:$A,$A48)</f>
        <v>0</v>
      </c>
      <c r="V48" s="4">
        <f>SUMIFS(BNVFE!T:T,BNVFE!$C:$C,$C48,BNVFE!$B:$B,$B48,BNVFE!$A:$A,$A48)</f>
        <v>0</v>
      </c>
      <c r="W48" s="4">
        <f>SUMIFS(BNVFE!U:U,BNVFE!$C:$C,$C48,BNVFE!$B:$B,$B48,BNVFE!$A:$A,$A48)</f>
        <v>0</v>
      </c>
      <c r="X48" s="4">
        <f>SUMIFS(BNVFE!V:V,BNVFE!$C:$C,$C48,BNVFE!$B:$B,$B48,BNVFE!$A:$A,$A48)</f>
        <v>0</v>
      </c>
      <c r="Y48" s="4">
        <f>SUMIFS(BNVFE!W:W,BNVFE!$C:$C,$C48,BNVFE!$B:$B,$B48,BNVFE!$A:$A,$A48)</f>
        <v>0</v>
      </c>
      <c r="Z48" s="4">
        <f>SUMIFS(BNVFE!X:X,BNVFE!$C:$C,$C48,BNVFE!$B:$B,$B48,BNVFE!$A:$A,$A48)</f>
        <v>0</v>
      </c>
      <c r="AA48" s="4">
        <f>SUMIFS(BNVFE!Y:Y,BNVFE!$C:$C,$C48,BNVFE!$B:$B,$B48,BNVFE!$A:$A,$A48)</f>
        <v>0</v>
      </c>
      <c r="AB48" s="4">
        <f>SUMIFS(BNVFE!Z:Z,BNVFE!$C:$C,$C48,BNVFE!$B:$B,$B48,BNVFE!$A:$A,$A48)</f>
        <v>0</v>
      </c>
      <c r="AC48" s="4">
        <f>SUMIFS(BNVFE!AA:AA,BNVFE!$C:$C,$C48,BNVFE!$B:$B,$B48,BNVFE!$A:$A,$A48)</f>
        <v>0</v>
      </c>
      <c r="AD48" s="4">
        <f>SUMIFS(BNVFE!AB:AB,BNVFE!$C:$C,$C48,BNVFE!$B:$B,$B48,BNVFE!$A:$A,$A48)</f>
        <v>0</v>
      </c>
      <c r="AE48" s="4">
        <f>SUMIFS(BNVFE!AC:AC,BNVFE!$C:$C,$C48,BNVFE!$B:$B,$B48,BNVFE!$A:$A,$A48)</f>
        <v>0</v>
      </c>
      <c r="AF48" s="4">
        <f>SUMIFS(BNVFE!AD:AD,BNVFE!$C:$C,$C48,BNVFE!$B:$B,$B48,BNVFE!$A:$A,$A48)</f>
        <v>0</v>
      </c>
      <c r="AG48" s="4">
        <f>SUMIFS(BNVFE!AE:AE,BNVFE!$C:$C,$C48,BNVFE!$B:$B,$B48,BNVFE!$A:$A,$A48)</f>
        <v>0</v>
      </c>
      <c r="AH48" s="4">
        <f>SUMIFS(BNVFE!AF:AF,BNVFE!$C:$C,$C48,BNVFE!$B:$B,$B48,BNVFE!$A:$A,$A48)</f>
        <v>0</v>
      </c>
      <c r="AI48" s="4">
        <f>SUMIFS(BNVFE!AG:AG,BNVFE!$C:$C,$C48,BNVFE!$B:$B,$B48,BNVFE!$A:$A,$A48)</f>
        <v>0</v>
      </c>
      <c r="AJ48" s="4">
        <f>SUMIFS(BNVFE!AH:AH,BNVFE!$C:$C,$C48,BNVFE!$B:$B,$B48,BNVFE!$A:$A,$A48)</f>
        <v>0</v>
      </c>
      <c r="AK48" s="4">
        <f>SUMIFS(BNVFE!AI:AI,BNVFE!$C:$C,$C48,BNVFE!$B:$B,$B48,BNVFE!$A:$A,$A48)</f>
        <v>0</v>
      </c>
      <c r="AL48" s="4">
        <f>SUMIFS(BNVFE!AJ:AJ,BNVFE!$C:$C,$C48,BNVFE!$B:$B,$B48,BNVFE!$A:$A,$A48)</f>
        <v>0</v>
      </c>
      <c r="AM48" s="4">
        <f>SUMIFS(BNVFE!AK:AK,BNVFE!$C:$C,$C48,BNVFE!$B:$B,$B48,BNVFE!$A:$A,$A48)</f>
        <v>0</v>
      </c>
      <c r="AN48" s="4">
        <f>SUMIFS(BNVFE!AL:AL,BNVFE!$C:$C,$C48,BNVFE!$B:$B,$B48,BNVFE!$A:$A,$A48)</f>
        <v>0</v>
      </c>
      <c r="AO48" s="4">
        <f>SUMIFS(BNVFE!AM:AM,BNVFE!$C:$C,$C48,BNVFE!$B:$B,$B48,BNVFE!$A:$A,$A48)</f>
        <v>0</v>
      </c>
      <c r="AP48" s="4">
        <f>SUMIFS(BNVFE!AN:AN,BNVFE!$C:$C,$C48,BNVFE!$B:$B,$B48,BNVFE!$A:$A,$A48)</f>
        <v>0</v>
      </c>
      <c r="AQ48" s="4">
        <f>SUMIFS(BNVFE!AO:AO,BNVFE!$C:$C,$C48,BNVFE!$B:$B,$B48,BNVFE!$A:$A,$A48)</f>
        <v>0</v>
      </c>
      <c r="AR48" s="4">
        <f>SUMIFS(BNVFE!AP:AP,BNVFE!$C:$C,$C48,BNVFE!$B:$B,$B48,BNVFE!$A:$A,$A48)</f>
        <v>0</v>
      </c>
      <c r="AS48" s="4">
        <f>SUMIFS(BNVFE!AQ:AQ,BNVFE!$C:$C,$C48,BNVFE!$B:$B,$B48,BNVFE!$A:$A,$A48)</f>
        <v>0</v>
      </c>
      <c r="AT48" s="4">
        <f>SUMIFS(BNVFE!AR:AR,BNVFE!$C:$C,$C48,BNVFE!$B:$B,$B48,BNVFE!$A:$A,$A48)</f>
        <v>0</v>
      </c>
      <c r="AU48" s="4">
        <f>SUMIFS(BNVFE!AS:AS,BNVFE!$C:$C,$C48,BNVFE!$B:$B,$B48,BNVFE!$A:$A,$A48)</f>
        <v>0</v>
      </c>
      <c r="AV48" s="4">
        <f>SUMIFS(BNVFE!AT:AT,BNVFE!$C:$C,$C48,BNVFE!$B:$B,$B48,BNVFE!$A:$A,$A48)</f>
        <v>0</v>
      </c>
    </row>
    <row r="49" spans="1:48">
      <c r="A49" s="18" t="s">
        <v>143</v>
      </c>
      <c r="B49" s="18" t="s">
        <v>15</v>
      </c>
      <c r="C49" s="18" t="s">
        <v>49</v>
      </c>
      <c r="D49" s="4">
        <f>SUMIFS(SYFAFE!$D$18:$D$101,SYFAFE!$C$18:$C$101,$C49,SYFAFE!$B$18:$B$101,$B49,SYFAFE!A$18:A$101,$A49)</f>
        <v>0</v>
      </c>
      <c r="E49" s="10" t="e">
        <f t="shared" si="0"/>
        <v>#DIV/0!</v>
      </c>
      <c r="F49" s="20">
        <f>VLOOKUP($B49,'Other Values'!$A$9:$C$14,IF($A49="passenger",2,3),FALSE)</f>
        <v>26</v>
      </c>
      <c r="G49" s="4">
        <f>SUMIFS(BNVFE!E:E,BNVFE!$C:$C,$C49,BNVFE!$B:$B,$B49,BNVFE!$A:$A,$A49)</f>
        <v>0</v>
      </c>
      <c r="H49" s="4">
        <f>SUMIFS(BNVFE!F:F,BNVFE!$C:$C,$C49,BNVFE!$B:$B,$B49,BNVFE!$A:$A,$A49)</f>
        <v>0</v>
      </c>
      <c r="I49" s="4">
        <f>SUMIFS(BNVFE!G:G,BNVFE!$C:$C,$C49,BNVFE!$B:$B,$B49,BNVFE!$A:$A,$A49)</f>
        <v>0</v>
      </c>
      <c r="J49" s="4">
        <f>SUMIFS(BNVFE!H:H,BNVFE!$C:$C,$C49,BNVFE!$B:$B,$B49,BNVFE!$A:$A,$A49)</f>
        <v>0</v>
      </c>
      <c r="K49" s="4">
        <f>SUMIFS(BNVFE!I:I,BNVFE!$C:$C,$C49,BNVFE!$B:$B,$B49,BNVFE!$A:$A,$A49)</f>
        <v>0</v>
      </c>
      <c r="L49" s="4">
        <f>SUMIFS(BNVFE!J:J,BNVFE!$C:$C,$C49,BNVFE!$B:$B,$B49,BNVFE!$A:$A,$A49)</f>
        <v>0</v>
      </c>
      <c r="M49" s="4">
        <f>SUMIFS(BNVFE!K:K,BNVFE!$C:$C,$C49,BNVFE!$B:$B,$B49,BNVFE!$A:$A,$A49)</f>
        <v>0</v>
      </c>
      <c r="N49" s="4">
        <f>SUMIFS(BNVFE!L:L,BNVFE!$C:$C,$C49,BNVFE!$B:$B,$B49,BNVFE!$A:$A,$A49)</f>
        <v>0</v>
      </c>
      <c r="O49" s="4">
        <f>SUMIFS(BNVFE!M:M,BNVFE!$C:$C,$C49,BNVFE!$B:$B,$B49,BNVFE!$A:$A,$A49)</f>
        <v>0</v>
      </c>
      <c r="P49" s="4">
        <f>SUMIFS(BNVFE!N:N,BNVFE!$C:$C,$C49,BNVFE!$B:$B,$B49,BNVFE!$A:$A,$A49)</f>
        <v>0</v>
      </c>
      <c r="Q49" s="4">
        <f>SUMIFS(BNVFE!O:O,BNVFE!$C:$C,$C49,BNVFE!$B:$B,$B49,BNVFE!$A:$A,$A49)</f>
        <v>0</v>
      </c>
      <c r="R49" s="4">
        <f>SUMIFS(BNVFE!P:P,BNVFE!$C:$C,$C49,BNVFE!$B:$B,$B49,BNVFE!$A:$A,$A49)</f>
        <v>0</v>
      </c>
      <c r="S49" s="4">
        <f>SUMIFS(BNVFE!Q:Q,BNVFE!$C:$C,$C49,BNVFE!$B:$B,$B49,BNVFE!$A:$A,$A49)</f>
        <v>0</v>
      </c>
      <c r="T49" s="4">
        <f>SUMIFS(BNVFE!R:R,BNVFE!$C:$C,$C49,BNVFE!$B:$B,$B49,BNVFE!$A:$A,$A49)</f>
        <v>0</v>
      </c>
      <c r="U49" s="4">
        <f>SUMIFS(BNVFE!S:S,BNVFE!$C:$C,$C49,BNVFE!$B:$B,$B49,BNVFE!$A:$A,$A49)</f>
        <v>0</v>
      </c>
      <c r="V49" s="4">
        <f>SUMIFS(BNVFE!T:T,BNVFE!$C:$C,$C49,BNVFE!$B:$B,$B49,BNVFE!$A:$A,$A49)</f>
        <v>0</v>
      </c>
      <c r="W49" s="4">
        <f>SUMIFS(BNVFE!U:U,BNVFE!$C:$C,$C49,BNVFE!$B:$B,$B49,BNVFE!$A:$A,$A49)</f>
        <v>0</v>
      </c>
      <c r="X49" s="4">
        <f>SUMIFS(BNVFE!V:V,BNVFE!$C:$C,$C49,BNVFE!$B:$B,$B49,BNVFE!$A:$A,$A49)</f>
        <v>0</v>
      </c>
      <c r="Y49" s="4">
        <f>SUMIFS(BNVFE!W:W,BNVFE!$C:$C,$C49,BNVFE!$B:$B,$B49,BNVFE!$A:$A,$A49)</f>
        <v>0</v>
      </c>
      <c r="Z49" s="4">
        <f>SUMIFS(BNVFE!X:X,BNVFE!$C:$C,$C49,BNVFE!$B:$B,$B49,BNVFE!$A:$A,$A49)</f>
        <v>0</v>
      </c>
      <c r="AA49" s="4">
        <f>SUMIFS(BNVFE!Y:Y,BNVFE!$C:$C,$C49,BNVFE!$B:$B,$B49,BNVFE!$A:$A,$A49)</f>
        <v>0</v>
      </c>
      <c r="AB49" s="4">
        <f>SUMIFS(BNVFE!Z:Z,BNVFE!$C:$C,$C49,BNVFE!$B:$B,$B49,BNVFE!$A:$A,$A49)</f>
        <v>0</v>
      </c>
      <c r="AC49" s="4">
        <f>SUMIFS(BNVFE!AA:AA,BNVFE!$C:$C,$C49,BNVFE!$B:$B,$B49,BNVFE!$A:$A,$A49)</f>
        <v>0</v>
      </c>
      <c r="AD49" s="4">
        <f>SUMIFS(BNVFE!AB:AB,BNVFE!$C:$C,$C49,BNVFE!$B:$B,$B49,BNVFE!$A:$A,$A49)</f>
        <v>0</v>
      </c>
      <c r="AE49" s="4">
        <f>SUMIFS(BNVFE!AC:AC,BNVFE!$C:$C,$C49,BNVFE!$B:$B,$B49,BNVFE!$A:$A,$A49)</f>
        <v>0</v>
      </c>
      <c r="AF49" s="4">
        <f>SUMIFS(BNVFE!AD:AD,BNVFE!$C:$C,$C49,BNVFE!$B:$B,$B49,BNVFE!$A:$A,$A49)</f>
        <v>0</v>
      </c>
      <c r="AG49" s="4">
        <f>SUMIFS(BNVFE!AE:AE,BNVFE!$C:$C,$C49,BNVFE!$B:$B,$B49,BNVFE!$A:$A,$A49)</f>
        <v>0</v>
      </c>
      <c r="AH49" s="4">
        <f>SUMIFS(BNVFE!AF:AF,BNVFE!$C:$C,$C49,BNVFE!$B:$B,$B49,BNVFE!$A:$A,$A49)</f>
        <v>0</v>
      </c>
      <c r="AI49" s="4">
        <f>SUMIFS(BNVFE!AG:AG,BNVFE!$C:$C,$C49,BNVFE!$B:$B,$B49,BNVFE!$A:$A,$A49)</f>
        <v>0</v>
      </c>
      <c r="AJ49" s="4">
        <f>SUMIFS(BNVFE!AH:AH,BNVFE!$C:$C,$C49,BNVFE!$B:$B,$B49,BNVFE!$A:$A,$A49)</f>
        <v>0</v>
      </c>
      <c r="AK49" s="4">
        <f>SUMIFS(BNVFE!AI:AI,BNVFE!$C:$C,$C49,BNVFE!$B:$B,$B49,BNVFE!$A:$A,$A49)</f>
        <v>0</v>
      </c>
      <c r="AL49" s="4">
        <f>SUMIFS(BNVFE!AJ:AJ,BNVFE!$C:$C,$C49,BNVFE!$B:$B,$B49,BNVFE!$A:$A,$A49)</f>
        <v>0</v>
      </c>
      <c r="AM49" s="4">
        <f>SUMIFS(BNVFE!AK:AK,BNVFE!$C:$C,$C49,BNVFE!$B:$B,$B49,BNVFE!$A:$A,$A49)</f>
        <v>0</v>
      </c>
      <c r="AN49" s="4">
        <f>SUMIFS(BNVFE!AL:AL,BNVFE!$C:$C,$C49,BNVFE!$B:$B,$B49,BNVFE!$A:$A,$A49)</f>
        <v>0</v>
      </c>
      <c r="AO49" s="4">
        <f>SUMIFS(BNVFE!AM:AM,BNVFE!$C:$C,$C49,BNVFE!$B:$B,$B49,BNVFE!$A:$A,$A49)</f>
        <v>0</v>
      </c>
      <c r="AP49" s="4">
        <f>SUMIFS(BNVFE!AN:AN,BNVFE!$C:$C,$C49,BNVFE!$B:$B,$B49,BNVFE!$A:$A,$A49)</f>
        <v>0</v>
      </c>
      <c r="AQ49" s="4">
        <f>SUMIFS(BNVFE!AO:AO,BNVFE!$C:$C,$C49,BNVFE!$B:$B,$B49,BNVFE!$A:$A,$A49)</f>
        <v>0</v>
      </c>
      <c r="AR49" s="4">
        <f>SUMIFS(BNVFE!AP:AP,BNVFE!$C:$C,$C49,BNVFE!$B:$B,$B49,BNVFE!$A:$A,$A49)</f>
        <v>0</v>
      </c>
      <c r="AS49" s="4">
        <f>SUMIFS(BNVFE!AQ:AQ,BNVFE!$C:$C,$C49,BNVFE!$B:$B,$B49,BNVFE!$A:$A,$A49)</f>
        <v>0</v>
      </c>
      <c r="AT49" s="4">
        <f>SUMIFS(BNVFE!AR:AR,BNVFE!$C:$C,$C49,BNVFE!$B:$B,$B49,BNVFE!$A:$A,$A49)</f>
        <v>0</v>
      </c>
      <c r="AU49" s="4">
        <f>SUMIFS(BNVFE!AS:AS,BNVFE!$C:$C,$C49,BNVFE!$B:$B,$B49,BNVFE!$A:$A,$A49)</f>
        <v>0</v>
      </c>
      <c r="AV49" s="4">
        <f>SUMIFS(BNVFE!AT:AT,BNVFE!$C:$C,$C49,BNVFE!$B:$B,$B49,BNVFE!$A:$A,$A49)</f>
        <v>0</v>
      </c>
    </row>
    <row r="50" spans="1:48">
      <c r="A50" s="18" t="s">
        <v>143</v>
      </c>
      <c r="B50" s="18" t="s">
        <v>15</v>
      </c>
      <c r="C50" s="18" t="s">
        <v>50</v>
      </c>
      <c r="D50" s="4">
        <f>SUMIFS(SYFAFE!$D$18:$D$101,SYFAFE!$C$18:$C$101,$C50,SYFAFE!$B$18:$B$101,$B50,SYFAFE!A$18:A$101,$A50)</f>
        <v>1.6268514765112136E-3</v>
      </c>
      <c r="E50" s="10">
        <f t="shared" si="0"/>
        <v>1</v>
      </c>
      <c r="F50" s="20">
        <f>VLOOKUP($B50,'Other Values'!$A$9:$C$14,IF($A50="passenger",2,3),FALSE)</f>
        <v>26</v>
      </c>
      <c r="G50" s="4">
        <f>SUMIFS(BNVFE!E:E,BNVFE!$C:$C,$C50,BNVFE!$B:$B,$B50,BNVFE!$A:$A,$A50)</f>
        <v>1.6268514765112136E-3</v>
      </c>
      <c r="H50" s="4">
        <f>SUMIFS(BNVFE!F:F,BNVFE!$C:$C,$C50,BNVFE!$B:$B,$B50,BNVFE!$A:$A,$A50)</f>
        <v>1.6643198240385844E-3</v>
      </c>
      <c r="I50" s="4">
        <f>SUMIFS(BNVFE!G:G,BNVFE!$C:$C,$C50,BNVFE!$B:$B,$B50,BNVFE!$A:$A,$A50)</f>
        <v>1.6797109346332912E-3</v>
      </c>
      <c r="J50" s="4">
        <f>SUMIFS(BNVFE!H:H,BNVFE!$C:$C,$C50,BNVFE!$B:$B,$B50,BNVFE!$A:$A,$A50)</f>
        <v>1.7115085185401798E-3</v>
      </c>
      <c r="K50" s="4">
        <f>SUMIFS(BNVFE!I:I,BNVFE!$C:$C,$C50,BNVFE!$B:$B,$B50,BNVFE!$A:$A,$A50)</f>
        <v>1.7333346051070285E-3</v>
      </c>
      <c r="L50" s="4">
        <f>SUMIFS(BNVFE!J:J,BNVFE!$C:$C,$C50,BNVFE!$B:$B,$B50,BNVFE!$A:$A,$A50)</f>
        <v>1.7633683809413711E-3</v>
      </c>
      <c r="M50" s="4">
        <f>SUMIFS(BNVFE!K:K,BNVFE!$C:$C,$C50,BNVFE!$B:$B,$B50,BNVFE!$A:$A,$A50)</f>
        <v>1.7891767686986995E-3</v>
      </c>
      <c r="N50" s="4">
        <f>SUMIFS(BNVFE!L:L,BNVFE!$C:$C,$C50,BNVFE!$B:$B,$B50,BNVFE!$A:$A,$A50)</f>
        <v>1.8193768306662337E-3</v>
      </c>
      <c r="O50" s="4">
        <f>SUMIFS(BNVFE!M:M,BNVFE!$C:$C,$C50,BNVFE!$B:$B,$B50,BNVFE!$A:$A,$A50)</f>
        <v>1.8481119425497584E-3</v>
      </c>
      <c r="P50" s="4">
        <f>SUMIFS(BNVFE!N:N,BNVFE!$C:$C,$C50,BNVFE!$B:$B,$B50,BNVFE!$A:$A,$A50)</f>
        <v>1.8794904897496128E-3</v>
      </c>
      <c r="Q50" s="4">
        <f>SUMIFS(BNVFE!O:O,BNVFE!$C:$C,$C50,BNVFE!$B:$B,$B50,BNVFE!$A:$A,$A50)</f>
        <v>1.9107651857748912E-3</v>
      </c>
      <c r="R50" s="4">
        <f>SUMIFS(BNVFE!P:P,BNVFE!$C:$C,$C50,BNVFE!$B:$B,$B50,BNVFE!$A:$A,$A50)</f>
        <v>1.9439170364566368E-3</v>
      </c>
      <c r="S50" s="4">
        <f>SUMIFS(BNVFE!Q:Q,BNVFE!$C:$C,$C50,BNVFE!$B:$B,$B50,BNVFE!$A:$A,$A50)</f>
        <v>1.9776742352154764E-3</v>
      </c>
      <c r="T50" s="4">
        <f>SUMIFS(BNVFE!R:R,BNVFE!$C:$C,$C50,BNVFE!$B:$B,$B50,BNVFE!$A:$A,$A50)</f>
        <v>2.0130148716583688E-3</v>
      </c>
      <c r="U50" s="4">
        <f>SUMIFS(BNVFE!S:S,BNVFE!$C:$C,$C50,BNVFE!$B:$B,$B50,BNVFE!$A:$A,$A50)</f>
        <v>2.0346725550916809E-3</v>
      </c>
      <c r="V50" s="4">
        <f>SUMIFS(BNVFE!T:T,BNVFE!$C:$C,$C50,BNVFE!$B:$B,$B50,BNVFE!$A:$A,$A50)</f>
        <v>2.0458214458045124E-3</v>
      </c>
      <c r="W50" s="4">
        <f>SUMIFS(BNVFE!U:U,BNVFE!$C:$C,$C50,BNVFE!$B:$B,$B50,BNVFE!$A:$A,$A50)</f>
        <v>2.0644809233432071E-3</v>
      </c>
      <c r="X50" s="4">
        <f>SUMIFS(BNVFE!V:V,BNVFE!$C:$C,$C50,BNVFE!$B:$B,$B50,BNVFE!$A:$A,$A50)</f>
        <v>2.0784617887284569E-3</v>
      </c>
      <c r="Y50" s="4">
        <f>SUMIFS(BNVFE!W:W,BNVFE!$C:$C,$C50,BNVFE!$B:$B,$B50,BNVFE!$A:$A,$A50)</f>
        <v>2.0960245046085127E-3</v>
      </c>
      <c r="Z50" s="4">
        <f>SUMIFS(BNVFE!X:X,BNVFE!$C:$C,$C50,BNVFE!$B:$B,$B50,BNVFE!$A:$A,$A50)</f>
        <v>2.1115858386777371E-3</v>
      </c>
      <c r="AA50" s="4">
        <f>SUMIFS(BNVFE!Y:Y,BNVFE!$C:$C,$C50,BNVFE!$B:$B,$B50,BNVFE!$A:$A,$A50)</f>
        <v>2.1289362472420911E-3</v>
      </c>
      <c r="AB50" s="4">
        <f>SUMIFS(BNVFE!Z:Z,BNVFE!$C:$C,$C50,BNVFE!$B:$B,$B50,BNVFE!$A:$A,$A50)</f>
        <v>2.1455191078584251E-3</v>
      </c>
      <c r="AC50" s="4">
        <f>SUMIFS(BNVFE!AA:AA,BNVFE!$C:$C,$C50,BNVFE!$B:$B,$B50,BNVFE!$A:$A,$A50)</f>
        <v>2.1630766638768323E-3</v>
      </c>
      <c r="AD50" s="4">
        <f>SUMIFS(BNVFE!AB:AB,BNVFE!$C:$C,$C50,BNVFE!$B:$B,$B50,BNVFE!$A:$A,$A50)</f>
        <v>2.1804397867888231E-3</v>
      </c>
      <c r="AE50" s="4">
        <f>SUMIFS(BNVFE!AC:AC,BNVFE!$C:$C,$C50,BNVFE!$B:$B,$B50,BNVFE!$A:$A,$A50)</f>
        <v>2.1984119114788975E-3</v>
      </c>
      <c r="AF50" s="4">
        <f>SUMIFS(BNVFE!AD:AD,BNVFE!$C:$C,$C50,BNVFE!$B:$B,$B50,BNVFE!$A:$A,$A50)</f>
        <v>2.2164604412732397E-3</v>
      </c>
      <c r="AG50" s="4">
        <f>SUMIFS(BNVFE!AE:AE,BNVFE!$C:$C,$C50,BNVFE!$B:$B,$B50,BNVFE!$A:$A,$A50)</f>
        <v>2.2349584497263638E-3</v>
      </c>
      <c r="AH50" s="4">
        <f>SUMIFS(BNVFE!AF:AF,BNVFE!$C:$C,$C50,BNVFE!$B:$B,$B50,BNVFE!$A:$A,$A50)</f>
        <v>2.2536656652567323E-3</v>
      </c>
      <c r="AI50" s="4">
        <f>SUMIFS(BNVFE!AG:AG,BNVFE!$C:$C,$C50,BNVFE!$B:$B,$B50,BNVFE!$A:$A,$A50)</f>
        <v>2.2727579472118825E-3</v>
      </c>
      <c r="AJ50" s="4">
        <f>SUMIFS(BNVFE!AH:AH,BNVFE!$C:$C,$C50,BNVFE!$B:$B,$B50,BNVFE!$A:$A,$A50)</f>
        <v>2.2921295174952458E-3</v>
      </c>
      <c r="AK50" s="4">
        <f>SUMIFS(BNVFE!AI:AI,BNVFE!$C:$C,$C50,BNVFE!$B:$B,$B50,BNVFE!$A:$A,$A50)</f>
        <v>2.3118659973706151E-3</v>
      </c>
      <c r="AL50" s="4">
        <f>SUMIFS(BNVFE!AJ:AJ,BNVFE!$C:$C,$C50,BNVFE!$B:$B,$B50,BNVFE!$A:$A,$A50)</f>
        <v>2.3319237100569204E-3</v>
      </c>
      <c r="AM50" s="4">
        <f>SUMIFS(BNVFE!AK:AK,BNVFE!$C:$C,$C50,BNVFE!$B:$B,$B50,BNVFE!$A:$A,$A50)</f>
        <v>2.3523471645797395E-3</v>
      </c>
      <c r="AN50" s="4">
        <f>SUMIFS(BNVFE!AL:AL,BNVFE!$C:$C,$C50,BNVFE!$B:$B,$B50,BNVFE!$A:$A,$A50)</f>
        <v>2.3731215819525198E-3</v>
      </c>
      <c r="AO50" s="4">
        <f>SUMIFS(BNVFE!AM:AM,BNVFE!$C:$C,$C50,BNVFE!$B:$B,$B50,BNVFE!$A:$A,$A50)</f>
        <v>2.3942729489076177E-3</v>
      </c>
      <c r="AP50" s="4">
        <f>SUMIFS(BNVFE!AN:AN,BNVFE!$C:$C,$C50,BNVFE!$B:$B,$B50,BNVFE!$A:$A,$A50)</f>
        <v>2.4158001664439659E-3</v>
      </c>
      <c r="AQ50" s="4">
        <f>SUMIFS(BNVFE!AO:AO,BNVFE!$C:$C,$C50,BNVFE!$B:$B,$B50,BNVFE!$A:$A,$A50)</f>
        <v>2.4377211128574511E-3</v>
      </c>
      <c r="AR50" s="4">
        <f>SUMIFS(BNVFE!AP:AP,BNVFE!$C:$C,$C50,BNVFE!$B:$B,$B50,BNVFE!$A:$A,$A50)</f>
        <v>2.4600414123988083E-3</v>
      </c>
      <c r="AS50" s="4">
        <f>SUMIFS(BNVFE!AQ:AQ,BNVFE!$C:$C,$C50,BNVFE!$B:$B,$B50,BNVFE!$A:$A,$A50)</f>
        <v>2.4827756611873974E-3</v>
      </c>
      <c r="AT50" s="4">
        <f>SUMIFS(BNVFE!AR:AR,BNVFE!$C:$C,$C50,BNVFE!$B:$B,$B50,BNVFE!$A:$A,$A50)</f>
        <v>2.5059330489642737E-3</v>
      </c>
      <c r="AU50" s="4">
        <f>SUMIFS(BNVFE!AS:AS,BNVFE!$C:$C,$C50,BNVFE!$B:$B,$B50,BNVFE!$A:$A,$A50)</f>
        <v>2.5295271530949561E-3</v>
      </c>
      <c r="AV50" s="4">
        <f>SUMIFS(BNVFE!AT:AT,BNVFE!$C:$C,$C50,BNVFE!$B:$B,$B50,BNVFE!$A:$A,$A50)</f>
        <v>2.5535693218955791E-3</v>
      </c>
    </row>
    <row r="51" spans="1:48">
      <c r="A51" s="18" t="s">
        <v>144</v>
      </c>
      <c r="B51" s="18" t="s">
        <v>15</v>
      </c>
      <c r="C51" s="18" t="s">
        <v>2</v>
      </c>
      <c r="D51" s="4">
        <f>SUMIFS(SYFAFE!$D$18:$D$101,SYFAFE!$C$18:$C$101,$C51,SYFAFE!$B$18:$B$101,$B51,SYFAFE!A$18:A$101,$A51)</f>
        <v>9.4522130090967955E-3</v>
      </c>
      <c r="E51" s="10">
        <f t="shared" si="0"/>
        <v>1</v>
      </c>
      <c r="F51" s="20">
        <f>VLOOKUP($B51,'Other Values'!$A$9:$C$14,IF($A51="passenger",2,3),FALSE)</f>
        <v>23</v>
      </c>
      <c r="G51" s="4">
        <f>SUMIFS(BNVFE!E:E,BNVFE!$C:$C,$C51,BNVFE!$B:$B,$B51,BNVFE!$A:$A,$A51)</f>
        <v>9.4522130090967955E-3</v>
      </c>
      <c r="H51" s="4">
        <f>SUMIFS(BNVFE!F:F,BNVFE!$C:$C,$C51,BNVFE!$B:$B,$B51,BNVFE!$A:$A,$A51)</f>
        <v>1.0127625441870397E-2</v>
      </c>
      <c r="I51" s="4">
        <f>SUMIFS(BNVFE!G:G,BNVFE!$C:$C,$C51,BNVFE!$B:$B,$B51,BNVFE!$A:$A,$A51)</f>
        <v>1.0626578029084469E-2</v>
      </c>
      <c r="J51" s="4">
        <f>SUMIFS(BNVFE!H:H,BNVFE!$C:$C,$C51,BNVFE!$B:$B,$B51,BNVFE!$A:$A,$A51)</f>
        <v>1.0927680405638735E-2</v>
      </c>
      <c r="K51" s="4">
        <f>SUMIFS(BNVFE!I:I,BNVFE!$C:$C,$C51,BNVFE!$B:$B,$B51,BNVFE!$A:$A,$A51)</f>
        <v>1.1145146682367865E-2</v>
      </c>
      <c r="L51" s="4">
        <f>SUMIFS(BNVFE!J:J,BNVFE!$C:$C,$C51,BNVFE!$B:$B,$B51,BNVFE!$A:$A,$A51)</f>
        <v>1.1371444076933709E-2</v>
      </c>
      <c r="M51" s="4">
        <f>SUMIFS(BNVFE!K:K,BNVFE!$C:$C,$C51,BNVFE!$B:$B,$B51,BNVFE!$A:$A,$A51)</f>
        <v>1.1429461648754798E-2</v>
      </c>
      <c r="N51" s="4">
        <f>SUMIFS(BNVFE!L:L,BNVFE!$C:$C,$C51,BNVFE!$B:$B,$B51,BNVFE!$A:$A,$A51)</f>
        <v>1.1458693008470284E-2</v>
      </c>
      <c r="O51" s="4">
        <f>SUMIFS(BNVFE!M:M,BNVFE!$C:$C,$C51,BNVFE!$B:$B,$B51,BNVFE!$A:$A,$A51)</f>
        <v>1.160712167438307E-2</v>
      </c>
      <c r="P51" s="4">
        <f>SUMIFS(BNVFE!N:N,BNVFE!$C:$C,$C51,BNVFE!$B:$B,$B51,BNVFE!$A:$A,$A51)</f>
        <v>1.1652403033320848E-2</v>
      </c>
      <c r="Q51" s="4">
        <f>SUMIFS(BNVFE!O:O,BNVFE!$C:$C,$C51,BNVFE!$B:$B,$B51,BNVFE!$A:$A,$A51)</f>
        <v>1.1744033987711294E-2</v>
      </c>
      <c r="R51" s="4">
        <f>SUMIFS(BNVFE!P:P,BNVFE!$C:$C,$C51,BNVFE!$B:$B,$B51,BNVFE!$A:$A,$A51)</f>
        <v>1.18449410874074E-2</v>
      </c>
      <c r="S51" s="4">
        <f>SUMIFS(BNVFE!Q:Q,BNVFE!$C:$C,$C51,BNVFE!$B:$B,$B51,BNVFE!$A:$A,$A51)</f>
        <v>1.1915821718914494E-2</v>
      </c>
      <c r="T51" s="4">
        <f>SUMIFS(BNVFE!R:R,BNVFE!$C:$C,$C51,BNVFE!$B:$B,$B51,BNVFE!$A:$A,$A51)</f>
        <v>1.2015686131577157E-2</v>
      </c>
      <c r="U51" s="4">
        <f>SUMIFS(BNVFE!S:S,BNVFE!$C:$C,$C51,BNVFE!$B:$B,$B51,BNVFE!$A:$A,$A51)</f>
        <v>1.2104961746198767E-2</v>
      </c>
      <c r="V51" s="4">
        <f>SUMIFS(BNVFE!T:T,BNVFE!$C:$C,$C51,BNVFE!$B:$B,$B51,BNVFE!$A:$A,$A51)</f>
        <v>1.2193499483073487E-2</v>
      </c>
      <c r="W51" s="4">
        <f>SUMIFS(BNVFE!U:U,BNVFE!$C:$C,$C51,BNVFE!$B:$B,$B51,BNVFE!$A:$A,$A51)</f>
        <v>1.229176671141783E-2</v>
      </c>
      <c r="X51" s="4">
        <f>SUMIFS(BNVFE!V:V,BNVFE!$C:$C,$C51,BNVFE!$B:$B,$B51,BNVFE!$A:$A,$A51)</f>
        <v>1.2384138111944124E-2</v>
      </c>
      <c r="Y51" s="4">
        <f>SUMIFS(BNVFE!W:W,BNVFE!$C:$C,$C51,BNVFE!$B:$B,$B51,BNVFE!$A:$A,$A51)</f>
        <v>1.2481167138676473E-2</v>
      </c>
      <c r="Z51" s="4">
        <f>SUMIFS(BNVFE!X:X,BNVFE!$C:$C,$C51,BNVFE!$B:$B,$B51,BNVFE!$A:$A,$A51)</f>
        <v>1.2580280517876217E-2</v>
      </c>
      <c r="AA51" s="4">
        <f>SUMIFS(BNVFE!Y:Y,BNVFE!$C:$C,$C51,BNVFE!$B:$B,$B51,BNVFE!$A:$A,$A51)</f>
        <v>1.267873778935052E-2</v>
      </c>
      <c r="AB51" s="4">
        <f>SUMIFS(BNVFE!Z:Z,BNVFE!$C:$C,$C51,BNVFE!$B:$B,$B51,BNVFE!$A:$A,$A51)</f>
        <v>1.278074185304319E-2</v>
      </c>
      <c r="AC51" s="4">
        <f>SUMIFS(BNVFE!AA:AA,BNVFE!$C:$C,$C51,BNVFE!$B:$B,$B51,BNVFE!$A:$A,$A51)</f>
        <v>1.2883532174598396E-2</v>
      </c>
      <c r="AD51" s="4">
        <f>SUMIFS(BNVFE!AB:AB,BNVFE!$C:$C,$C51,BNVFE!$B:$B,$B51,BNVFE!$A:$A,$A51)</f>
        <v>1.2987842232290355E-2</v>
      </c>
      <c r="AE51" s="4">
        <f>SUMIFS(BNVFE!AC:AC,BNVFE!$C:$C,$C51,BNVFE!$B:$B,$B51,BNVFE!$A:$A,$A51)</f>
        <v>1.3094453093613448E-2</v>
      </c>
      <c r="AF51" s="4">
        <f>SUMIFS(BNVFE!AD:AD,BNVFE!$C:$C,$C51,BNVFE!$B:$B,$B51,BNVFE!$A:$A,$A51)</f>
        <v>1.320229677042448E-2</v>
      </c>
      <c r="AG51" s="4">
        <f>SUMIFS(BNVFE!AE:AE,BNVFE!$C:$C,$C51,BNVFE!$B:$B,$B51,BNVFE!$A:$A,$A51)</f>
        <v>1.3312163317751141E-2</v>
      </c>
      <c r="AH51" s="4">
        <f>SUMIFS(BNVFE!AF:AF,BNVFE!$C:$C,$C51,BNVFE!$B:$B,$B51,BNVFE!$A:$A,$A51)</f>
        <v>1.3423913056781334E-2</v>
      </c>
      <c r="AI51" s="4">
        <f>SUMIFS(BNVFE!AG:AG,BNVFE!$C:$C,$C51,BNVFE!$B:$B,$B51,BNVFE!$A:$A,$A51)</f>
        <v>1.3537395077966266E-2</v>
      </c>
      <c r="AJ51" s="4">
        <f>SUMIFS(BNVFE!AH:AH,BNVFE!$C:$C,$C51,BNVFE!$B:$B,$B51,BNVFE!$A:$A,$A51)</f>
        <v>1.3652954350070346E-2</v>
      </c>
      <c r="AK51" s="4">
        <f>SUMIFS(BNVFE!AI:AI,BNVFE!$C:$C,$C51,BNVFE!$B:$B,$B51,BNVFE!$A:$A,$A51)</f>
        <v>1.3770441507834741E-2</v>
      </c>
      <c r="AL51" s="4">
        <f>SUMIFS(BNVFE!AJ:AJ,BNVFE!$C:$C,$C51,BNVFE!$B:$B,$B51,BNVFE!$A:$A,$A51)</f>
        <v>1.388995771745993E-2</v>
      </c>
      <c r="AM51" s="4">
        <f>SUMIFS(BNVFE!AK:AK,BNVFE!$C:$C,$C51,BNVFE!$B:$B,$B51,BNVFE!$A:$A,$A51)</f>
        <v>1.4011609489249755E-2</v>
      </c>
      <c r="AN51" s="4">
        <f>SUMIFS(BNVFE!AL:AL,BNVFE!$C:$C,$C51,BNVFE!$B:$B,$B51,BNVFE!$A:$A,$A51)</f>
        <v>1.4135372895523496E-2</v>
      </c>
      <c r="AO51" s="4">
        <f>SUMIFS(BNVFE!AM:AM,BNVFE!$C:$C,$C51,BNVFE!$B:$B,$B51,BNVFE!$A:$A,$A51)</f>
        <v>1.4261358794444585E-2</v>
      </c>
      <c r="AP51" s="4">
        <f>SUMIFS(BNVFE!AN:AN,BNVFE!$C:$C,$C51,BNVFE!$B:$B,$B51,BNVFE!$A:$A,$A51)</f>
        <v>1.4389613487182512E-2</v>
      </c>
      <c r="AQ51" s="4">
        <f>SUMIFS(BNVFE!AO:AO,BNVFE!$C:$C,$C51,BNVFE!$B:$B,$B51,BNVFE!$A:$A,$A51)</f>
        <v>1.4520184455274216E-2</v>
      </c>
      <c r="AR51" s="4">
        <f>SUMIFS(BNVFE!AP:AP,BNVFE!$C:$C,$C51,BNVFE!$B:$B,$B51,BNVFE!$A:$A,$A51)</f>
        <v>1.4653156954451477E-2</v>
      </c>
      <c r="AS51" s="4">
        <f>SUMIFS(BNVFE!AQ:AQ,BNVFE!$C:$C,$C51,BNVFE!$B:$B,$B51,BNVFE!$A:$A,$A51)</f>
        <v>1.478858295708585E-2</v>
      </c>
      <c r="AT51" s="4">
        <f>SUMIFS(BNVFE!AR:AR,BNVFE!$C:$C,$C51,BNVFE!$B:$B,$B51,BNVFE!$A:$A,$A51)</f>
        <v>1.4926534794402898E-2</v>
      </c>
      <c r="AU51" s="4">
        <f>SUMIFS(BNVFE!AS:AS,BNVFE!$C:$C,$C51,BNVFE!$B:$B,$B51,BNVFE!$A:$A,$A51)</f>
        <v>1.5067087661490095E-2</v>
      </c>
      <c r="AV51" s="4">
        <f>SUMIFS(BNVFE!AT:AT,BNVFE!$C:$C,$C51,BNVFE!$B:$B,$B51,BNVFE!$A:$A,$A51)</f>
        <v>1.521030991105537E-2</v>
      </c>
    </row>
    <row r="52" spans="1:48">
      <c r="A52" s="18" t="s">
        <v>144</v>
      </c>
      <c r="B52" s="18" t="s">
        <v>15</v>
      </c>
      <c r="C52" s="18" t="s">
        <v>3</v>
      </c>
      <c r="D52" s="4">
        <f>SUMIFS(SYFAFE!$D$18:$D$101,SYFAFE!$C$18:$C$101,$C52,SYFAFE!$B$18:$B$101,$B52,SYFAFE!A$18:A$101,$A52)</f>
        <v>6.3281765060902275E-3</v>
      </c>
      <c r="E52" s="10">
        <f t="shared" si="0"/>
        <v>1</v>
      </c>
      <c r="F52" s="20">
        <f>VLOOKUP($B52,'Other Values'!$A$9:$C$14,IF($A52="passenger",2,3),FALSE)</f>
        <v>23</v>
      </c>
      <c r="G52" s="4">
        <f>SUMIFS(BNVFE!E:E,BNVFE!$C:$C,$C52,BNVFE!$B:$B,$B52,BNVFE!$A:$A,$A52)</f>
        <v>6.3281765060902275E-3</v>
      </c>
      <c r="H52" s="4">
        <f>SUMIFS(BNVFE!F:F,BNVFE!$C:$C,$C52,BNVFE!$B:$B,$B52,BNVFE!$A:$A,$A52)</f>
        <v>6.5630111811209322E-3</v>
      </c>
      <c r="I52" s="4">
        <f>SUMIFS(BNVFE!G:G,BNVFE!$C:$C,$C52,BNVFE!$B:$B,$B52,BNVFE!$A:$A,$A52)</f>
        <v>6.6981961290377163E-3</v>
      </c>
      <c r="J52" s="4">
        <f>SUMIFS(BNVFE!H:H,BNVFE!$C:$C,$C52,BNVFE!$B:$B,$B52,BNVFE!$A:$A,$A52)</f>
        <v>6.9204474880103645E-3</v>
      </c>
      <c r="K52" s="4">
        <f>SUMIFS(BNVFE!I:I,BNVFE!$C:$C,$C52,BNVFE!$B:$B,$B52,BNVFE!$A:$A,$A52)</f>
        <v>7.0005452598623143E-3</v>
      </c>
      <c r="L52" s="4">
        <f>SUMIFS(BNVFE!J:J,BNVFE!$C:$C,$C52,BNVFE!$B:$B,$B52,BNVFE!$A:$A,$A52)</f>
        <v>7.0556676634832777E-3</v>
      </c>
      <c r="M52" s="4">
        <f>SUMIFS(BNVFE!K:K,BNVFE!$C:$C,$C52,BNVFE!$B:$B,$B52,BNVFE!$A:$A,$A52)</f>
        <v>7.1298284139737064E-3</v>
      </c>
      <c r="N52" s="4">
        <f>SUMIFS(BNVFE!L:L,BNVFE!$C:$C,$C52,BNVFE!$B:$B,$B52,BNVFE!$A:$A,$A52)</f>
        <v>7.1931868706932829E-3</v>
      </c>
      <c r="O52" s="4">
        <f>SUMIFS(BNVFE!M:M,BNVFE!$C:$C,$C52,BNVFE!$B:$B,$B52,BNVFE!$A:$A,$A52)</f>
        <v>7.2660772762371045E-3</v>
      </c>
      <c r="P52" s="4">
        <f>SUMIFS(BNVFE!N:N,BNVFE!$C:$C,$C52,BNVFE!$B:$B,$B52,BNVFE!$A:$A,$A52)</f>
        <v>7.3347455016067684E-3</v>
      </c>
      <c r="Q52" s="4">
        <f>SUMIFS(BNVFE!O:O,BNVFE!$C:$C,$C52,BNVFE!$B:$B,$B52,BNVFE!$A:$A,$A52)</f>
        <v>7.4086057543732544E-3</v>
      </c>
      <c r="R52" s="4">
        <f>SUMIFS(BNVFE!P:P,BNVFE!$C:$C,$C52,BNVFE!$B:$B,$B52,BNVFE!$A:$A,$A52)</f>
        <v>7.4813274743885834E-3</v>
      </c>
      <c r="S52" s="4">
        <f>SUMIFS(BNVFE!Q:Q,BNVFE!$C:$C,$C52,BNVFE!$B:$B,$B52,BNVFE!$A:$A,$A52)</f>
        <v>7.557286671197554E-3</v>
      </c>
      <c r="T52" s="4">
        <f>SUMIFS(BNVFE!R:R,BNVFE!$C:$C,$C52,BNVFE!$B:$B,$B52,BNVFE!$A:$A,$A52)</f>
        <v>7.6335822476328342E-3</v>
      </c>
      <c r="U52" s="4">
        <f>SUMIFS(BNVFE!S:S,BNVFE!$C:$C,$C52,BNVFE!$B:$B,$B52,BNVFE!$A:$A,$A52)</f>
        <v>7.7122652925674592E-3</v>
      </c>
      <c r="V52" s="4">
        <f>SUMIFS(BNVFE!T:T,BNVFE!$C:$C,$C52,BNVFE!$B:$B,$B52,BNVFE!$A:$A,$A52)</f>
        <v>7.7920214874748666E-3</v>
      </c>
      <c r="W52" s="4">
        <f>SUMIFS(BNVFE!U:U,BNVFE!$C:$C,$C52,BNVFE!$B:$B,$B52,BNVFE!$A:$A,$A52)</f>
        <v>7.8738296230852472E-3</v>
      </c>
      <c r="X52" s="4">
        <f>SUMIFS(BNVFE!V:V,BNVFE!$C:$C,$C52,BNVFE!$B:$B,$B52,BNVFE!$A:$A,$A52)</f>
        <v>7.9571115649271756E-3</v>
      </c>
      <c r="Y52" s="4">
        <f>SUMIFS(BNVFE!W:W,BNVFE!$C:$C,$C52,BNVFE!$B:$B,$B52,BNVFE!$A:$A,$A52)</f>
        <v>8.0423526655721451E-3</v>
      </c>
      <c r="Z52" s="4">
        <f>SUMIFS(BNVFE!X:X,BNVFE!$C:$C,$C52,BNVFE!$B:$B,$B52,BNVFE!$A:$A,$A52)</f>
        <v>8.1293182051058246E-3</v>
      </c>
      <c r="AA52" s="4">
        <f>SUMIFS(BNVFE!Y:Y,BNVFE!$C:$C,$C52,BNVFE!$B:$B,$B52,BNVFE!$A:$A,$A52)</f>
        <v>8.21826797431046E-3</v>
      </c>
      <c r="AB52" s="4">
        <f>SUMIFS(BNVFE!Z:Z,BNVFE!$C:$C,$C52,BNVFE!$B:$B,$B52,BNVFE!$A:$A,$A52)</f>
        <v>8.3091293482168219E-3</v>
      </c>
      <c r="AC52" s="4">
        <f>SUMIFS(BNVFE!AA:AA,BNVFE!$C:$C,$C52,BNVFE!$B:$B,$B52,BNVFE!$A:$A,$A52)</f>
        <v>8.4020608142336018E-3</v>
      </c>
      <c r="AD52" s="4">
        <f>SUMIFS(BNVFE!AB:AB,BNVFE!$C:$C,$C52,BNVFE!$B:$B,$B52,BNVFE!$A:$A,$A52)</f>
        <v>8.4970682814800302E-3</v>
      </c>
      <c r="AE52" s="4">
        <f>SUMIFS(BNVFE!AC:AC,BNVFE!$C:$C,$C52,BNVFE!$B:$B,$B52,BNVFE!$A:$A,$A52)</f>
        <v>8.5942668454118461E-3</v>
      </c>
      <c r="AF52" s="4">
        <f>SUMIFS(BNVFE!AD:AD,BNVFE!$C:$C,$C52,BNVFE!$B:$B,$B52,BNVFE!$A:$A,$A52)</f>
        <v>8.6937026504667458E-3</v>
      </c>
      <c r="AG52" s="4">
        <f>SUMIFS(BNVFE!AE:AE,BNVFE!$C:$C,$C52,BNVFE!$B:$B,$B52,BNVFE!$A:$A,$A52)</f>
        <v>8.7954746705910178E-3</v>
      </c>
      <c r="AH52" s="4">
        <f>SUMIFS(BNVFE!AF:AF,BNVFE!$C:$C,$C52,BNVFE!$B:$B,$B52,BNVFE!$A:$A,$A52)</f>
        <v>8.8996519959090425E-3</v>
      </c>
      <c r="AI52" s="4">
        <f>SUMIFS(BNVFE!AG:AG,BNVFE!$C:$C,$C52,BNVFE!$B:$B,$B52,BNVFE!$A:$A,$A52)</f>
        <v>9.0063306260231724E-3</v>
      </c>
      <c r="AJ52" s="4">
        <f>SUMIFS(BNVFE!AH:AH,BNVFE!$C:$C,$C52,BNVFE!$B:$B,$B52,BNVFE!$A:$A,$A52)</f>
        <v>9.11559510940467E-3</v>
      </c>
      <c r="AK52" s="4">
        <f>SUMIFS(BNVFE!AI:AI,BNVFE!$C:$C,$C52,BNVFE!$B:$B,$B52,BNVFE!$A:$A,$A52)</f>
        <v>9.2275451494244123E-3</v>
      </c>
      <c r="AL52" s="4">
        <f>SUMIFS(BNVFE!AJ:AJ,BNVFE!$C:$C,$C52,BNVFE!$B:$B,$B52,BNVFE!$A:$A,$A52)</f>
        <v>9.3422778929972382E-3</v>
      </c>
      <c r="AM52" s="4">
        <f>SUMIFS(BNVFE!AK:AK,BNVFE!$C:$C,$C52,BNVFE!$B:$B,$B52,BNVFE!$A:$A,$A52)</f>
        <v>9.4599005147213283E-3</v>
      </c>
      <c r="AN52" s="4">
        <f>SUMIFS(BNVFE!AL:AL,BNVFE!$C:$C,$C52,BNVFE!$B:$B,$B52,BNVFE!$A:$A,$A52)</f>
        <v>9.5805221454132485E-3</v>
      </c>
      <c r="AO52" s="4">
        <f>SUMIFS(BNVFE!AM:AM,BNVFE!$C:$C,$C52,BNVFE!$B:$B,$B52,BNVFE!$A:$A,$A52)</f>
        <v>9.7042599537857203E-3</v>
      </c>
      <c r="AP52" s="4">
        <f>SUMIFS(BNVFE!AN:AN,BNVFE!$C:$C,$C52,BNVFE!$B:$B,$B52,BNVFE!$A:$A,$A52)</f>
        <v>9.831235599466831E-3</v>
      </c>
      <c r="AQ52" s="4">
        <f>SUMIFS(BNVFE!AO:AO,BNVFE!$C:$C,$C52,BNVFE!$B:$B,$B52,BNVFE!$A:$A,$A52)</f>
        <v>9.9615783170234774E-3</v>
      </c>
      <c r="AR52" s="4">
        <f>SUMIFS(BNVFE!AP:AP,BNVFE!$C:$C,$C52,BNVFE!$B:$B,$B52,BNVFE!$A:$A,$A52)</f>
        <v>1.0095423518022952E-2</v>
      </c>
      <c r="AS52" s="4">
        <f>SUMIFS(BNVFE!AQ:AQ,BNVFE!$C:$C,$C52,BNVFE!$B:$B,$B52,BNVFE!$A:$A,$A52)</f>
        <v>1.0232914517058595E-2</v>
      </c>
      <c r="AT52" s="4">
        <f>SUMIFS(BNVFE!AR:AR,BNVFE!$C:$C,$C52,BNVFE!$B:$B,$B52,BNVFE!$A:$A,$A52)</f>
        <v>1.037420218335852E-2</v>
      </c>
      <c r="AU52" s="4">
        <f>SUMIFS(BNVFE!AS:AS,BNVFE!$C:$C,$C52,BNVFE!$B:$B,$B52,BNVFE!$A:$A,$A52)</f>
        <v>1.0519446082085196E-2</v>
      </c>
      <c r="AV52" s="4">
        <f>SUMIFS(BNVFE!AT:AT,BNVFE!$C:$C,$C52,BNVFE!$B:$B,$B52,BNVFE!$A:$A,$A52)</f>
        <v>1.0668814671971248E-2</v>
      </c>
    </row>
    <row r="53" spans="1:48">
      <c r="A53" s="18" t="s">
        <v>144</v>
      </c>
      <c r="B53" s="18" t="s">
        <v>15</v>
      </c>
      <c r="C53" s="18" t="s">
        <v>4</v>
      </c>
      <c r="D53" s="4">
        <f>SUMIFS(SYFAFE!$D$18:$D$101,SYFAFE!$C$18:$C$101,$C53,SYFAFE!$B$18:$B$101,$B53,SYFAFE!A$18:A$101,$A53)</f>
        <v>6.3281765060902275E-3</v>
      </c>
      <c r="E53" s="10">
        <f t="shared" si="0"/>
        <v>1</v>
      </c>
      <c r="F53" s="20">
        <f>VLOOKUP($B53,'Other Values'!$A$9:$C$14,IF($A53="passenger",2,3),FALSE)</f>
        <v>23</v>
      </c>
      <c r="G53" s="4">
        <f>SUMIFS(BNVFE!E:E,BNVFE!$C:$C,$C53,BNVFE!$B:$B,$B53,BNVFE!$A:$A,$A53)</f>
        <v>6.3281765060902275E-3</v>
      </c>
      <c r="H53" s="4">
        <f>SUMIFS(BNVFE!F:F,BNVFE!$C:$C,$C53,BNVFE!$B:$B,$B53,BNVFE!$A:$A,$A53)</f>
        <v>6.5630111811209322E-3</v>
      </c>
      <c r="I53" s="4">
        <f>SUMIFS(BNVFE!G:G,BNVFE!$C:$C,$C53,BNVFE!$B:$B,$B53,BNVFE!$A:$A,$A53)</f>
        <v>6.6981961290377163E-3</v>
      </c>
      <c r="J53" s="4">
        <f>SUMIFS(BNVFE!H:H,BNVFE!$C:$C,$C53,BNVFE!$B:$B,$B53,BNVFE!$A:$A,$A53)</f>
        <v>6.9204474880103645E-3</v>
      </c>
      <c r="K53" s="4">
        <f>SUMIFS(BNVFE!I:I,BNVFE!$C:$C,$C53,BNVFE!$B:$B,$B53,BNVFE!$A:$A,$A53)</f>
        <v>7.0005452598623143E-3</v>
      </c>
      <c r="L53" s="4">
        <f>SUMIFS(BNVFE!J:J,BNVFE!$C:$C,$C53,BNVFE!$B:$B,$B53,BNVFE!$A:$A,$A53)</f>
        <v>7.0556676634832777E-3</v>
      </c>
      <c r="M53" s="4">
        <f>SUMIFS(BNVFE!K:K,BNVFE!$C:$C,$C53,BNVFE!$B:$B,$B53,BNVFE!$A:$A,$A53)</f>
        <v>7.1298284139737064E-3</v>
      </c>
      <c r="N53" s="4">
        <f>SUMIFS(BNVFE!L:L,BNVFE!$C:$C,$C53,BNVFE!$B:$B,$B53,BNVFE!$A:$A,$A53)</f>
        <v>7.1931868706932829E-3</v>
      </c>
      <c r="O53" s="4">
        <f>SUMIFS(BNVFE!M:M,BNVFE!$C:$C,$C53,BNVFE!$B:$B,$B53,BNVFE!$A:$A,$A53)</f>
        <v>7.2660772762371045E-3</v>
      </c>
      <c r="P53" s="4">
        <f>SUMIFS(BNVFE!N:N,BNVFE!$C:$C,$C53,BNVFE!$B:$B,$B53,BNVFE!$A:$A,$A53)</f>
        <v>7.3347455016067684E-3</v>
      </c>
      <c r="Q53" s="4">
        <f>SUMIFS(BNVFE!O:O,BNVFE!$C:$C,$C53,BNVFE!$B:$B,$B53,BNVFE!$A:$A,$A53)</f>
        <v>7.4086057543732544E-3</v>
      </c>
      <c r="R53" s="4">
        <f>SUMIFS(BNVFE!P:P,BNVFE!$C:$C,$C53,BNVFE!$B:$B,$B53,BNVFE!$A:$A,$A53)</f>
        <v>7.4813274743885834E-3</v>
      </c>
      <c r="S53" s="4">
        <f>SUMIFS(BNVFE!Q:Q,BNVFE!$C:$C,$C53,BNVFE!$B:$B,$B53,BNVFE!$A:$A,$A53)</f>
        <v>7.557286671197554E-3</v>
      </c>
      <c r="T53" s="4">
        <f>SUMIFS(BNVFE!R:R,BNVFE!$C:$C,$C53,BNVFE!$B:$B,$B53,BNVFE!$A:$A,$A53)</f>
        <v>7.6335822476328342E-3</v>
      </c>
      <c r="U53" s="4">
        <f>SUMIFS(BNVFE!S:S,BNVFE!$C:$C,$C53,BNVFE!$B:$B,$B53,BNVFE!$A:$A,$A53)</f>
        <v>7.7122652925674592E-3</v>
      </c>
      <c r="V53" s="4">
        <f>SUMIFS(BNVFE!T:T,BNVFE!$C:$C,$C53,BNVFE!$B:$B,$B53,BNVFE!$A:$A,$A53)</f>
        <v>7.7920214874748666E-3</v>
      </c>
      <c r="W53" s="4">
        <f>SUMIFS(BNVFE!U:U,BNVFE!$C:$C,$C53,BNVFE!$B:$B,$B53,BNVFE!$A:$A,$A53)</f>
        <v>7.8738296230852472E-3</v>
      </c>
      <c r="X53" s="4">
        <f>SUMIFS(BNVFE!V:V,BNVFE!$C:$C,$C53,BNVFE!$B:$B,$B53,BNVFE!$A:$A,$A53)</f>
        <v>7.9571115649271756E-3</v>
      </c>
      <c r="Y53" s="4">
        <f>SUMIFS(BNVFE!W:W,BNVFE!$C:$C,$C53,BNVFE!$B:$B,$B53,BNVFE!$A:$A,$A53)</f>
        <v>8.0423526655721451E-3</v>
      </c>
      <c r="Z53" s="4">
        <f>SUMIFS(BNVFE!X:X,BNVFE!$C:$C,$C53,BNVFE!$B:$B,$B53,BNVFE!$A:$A,$A53)</f>
        <v>8.1293182051058246E-3</v>
      </c>
      <c r="AA53" s="4">
        <f>SUMIFS(BNVFE!Y:Y,BNVFE!$C:$C,$C53,BNVFE!$B:$B,$B53,BNVFE!$A:$A,$A53)</f>
        <v>8.21826797431046E-3</v>
      </c>
      <c r="AB53" s="4">
        <f>SUMIFS(BNVFE!Z:Z,BNVFE!$C:$C,$C53,BNVFE!$B:$B,$B53,BNVFE!$A:$A,$A53)</f>
        <v>8.3091293482168219E-3</v>
      </c>
      <c r="AC53" s="4">
        <f>SUMIFS(BNVFE!AA:AA,BNVFE!$C:$C,$C53,BNVFE!$B:$B,$B53,BNVFE!$A:$A,$A53)</f>
        <v>8.4020608142336018E-3</v>
      </c>
      <c r="AD53" s="4">
        <f>SUMIFS(BNVFE!AB:AB,BNVFE!$C:$C,$C53,BNVFE!$B:$B,$B53,BNVFE!$A:$A,$A53)</f>
        <v>8.4970682814800302E-3</v>
      </c>
      <c r="AE53" s="4">
        <f>SUMIFS(BNVFE!AC:AC,BNVFE!$C:$C,$C53,BNVFE!$B:$B,$B53,BNVFE!$A:$A,$A53)</f>
        <v>8.5942668454118461E-3</v>
      </c>
      <c r="AF53" s="4">
        <f>SUMIFS(BNVFE!AD:AD,BNVFE!$C:$C,$C53,BNVFE!$B:$B,$B53,BNVFE!$A:$A,$A53)</f>
        <v>8.6937026504667458E-3</v>
      </c>
      <c r="AG53" s="4">
        <f>SUMIFS(BNVFE!AE:AE,BNVFE!$C:$C,$C53,BNVFE!$B:$B,$B53,BNVFE!$A:$A,$A53)</f>
        <v>8.7954746705910178E-3</v>
      </c>
      <c r="AH53" s="4">
        <f>SUMIFS(BNVFE!AF:AF,BNVFE!$C:$C,$C53,BNVFE!$B:$B,$B53,BNVFE!$A:$A,$A53)</f>
        <v>8.8996519959090425E-3</v>
      </c>
      <c r="AI53" s="4">
        <f>SUMIFS(BNVFE!AG:AG,BNVFE!$C:$C,$C53,BNVFE!$B:$B,$B53,BNVFE!$A:$A,$A53)</f>
        <v>9.0063306260231724E-3</v>
      </c>
      <c r="AJ53" s="4">
        <f>SUMIFS(BNVFE!AH:AH,BNVFE!$C:$C,$C53,BNVFE!$B:$B,$B53,BNVFE!$A:$A,$A53)</f>
        <v>9.11559510940467E-3</v>
      </c>
      <c r="AK53" s="4">
        <f>SUMIFS(BNVFE!AI:AI,BNVFE!$C:$C,$C53,BNVFE!$B:$B,$B53,BNVFE!$A:$A,$A53)</f>
        <v>9.2275451494244123E-3</v>
      </c>
      <c r="AL53" s="4">
        <f>SUMIFS(BNVFE!AJ:AJ,BNVFE!$C:$C,$C53,BNVFE!$B:$B,$B53,BNVFE!$A:$A,$A53)</f>
        <v>9.3422778929972382E-3</v>
      </c>
      <c r="AM53" s="4">
        <f>SUMIFS(BNVFE!AK:AK,BNVFE!$C:$C,$C53,BNVFE!$B:$B,$B53,BNVFE!$A:$A,$A53)</f>
        <v>9.4599005147213283E-3</v>
      </c>
      <c r="AN53" s="4">
        <f>SUMIFS(BNVFE!AL:AL,BNVFE!$C:$C,$C53,BNVFE!$B:$B,$B53,BNVFE!$A:$A,$A53)</f>
        <v>9.5805221454132485E-3</v>
      </c>
      <c r="AO53" s="4">
        <f>SUMIFS(BNVFE!AM:AM,BNVFE!$C:$C,$C53,BNVFE!$B:$B,$B53,BNVFE!$A:$A,$A53)</f>
        <v>9.7042599537857203E-3</v>
      </c>
      <c r="AP53" s="4">
        <f>SUMIFS(BNVFE!AN:AN,BNVFE!$C:$C,$C53,BNVFE!$B:$B,$B53,BNVFE!$A:$A,$A53)</f>
        <v>9.831235599466831E-3</v>
      </c>
      <c r="AQ53" s="4">
        <f>SUMIFS(BNVFE!AO:AO,BNVFE!$C:$C,$C53,BNVFE!$B:$B,$B53,BNVFE!$A:$A,$A53)</f>
        <v>9.9615783170234774E-3</v>
      </c>
      <c r="AR53" s="4">
        <f>SUMIFS(BNVFE!AP:AP,BNVFE!$C:$C,$C53,BNVFE!$B:$B,$B53,BNVFE!$A:$A,$A53)</f>
        <v>1.0095423518022952E-2</v>
      </c>
      <c r="AS53" s="4">
        <f>SUMIFS(BNVFE!AQ:AQ,BNVFE!$C:$C,$C53,BNVFE!$B:$B,$B53,BNVFE!$A:$A,$A53)</f>
        <v>1.0232914517058595E-2</v>
      </c>
      <c r="AT53" s="4">
        <f>SUMIFS(BNVFE!AR:AR,BNVFE!$C:$C,$C53,BNVFE!$B:$B,$B53,BNVFE!$A:$A,$A53)</f>
        <v>1.037420218335852E-2</v>
      </c>
      <c r="AU53" s="4">
        <f>SUMIFS(BNVFE!AS:AS,BNVFE!$C:$C,$C53,BNVFE!$B:$B,$B53,BNVFE!$A:$A,$A53)</f>
        <v>1.0519446082085196E-2</v>
      </c>
      <c r="AV53" s="4">
        <f>SUMIFS(BNVFE!AT:AT,BNVFE!$C:$C,$C53,BNVFE!$B:$B,$B53,BNVFE!$A:$A,$A53)</f>
        <v>1.0668814671971248E-2</v>
      </c>
    </row>
    <row r="54" spans="1:48">
      <c r="A54" s="18" t="s">
        <v>144</v>
      </c>
      <c r="B54" s="18" t="s">
        <v>15</v>
      </c>
      <c r="C54" s="18" t="s">
        <v>5</v>
      </c>
      <c r="D54" s="4">
        <f>SUMIFS(SYFAFE!$D$18:$D$101,SYFAFE!$C$18:$C$101,$C54,SYFAFE!$B$18:$B$101,$B54,SYFAFE!A$18:A$101,$A54)</f>
        <v>6.3281765060902275E-3</v>
      </c>
      <c r="E54" s="10">
        <f t="shared" si="0"/>
        <v>1</v>
      </c>
      <c r="F54" s="20">
        <f>VLOOKUP($B54,'Other Values'!$A$9:$C$14,IF($A54="passenger",2,3),FALSE)</f>
        <v>23</v>
      </c>
      <c r="G54" s="4">
        <f>SUMIFS(BNVFE!E:E,BNVFE!$C:$C,$C54,BNVFE!$B:$B,$B54,BNVFE!$A:$A,$A54)</f>
        <v>6.3281765060902275E-3</v>
      </c>
      <c r="H54" s="4">
        <f>SUMIFS(BNVFE!F:F,BNVFE!$C:$C,$C54,BNVFE!$B:$B,$B54,BNVFE!$A:$A,$A54)</f>
        <v>6.5630111811209322E-3</v>
      </c>
      <c r="I54" s="4">
        <f>SUMIFS(BNVFE!G:G,BNVFE!$C:$C,$C54,BNVFE!$B:$B,$B54,BNVFE!$A:$A,$A54)</f>
        <v>6.6981961290377163E-3</v>
      </c>
      <c r="J54" s="4">
        <f>SUMIFS(BNVFE!H:H,BNVFE!$C:$C,$C54,BNVFE!$B:$B,$B54,BNVFE!$A:$A,$A54)</f>
        <v>6.9204474880103645E-3</v>
      </c>
      <c r="K54" s="4">
        <f>SUMIFS(BNVFE!I:I,BNVFE!$C:$C,$C54,BNVFE!$B:$B,$B54,BNVFE!$A:$A,$A54)</f>
        <v>7.0005452598623143E-3</v>
      </c>
      <c r="L54" s="4">
        <f>SUMIFS(BNVFE!J:J,BNVFE!$C:$C,$C54,BNVFE!$B:$B,$B54,BNVFE!$A:$A,$A54)</f>
        <v>7.0556676634832777E-3</v>
      </c>
      <c r="M54" s="4">
        <f>SUMIFS(BNVFE!K:K,BNVFE!$C:$C,$C54,BNVFE!$B:$B,$B54,BNVFE!$A:$A,$A54)</f>
        <v>7.1298284139737064E-3</v>
      </c>
      <c r="N54" s="4">
        <f>SUMIFS(BNVFE!L:L,BNVFE!$C:$C,$C54,BNVFE!$B:$B,$B54,BNVFE!$A:$A,$A54)</f>
        <v>7.1931868706932829E-3</v>
      </c>
      <c r="O54" s="4">
        <f>SUMIFS(BNVFE!M:M,BNVFE!$C:$C,$C54,BNVFE!$B:$B,$B54,BNVFE!$A:$A,$A54)</f>
        <v>7.2660772762371045E-3</v>
      </c>
      <c r="P54" s="4">
        <f>SUMIFS(BNVFE!N:N,BNVFE!$C:$C,$C54,BNVFE!$B:$B,$B54,BNVFE!$A:$A,$A54)</f>
        <v>7.3347455016067684E-3</v>
      </c>
      <c r="Q54" s="4">
        <f>SUMIFS(BNVFE!O:O,BNVFE!$C:$C,$C54,BNVFE!$B:$B,$B54,BNVFE!$A:$A,$A54)</f>
        <v>7.4086057543732544E-3</v>
      </c>
      <c r="R54" s="4">
        <f>SUMIFS(BNVFE!P:P,BNVFE!$C:$C,$C54,BNVFE!$B:$B,$B54,BNVFE!$A:$A,$A54)</f>
        <v>7.4813274743885834E-3</v>
      </c>
      <c r="S54" s="4">
        <f>SUMIFS(BNVFE!Q:Q,BNVFE!$C:$C,$C54,BNVFE!$B:$B,$B54,BNVFE!$A:$A,$A54)</f>
        <v>7.557286671197554E-3</v>
      </c>
      <c r="T54" s="4">
        <f>SUMIFS(BNVFE!R:R,BNVFE!$C:$C,$C54,BNVFE!$B:$B,$B54,BNVFE!$A:$A,$A54)</f>
        <v>7.6335822476328342E-3</v>
      </c>
      <c r="U54" s="4">
        <f>SUMIFS(BNVFE!S:S,BNVFE!$C:$C,$C54,BNVFE!$B:$B,$B54,BNVFE!$A:$A,$A54)</f>
        <v>7.7122652925674592E-3</v>
      </c>
      <c r="V54" s="4">
        <f>SUMIFS(BNVFE!T:T,BNVFE!$C:$C,$C54,BNVFE!$B:$B,$B54,BNVFE!$A:$A,$A54)</f>
        <v>7.7920214874748666E-3</v>
      </c>
      <c r="W54" s="4">
        <f>SUMIFS(BNVFE!U:U,BNVFE!$C:$C,$C54,BNVFE!$B:$B,$B54,BNVFE!$A:$A,$A54)</f>
        <v>7.8738296230852472E-3</v>
      </c>
      <c r="X54" s="4">
        <f>SUMIFS(BNVFE!V:V,BNVFE!$C:$C,$C54,BNVFE!$B:$B,$B54,BNVFE!$A:$A,$A54)</f>
        <v>7.9571115649271756E-3</v>
      </c>
      <c r="Y54" s="4">
        <f>SUMIFS(BNVFE!W:W,BNVFE!$C:$C,$C54,BNVFE!$B:$B,$B54,BNVFE!$A:$A,$A54)</f>
        <v>8.0423526655721451E-3</v>
      </c>
      <c r="Z54" s="4">
        <f>SUMIFS(BNVFE!X:X,BNVFE!$C:$C,$C54,BNVFE!$B:$B,$B54,BNVFE!$A:$A,$A54)</f>
        <v>8.1293182051058246E-3</v>
      </c>
      <c r="AA54" s="4">
        <f>SUMIFS(BNVFE!Y:Y,BNVFE!$C:$C,$C54,BNVFE!$B:$B,$B54,BNVFE!$A:$A,$A54)</f>
        <v>8.21826797431046E-3</v>
      </c>
      <c r="AB54" s="4">
        <f>SUMIFS(BNVFE!Z:Z,BNVFE!$C:$C,$C54,BNVFE!$B:$B,$B54,BNVFE!$A:$A,$A54)</f>
        <v>8.3091293482168219E-3</v>
      </c>
      <c r="AC54" s="4">
        <f>SUMIFS(BNVFE!AA:AA,BNVFE!$C:$C,$C54,BNVFE!$B:$B,$B54,BNVFE!$A:$A,$A54)</f>
        <v>8.4020608142336018E-3</v>
      </c>
      <c r="AD54" s="4">
        <f>SUMIFS(BNVFE!AB:AB,BNVFE!$C:$C,$C54,BNVFE!$B:$B,$B54,BNVFE!$A:$A,$A54)</f>
        <v>8.4970682814800302E-3</v>
      </c>
      <c r="AE54" s="4">
        <f>SUMIFS(BNVFE!AC:AC,BNVFE!$C:$C,$C54,BNVFE!$B:$B,$B54,BNVFE!$A:$A,$A54)</f>
        <v>8.5942668454118461E-3</v>
      </c>
      <c r="AF54" s="4">
        <f>SUMIFS(BNVFE!AD:AD,BNVFE!$C:$C,$C54,BNVFE!$B:$B,$B54,BNVFE!$A:$A,$A54)</f>
        <v>8.6937026504667458E-3</v>
      </c>
      <c r="AG54" s="4">
        <f>SUMIFS(BNVFE!AE:AE,BNVFE!$C:$C,$C54,BNVFE!$B:$B,$B54,BNVFE!$A:$A,$A54)</f>
        <v>8.7954746705910178E-3</v>
      </c>
      <c r="AH54" s="4">
        <f>SUMIFS(BNVFE!AF:AF,BNVFE!$C:$C,$C54,BNVFE!$B:$B,$B54,BNVFE!$A:$A,$A54)</f>
        <v>8.8996519959090425E-3</v>
      </c>
      <c r="AI54" s="4">
        <f>SUMIFS(BNVFE!AG:AG,BNVFE!$C:$C,$C54,BNVFE!$B:$B,$B54,BNVFE!$A:$A,$A54)</f>
        <v>9.0063306260231724E-3</v>
      </c>
      <c r="AJ54" s="4">
        <f>SUMIFS(BNVFE!AH:AH,BNVFE!$C:$C,$C54,BNVFE!$B:$B,$B54,BNVFE!$A:$A,$A54)</f>
        <v>9.11559510940467E-3</v>
      </c>
      <c r="AK54" s="4">
        <f>SUMIFS(BNVFE!AI:AI,BNVFE!$C:$C,$C54,BNVFE!$B:$B,$B54,BNVFE!$A:$A,$A54)</f>
        <v>9.2275451494244123E-3</v>
      </c>
      <c r="AL54" s="4">
        <f>SUMIFS(BNVFE!AJ:AJ,BNVFE!$C:$C,$C54,BNVFE!$B:$B,$B54,BNVFE!$A:$A,$A54)</f>
        <v>9.3422778929972382E-3</v>
      </c>
      <c r="AM54" s="4">
        <f>SUMIFS(BNVFE!AK:AK,BNVFE!$C:$C,$C54,BNVFE!$B:$B,$B54,BNVFE!$A:$A,$A54)</f>
        <v>9.4599005147213283E-3</v>
      </c>
      <c r="AN54" s="4">
        <f>SUMIFS(BNVFE!AL:AL,BNVFE!$C:$C,$C54,BNVFE!$B:$B,$B54,BNVFE!$A:$A,$A54)</f>
        <v>9.5805221454132485E-3</v>
      </c>
      <c r="AO54" s="4">
        <f>SUMIFS(BNVFE!AM:AM,BNVFE!$C:$C,$C54,BNVFE!$B:$B,$B54,BNVFE!$A:$A,$A54)</f>
        <v>9.7042599537857203E-3</v>
      </c>
      <c r="AP54" s="4">
        <f>SUMIFS(BNVFE!AN:AN,BNVFE!$C:$C,$C54,BNVFE!$B:$B,$B54,BNVFE!$A:$A,$A54)</f>
        <v>9.831235599466831E-3</v>
      </c>
      <c r="AQ54" s="4">
        <f>SUMIFS(BNVFE!AO:AO,BNVFE!$C:$C,$C54,BNVFE!$B:$B,$B54,BNVFE!$A:$A,$A54)</f>
        <v>9.9615783170234774E-3</v>
      </c>
      <c r="AR54" s="4">
        <f>SUMIFS(BNVFE!AP:AP,BNVFE!$C:$C,$C54,BNVFE!$B:$B,$B54,BNVFE!$A:$A,$A54)</f>
        <v>1.0095423518022952E-2</v>
      </c>
      <c r="AS54" s="4">
        <f>SUMIFS(BNVFE!AQ:AQ,BNVFE!$C:$C,$C54,BNVFE!$B:$B,$B54,BNVFE!$A:$A,$A54)</f>
        <v>1.0232914517058595E-2</v>
      </c>
      <c r="AT54" s="4">
        <f>SUMIFS(BNVFE!AR:AR,BNVFE!$C:$C,$C54,BNVFE!$B:$B,$B54,BNVFE!$A:$A,$A54)</f>
        <v>1.037420218335852E-2</v>
      </c>
      <c r="AU54" s="4">
        <f>SUMIFS(BNVFE!AS:AS,BNVFE!$C:$C,$C54,BNVFE!$B:$B,$B54,BNVFE!$A:$A,$A54)</f>
        <v>1.0519446082085196E-2</v>
      </c>
      <c r="AV54" s="4">
        <f>SUMIFS(BNVFE!AT:AT,BNVFE!$C:$C,$C54,BNVFE!$B:$B,$B54,BNVFE!$A:$A,$A54)</f>
        <v>1.0668814671971248E-2</v>
      </c>
    </row>
    <row r="55" spans="1:48">
      <c r="A55" s="18" t="s">
        <v>144</v>
      </c>
      <c r="B55" s="18" t="s">
        <v>15</v>
      </c>
      <c r="C55" s="18" t="s">
        <v>6</v>
      </c>
      <c r="D55" s="4">
        <f>SUMIFS(SYFAFE!$D$18:$D$101,SYFAFE!$C$18:$C$101,$C55,SYFAFE!$B$18:$B$101,$B55,SYFAFE!A$18:A$101,$A55)</f>
        <v>0</v>
      </c>
      <c r="E55" s="10" t="e">
        <f t="shared" si="0"/>
        <v>#DIV/0!</v>
      </c>
      <c r="F55" s="20">
        <f>VLOOKUP($B55,'Other Values'!$A$9:$C$14,IF($A55="passenger",2,3),FALSE)</f>
        <v>23</v>
      </c>
      <c r="G55" s="4">
        <f>SUMIFS(BNVFE!E:E,BNVFE!$C:$C,$C55,BNVFE!$B:$B,$B55,BNVFE!$A:$A,$A55)</f>
        <v>0</v>
      </c>
      <c r="H55" s="4">
        <f>SUMIFS(BNVFE!F:F,BNVFE!$C:$C,$C55,BNVFE!$B:$B,$B55,BNVFE!$A:$A,$A55)</f>
        <v>0</v>
      </c>
      <c r="I55" s="4">
        <f>SUMIFS(BNVFE!G:G,BNVFE!$C:$C,$C55,BNVFE!$B:$B,$B55,BNVFE!$A:$A,$A55)</f>
        <v>0</v>
      </c>
      <c r="J55" s="4">
        <f>SUMIFS(BNVFE!H:H,BNVFE!$C:$C,$C55,BNVFE!$B:$B,$B55,BNVFE!$A:$A,$A55)</f>
        <v>0</v>
      </c>
      <c r="K55" s="4">
        <f>SUMIFS(BNVFE!I:I,BNVFE!$C:$C,$C55,BNVFE!$B:$B,$B55,BNVFE!$A:$A,$A55)</f>
        <v>0</v>
      </c>
      <c r="L55" s="4">
        <f>SUMIFS(BNVFE!J:J,BNVFE!$C:$C,$C55,BNVFE!$B:$B,$B55,BNVFE!$A:$A,$A55)</f>
        <v>0</v>
      </c>
      <c r="M55" s="4">
        <f>SUMIFS(BNVFE!K:K,BNVFE!$C:$C,$C55,BNVFE!$B:$B,$B55,BNVFE!$A:$A,$A55)</f>
        <v>0</v>
      </c>
      <c r="N55" s="4">
        <f>SUMIFS(BNVFE!L:L,BNVFE!$C:$C,$C55,BNVFE!$B:$B,$B55,BNVFE!$A:$A,$A55)</f>
        <v>0</v>
      </c>
      <c r="O55" s="4">
        <f>SUMIFS(BNVFE!M:M,BNVFE!$C:$C,$C55,BNVFE!$B:$B,$B55,BNVFE!$A:$A,$A55)</f>
        <v>0</v>
      </c>
      <c r="P55" s="4">
        <f>SUMIFS(BNVFE!N:N,BNVFE!$C:$C,$C55,BNVFE!$B:$B,$B55,BNVFE!$A:$A,$A55)</f>
        <v>0</v>
      </c>
      <c r="Q55" s="4">
        <f>SUMIFS(BNVFE!O:O,BNVFE!$C:$C,$C55,BNVFE!$B:$B,$B55,BNVFE!$A:$A,$A55)</f>
        <v>0</v>
      </c>
      <c r="R55" s="4">
        <f>SUMIFS(BNVFE!P:P,BNVFE!$C:$C,$C55,BNVFE!$B:$B,$B55,BNVFE!$A:$A,$A55)</f>
        <v>0</v>
      </c>
      <c r="S55" s="4">
        <f>SUMIFS(BNVFE!Q:Q,BNVFE!$C:$C,$C55,BNVFE!$B:$B,$B55,BNVFE!$A:$A,$A55)</f>
        <v>0</v>
      </c>
      <c r="T55" s="4">
        <f>SUMIFS(BNVFE!R:R,BNVFE!$C:$C,$C55,BNVFE!$B:$B,$B55,BNVFE!$A:$A,$A55)</f>
        <v>0</v>
      </c>
      <c r="U55" s="4">
        <f>SUMIFS(BNVFE!S:S,BNVFE!$C:$C,$C55,BNVFE!$B:$B,$B55,BNVFE!$A:$A,$A55)</f>
        <v>0</v>
      </c>
      <c r="V55" s="4">
        <f>SUMIFS(BNVFE!T:T,BNVFE!$C:$C,$C55,BNVFE!$B:$B,$B55,BNVFE!$A:$A,$A55)</f>
        <v>0</v>
      </c>
      <c r="W55" s="4">
        <f>SUMIFS(BNVFE!U:U,BNVFE!$C:$C,$C55,BNVFE!$B:$B,$B55,BNVFE!$A:$A,$A55)</f>
        <v>0</v>
      </c>
      <c r="X55" s="4">
        <f>SUMIFS(BNVFE!V:V,BNVFE!$C:$C,$C55,BNVFE!$B:$B,$B55,BNVFE!$A:$A,$A55)</f>
        <v>0</v>
      </c>
      <c r="Y55" s="4">
        <f>SUMIFS(BNVFE!W:W,BNVFE!$C:$C,$C55,BNVFE!$B:$B,$B55,BNVFE!$A:$A,$A55)</f>
        <v>0</v>
      </c>
      <c r="Z55" s="4">
        <f>SUMIFS(BNVFE!X:X,BNVFE!$C:$C,$C55,BNVFE!$B:$B,$B55,BNVFE!$A:$A,$A55)</f>
        <v>0</v>
      </c>
      <c r="AA55" s="4">
        <f>SUMIFS(BNVFE!Y:Y,BNVFE!$C:$C,$C55,BNVFE!$B:$B,$B55,BNVFE!$A:$A,$A55)</f>
        <v>0</v>
      </c>
      <c r="AB55" s="4">
        <f>SUMIFS(BNVFE!Z:Z,BNVFE!$C:$C,$C55,BNVFE!$B:$B,$B55,BNVFE!$A:$A,$A55)</f>
        <v>0</v>
      </c>
      <c r="AC55" s="4">
        <f>SUMIFS(BNVFE!AA:AA,BNVFE!$C:$C,$C55,BNVFE!$B:$B,$B55,BNVFE!$A:$A,$A55)</f>
        <v>0</v>
      </c>
      <c r="AD55" s="4">
        <f>SUMIFS(BNVFE!AB:AB,BNVFE!$C:$C,$C55,BNVFE!$B:$B,$B55,BNVFE!$A:$A,$A55)</f>
        <v>0</v>
      </c>
      <c r="AE55" s="4">
        <f>SUMIFS(BNVFE!AC:AC,BNVFE!$C:$C,$C55,BNVFE!$B:$B,$B55,BNVFE!$A:$A,$A55)</f>
        <v>0</v>
      </c>
      <c r="AF55" s="4">
        <f>SUMIFS(BNVFE!AD:AD,BNVFE!$C:$C,$C55,BNVFE!$B:$B,$B55,BNVFE!$A:$A,$A55)</f>
        <v>0</v>
      </c>
      <c r="AG55" s="4">
        <f>SUMIFS(BNVFE!AE:AE,BNVFE!$C:$C,$C55,BNVFE!$B:$B,$B55,BNVFE!$A:$A,$A55)</f>
        <v>0</v>
      </c>
      <c r="AH55" s="4">
        <f>SUMIFS(BNVFE!AF:AF,BNVFE!$C:$C,$C55,BNVFE!$B:$B,$B55,BNVFE!$A:$A,$A55)</f>
        <v>0</v>
      </c>
      <c r="AI55" s="4">
        <f>SUMIFS(BNVFE!AG:AG,BNVFE!$C:$C,$C55,BNVFE!$B:$B,$B55,BNVFE!$A:$A,$A55)</f>
        <v>0</v>
      </c>
      <c r="AJ55" s="4">
        <f>SUMIFS(BNVFE!AH:AH,BNVFE!$C:$C,$C55,BNVFE!$B:$B,$B55,BNVFE!$A:$A,$A55)</f>
        <v>0</v>
      </c>
      <c r="AK55" s="4">
        <f>SUMIFS(BNVFE!AI:AI,BNVFE!$C:$C,$C55,BNVFE!$B:$B,$B55,BNVFE!$A:$A,$A55)</f>
        <v>0</v>
      </c>
      <c r="AL55" s="4">
        <f>SUMIFS(BNVFE!AJ:AJ,BNVFE!$C:$C,$C55,BNVFE!$B:$B,$B55,BNVFE!$A:$A,$A55)</f>
        <v>0</v>
      </c>
      <c r="AM55" s="4">
        <f>SUMIFS(BNVFE!AK:AK,BNVFE!$C:$C,$C55,BNVFE!$B:$B,$B55,BNVFE!$A:$A,$A55)</f>
        <v>0</v>
      </c>
      <c r="AN55" s="4">
        <f>SUMIFS(BNVFE!AL:AL,BNVFE!$C:$C,$C55,BNVFE!$B:$B,$B55,BNVFE!$A:$A,$A55)</f>
        <v>0</v>
      </c>
      <c r="AO55" s="4">
        <f>SUMIFS(BNVFE!AM:AM,BNVFE!$C:$C,$C55,BNVFE!$B:$B,$B55,BNVFE!$A:$A,$A55)</f>
        <v>0</v>
      </c>
      <c r="AP55" s="4">
        <f>SUMIFS(BNVFE!AN:AN,BNVFE!$C:$C,$C55,BNVFE!$B:$B,$B55,BNVFE!$A:$A,$A55)</f>
        <v>0</v>
      </c>
      <c r="AQ55" s="4">
        <f>SUMIFS(BNVFE!AO:AO,BNVFE!$C:$C,$C55,BNVFE!$B:$B,$B55,BNVFE!$A:$A,$A55)</f>
        <v>0</v>
      </c>
      <c r="AR55" s="4">
        <f>SUMIFS(BNVFE!AP:AP,BNVFE!$C:$C,$C55,BNVFE!$B:$B,$B55,BNVFE!$A:$A,$A55)</f>
        <v>0</v>
      </c>
      <c r="AS55" s="4">
        <f>SUMIFS(BNVFE!AQ:AQ,BNVFE!$C:$C,$C55,BNVFE!$B:$B,$B55,BNVFE!$A:$A,$A55)</f>
        <v>0</v>
      </c>
      <c r="AT55" s="4">
        <f>SUMIFS(BNVFE!AR:AR,BNVFE!$C:$C,$C55,BNVFE!$B:$B,$B55,BNVFE!$A:$A,$A55)</f>
        <v>0</v>
      </c>
      <c r="AU55" s="4">
        <f>SUMIFS(BNVFE!AS:AS,BNVFE!$C:$C,$C55,BNVFE!$B:$B,$B55,BNVFE!$A:$A,$A55)</f>
        <v>0</v>
      </c>
      <c r="AV55" s="4">
        <f>SUMIFS(BNVFE!AT:AT,BNVFE!$C:$C,$C55,BNVFE!$B:$B,$B55,BNVFE!$A:$A,$A55)</f>
        <v>0</v>
      </c>
    </row>
    <row r="56" spans="1:48">
      <c r="A56" s="18" t="s">
        <v>144</v>
      </c>
      <c r="B56" s="18" t="s">
        <v>15</v>
      </c>
      <c r="C56" s="18" t="s">
        <v>49</v>
      </c>
      <c r="D56" s="4">
        <f>SUMIFS(SYFAFE!$D$18:$D$101,SYFAFE!$C$18:$C$101,$C56,SYFAFE!$B$18:$B$101,$B56,SYFAFE!A$18:A$101,$A56)</f>
        <v>0</v>
      </c>
      <c r="E56" s="10" t="e">
        <f t="shared" si="0"/>
        <v>#DIV/0!</v>
      </c>
      <c r="F56" s="20">
        <f>VLOOKUP($B56,'Other Values'!$A$9:$C$14,IF($A56="passenger",2,3),FALSE)</f>
        <v>23</v>
      </c>
      <c r="G56" s="4">
        <f>SUMIFS(BNVFE!E:E,BNVFE!$C:$C,$C56,BNVFE!$B:$B,$B56,BNVFE!$A:$A,$A56)</f>
        <v>0</v>
      </c>
      <c r="H56" s="4">
        <f>SUMIFS(BNVFE!F:F,BNVFE!$C:$C,$C56,BNVFE!$B:$B,$B56,BNVFE!$A:$A,$A56)</f>
        <v>0</v>
      </c>
      <c r="I56" s="4">
        <f>SUMIFS(BNVFE!G:G,BNVFE!$C:$C,$C56,BNVFE!$B:$B,$B56,BNVFE!$A:$A,$A56)</f>
        <v>0</v>
      </c>
      <c r="J56" s="4">
        <f>SUMIFS(BNVFE!H:H,BNVFE!$C:$C,$C56,BNVFE!$B:$B,$B56,BNVFE!$A:$A,$A56)</f>
        <v>0</v>
      </c>
      <c r="K56" s="4">
        <f>SUMIFS(BNVFE!I:I,BNVFE!$C:$C,$C56,BNVFE!$B:$B,$B56,BNVFE!$A:$A,$A56)</f>
        <v>0</v>
      </c>
      <c r="L56" s="4">
        <f>SUMIFS(BNVFE!J:J,BNVFE!$C:$C,$C56,BNVFE!$B:$B,$B56,BNVFE!$A:$A,$A56)</f>
        <v>0</v>
      </c>
      <c r="M56" s="4">
        <f>SUMIFS(BNVFE!K:K,BNVFE!$C:$C,$C56,BNVFE!$B:$B,$B56,BNVFE!$A:$A,$A56)</f>
        <v>0</v>
      </c>
      <c r="N56" s="4">
        <f>SUMIFS(BNVFE!L:L,BNVFE!$C:$C,$C56,BNVFE!$B:$B,$B56,BNVFE!$A:$A,$A56)</f>
        <v>0</v>
      </c>
      <c r="O56" s="4">
        <f>SUMIFS(BNVFE!M:M,BNVFE!$C:$C,$C56,BNVFE!$B:$B,$B56,BNVFE!$A:$A,$A56)</f>
        <v>0</v>
      </c>
      <c r="P56" s="4">
        <f>SUMIFS(BNVFE!N:N,BNVFE!$C:$C,$C56,BNVFE!$B:$B,$B56,BNVFE!$A:$A,$A56)</f>
        <v>0</v>
      </c>
      <c r="Q56" s="4">
        <f>SUMIFS(BNVFE!O:O,BNVFE!$C:$C,$C56,BNVFE!$B:$B,$B56,BNVFE!$A:$A,$A56)</f>
        <v>0</v>
      </c>
      <c r="R56" s="4">
        <f>SUMIFS(BNVFE!P:P,BNVFE!$C:$C,$C56,BNVFE!$B:$B,$B56,BNVFE!$A:$A,$A56)</f>
        <v>0</v>
      </c>
      <c r="S56" s="4">
        <f>SUMIFS(BNVFE!Q:Q,BNVFE!$C:$C,$C56,BNVFE!$B:$B,$B56,BNVFE!$A:$A,$A56)</f>
        <v>0</v>
      </c>
      <c r="T56" s="4">
        <f>SUMIFS(BNVFE!R:R,BNVFE!$C:$C,$C56,BNVFE!$B:$B,$B56,BNVFE!$A:$A,$A56)</f>
        <v>0</v>
      </c>
      <c r="U56" s="4">
        <f>SUMIFS(BNVFE!S:S,BNVFE!$C:$C,$C56,BNVFE!$B:$B,$B56,BNVFE!$A:$A,$A56)</f>
        <v>0</v>
      </c>
      <c r="V56" s="4">
        <f>SUMIFS(BNVFE!T:T,BNVFE!$C:$C,$C56,BNVFE!$B:$B,$B56,BNVFE!$A:$A,$A56)</f>
        <v>0</v>
      </c>
      <c r="W56" s="4">
        <f>SUMIFS(BNVFE!U:U,BNVFE!$C:$C,$C56,BNVFE!$B:$B,$B56,BNVFE!$A:$A,$A56)</f>
        <v>0</v>
      </c>
      <c r="X56" s="4">
        <f>SUMIFS(BNVFE!V:V,BNVFE!$C:$C,$C56,BNVFE!$B:$B,$B56,BNVFE!$A:$A,$A56)</f>
        <v>0</v>
      </c>
      <c r="Y56" s="4">
        <f>SUMIFS(BNVFE!W:W,BNVFE!$C:$C,$C56,BNVFE!$B:$B,$B56,BNVFE!$A:$A,$A56)</f>
        <v>0</v>
      </c>
      <c r="Z56" s="4">
        <f>SUMIFS(BNVFE!X:X,BNVFE!$C:$C,$C56,BNVFE!$B:$B,$B56,BNVFE!$A:$A,$A56)</f>
        <v>0</v>
      </c>
      <c r="AA56" s="4">
        <f>SUMIFS(BNVFE!Y:Y,BNVFE!$C:$C,$C56,BNVFE!$B:$B,$B56,BNVFE!$A:$A,$A56)</f>
        <v>0</v>
      </c>
      <c r="AB56" s="4">
        <f>SUMIFS(BNVFE!Z:Z,BNVFE!$C:$C,$C56,BNVFE!$B:$B,$B56,BNVFE!$A:$A,$A56)</f>
        <v>0</v>
      </c>
      <c r="AC56" s="4">
        <f>SUMIFS(BNVFE!AA:AA,BNVFE!$C:$C,$C56,BNVFE!$B:$B,$B56,BNVFE!$A:$A,$A56)</f>
        <v>0</v>
      </c>
      <c r="AD56" s="4">
        <f>SUMIFS(BNVFE!AB:AB,BNVFE!$C:$C,$C56,BNVFE!$B:$B,$B56,BNVFE!$A:$A,$A56)</f>
        <v>0</v>
      </c>
      <c r="AE56" s="4">
        <f>SUMIFS(BNVFE!AC:AC,BNVFE!$C:$C,$C56,BNVFE!$B:$B,$B56,BNVFE!$A:$A,$A56)</f>
        <v>0</v>
      </c>
      <c r="AF56" s="4">
        <f>SUMIFS(BNVFE!AD:AD,BNVFE!$C:$C,$C56,BNVFE!$B:$B,$B56,BNVFE!$A:$A,$A56)</f>
        <v>0</v>
      </c>
      <c r="AG56" s="4">
        <f>SUMIFS(BNVFE!AE:AE,BNVFE!$C:$C,$C56,BNVFE!$B:$B,$B56,BNVFE!$A:$A,$A56)</f>
        <v>0</v>
      </c>
      <c r="AH56" s="4">
        <f>SUMIFS(BNVFE!AF:AF,BNVFE!$C:$C,$C56,BNVFE!$B:$B,$B56,BNVFE!$A:$A,$A56)</f>
        <v>0</v>
      </c>
      <c r="AI56" s="4">
        <f>SUMIFS(BNVFE!AG:AG,BNVFE!$C:$C,$C56,BNVFE!$B:$B,$B56,BNVFE!$A:$A,$A56)</f>
        <v>0</v>
      </c>
      <c r="AJ56" s="4">
        <f>SUMIFS(BNVFE!AH:AH,BNVFE!$C:$C,$C56,BNVFE!$B:$B,$B56,BNVFE!$A:$A,$A56)</f>
        <v>0</v>
      </c>
      <c r="AK56" s="4">
        <f>SUMIFS(BNVFE!AI:AI,BNVFE!$C:$C,$C56,BNVFE!$B:$B,$B56,BNVFE!$A:$A,$A56)</f>
        <v>0</v>
      </c>
      <c r="AL56" s="4">
        <f>SUMIFS(BNVFE!AJ:AJ,BNVFE!$C:$C,$C56,BNVFE!$B:$B,$B56,BNVFE!$A:$A,$A56)</f>
        <v>0</v>
      </c>
      <c r="AM56" s="4">
        <f>SUMIFS(BNVFE!AK:AK,BNVFE!$C:$C,$C56,BNVFE!$B:$B,$B56,BNVFE!$A:$A,$A56)</f>
        <v>0</v>
      </c>
      <c r="AN56" s="4">
        <f>SUMIFS(BNVFE!AL:AL,BNVFE!$C:$C,$C56,BNVFE!$B:$B,$B56,BNVFE!$A:$A,$A56)</f>
        <v>0</v>
      </c>
      <c r="AO56" s="4">
        <f>SUMIFS(BNVFE!AM:AM,BNVFE!$C:$C,$C56,BNVFE!$B:$B,$B56,BNVFE!$A:$A,$A56)</f>
        <v>0</v>
      </c>
      <c r="AP56" s="4">
        <f>SUMIFS(BNVFE!AN:AN,BNVFE!$C:$C,$C56,BNVFE!$B:$B,$B56,BNVFE!$A:$A,$A56)</f>
        <v>0</v>
      </c>
      <c r="AQ56" s="4">
        <f>SUMIFS(BNVFE!AO:AO,BNVFE!$C:$C,$C56,BNVFE!$B:$B,$B56,BNVFE!$A:$A,$A56)</f>
        <v>0</v>
      </c>
      <c r="AR56" s="4">
        <f>SUMIFS(BNVFE!AP:AP,BNVFE!$C:$C,$C56,BNVFE!$B:$B,$B56,BNVFE!$A:$A,$A56)</f>
        <v>0</v>
      </c>
      <c r="AS56" s="4">
        <f>SUMIFS(BNVFE!AQ:AQ,BNVFE!$C:$C,$C56,BNVFE!$B:$B,$B56,BNVFE!$A:$A,$A56)</f>
        <v>0</v>
      </c>
      <c r="AT56" s="4">
        <f>SUMIFS(BNVFE!AR:AR,BNVFE!$C:$C,$C56,BNVFE!$B:$B,$B56,BNVFE!$A:$A,$A56)</f>
        <v>0</v>
      </c>
      <c r="AU56" s="4">
        <f>SUMIFS(BNVFE!AS:AS,BNVFE!$C:$C,$C56,BNVFE!$B:$B,$B56,BNVFE!$A:$A,$A56)</f>
        <v>0</v>
      </c>
      <c r="AV56" s="4">
        <f>SUMIFS(BNVFE!AT:AT,BNVFE!$C:$C,$C56,BNVFE!$B:$B,$B56,BNVFE!$A:$A,$A56)</f>
        <v>0</v>
      </c>
    </row>
    <row r="57" spans="1:48">
      <c r="A57" s="18" t="s">
        <v>144</v>
      </c>
      <c r="B57" s="18" t="s">
        <v>15</v>
      </c>
      <c r="C57" s="18" t="s">
        <v>50</v>
      </c>
      <c r="D57" s="4">
        <f>SUMIFS(SYFAFE!$D$18:$D$101,SYFAFE!$C$18:$C$101,$C57,SYFAFE!$B$18:$B$101,$B57,SYFAFE!A$18:A$101,$A57)</f>
        <v>2.1093921686967426E-3</v>
      </c>
      <c r="E57" s="10">
        <f t="shared" si="0"/>
        <v>1</v>
      </c>
      <c r="F57" s="20">
        <f>VLOOKUP($B57,'Other Values'!$A$9:$C$14,IF($A57="passenger",2,3),FALSE)</f>
        <v>23</v>
      </c>
      <c r="G57" s="4">
        <f>SUMIFS(BNVFE!E:E,BNVFE!$C:$C,$C57,BNVFE!$B:$B,$B57,BNVFE!$A:$A,$A57)</f>
        <v>2.1093921686967426E-3</v>
      </c>
      <c r="H57" s="4">
        <f>SUMIFS(BNVFE!F:F,BNVFE!$C:$C,$C57,BNVFE!$B:$B,$B57,BNVFE!$A:$A,$A57)</f>
        <v>2.1876703937069777E-3</v>
      </c>
      <c r="I57" s="4">
        <f>SUMIFS(BNVFE!G:G,BNVFE!$C:$C,$C57,BNVFE!$B:$B,$B57,BNVFE!$A:$A,$A57)</f>
        <v>2.2327320430125725E-3</v>
      </c>
      <c r="J57" s="4">
        <f>SUMIFS(BNVFE!H:H,BNVFE!$C:$C,$C57,BNVFE!$B:$B,$B57,BNVFE!$A:$A,$A57)</f>
        <v>2.3068158293367883E-3</v>
      </c>
      <c r="K57" s="4">
        <f>SUMIFS(BNVFE!I:I,BNVFE!$C:$C,$C57,BNVFE!$B:$B,$B57,BNVFE!$A:$A,$A57)</f>
        <v>2.3335150866207717E-3</v>
      </c>
      <c r="L57" s="4">
        <f>SUMIFS(BNVFE!J:J,BNVFE!$C:$C,$C57,BNVFE!$B:$B,$B57,BNVFE!$A:$A,$A57)</f>
        <v>2.3518892211610927E-3</v>
      </c>
      <c r="M57" s="4">
        <f>SUMIFS(BNVFE!K:K,BNVFE!$C:$C,$C57,BNVFE!$B:$B,$B57,BNVFE!$A:$A,$A57)</f>
        <v>2.3766094713245692E-3</v>
      </c>
      <c r="N57" s="4">
        <f>SUMIFS(BNVFE!L:L,BNVFE!$C:$C,$C57,BNVFE!$B:$B,$B57,BNVFE!$A:$A,$A57)</f>
        <v>2.3977289568977611E-3</v>
      </c>
      <c r="O57" s="4">
        <f>SUMIFS(BNVFE!M:M,BNVFE!$C:$C,$C57,BNVFE!$B:$B,$B57,BNVFE!$A:$A,$A57)</f>
        <v>2.4220257587457016E-3</v>
      </c>
      <c r="P57" s="4">
        <f>SUMIFS(BNVFE!N:N,BNVFE!$C:$C,$C57,BNVFE!$B:$B,$B57,BNVFE!$A:$A,$A57)</f>
        <v>2.4449151672022566E-3</v>
      </c>
      <c r="Q57" s="4">
        <f>SUMIFS(BNVFE!O:O,BNVFE!$C:$C,$C57,BNVFE!$B:$B,$B57,BNVFE!$A:$A,$A57)</f>
        <v>2.4695352514577519E-3</v>
      </c>
      <c r="R57" s="4">
        <f>SUMIFS(BNVFE!P:P,BNVFE!$C:$C,$C57,BNVFE!$B:$B,$B57,BNVFE!$A:$A,$A57)</f>
        <v>2.493775824796195E-3</v>
      </c>
      <c r="S57" s="4">
        <f>SUMIFS(BNVFE!Q:Q,BNVFE!$C:$C,$C57,BNVFE!$B:$B,$B57,BNVFE!$A:$A,$A57)</f>
        <v>2.5190955570658516E-3</v>
      </c>
      <c r="T57" s="4">
        <f>SUMIFS(BNVFE!R:R,BNVFE!$C:$C,$C57,BNVFE!$B:$B,$B57,BNVFE!$A:$A,$A57)</f>
        <v>2.5445274158776118E-3</v>
      </c>
      <c r="U57" s="4">
        <f>SUMIFS(BNVFE!S:S,BNVFE!$C:$C,$C57,BNVFE!$B:$B,$B57,BNVFE!$A:$A,$A57)</f>
        <v>2.5707550975224867E-3</v>
      </c>
      <c r="V57" s="4">
        <f>SUMIFS(BNVFE!T:T,BNVFE!$C:$C,$C57,BNVFE!$B:$B,$B57,BNVFE!$A:$A,$A57)</f>
        <v>2.5973404958249558E-3</v>
      </c>
      <c r="W57" s="4">
        <f>SUMIFS(BNVFE!U:U,BNVFE!$C:$C,$C57,BNVFE!$B:$B,$B57,BNVFE!$A:$A,$A57)</f>
        <v>2.6246098743617496E-3</v>
      </c>
      <c r="X57" s="4">
        <f>SUMIFS(BNVFE!V:V,BNVFE!$C:$C,$C57,BNVFE!$B:$B,$B57,BNVFE!$A:$A,$A57)</f>
        <v>2.6523705216423923E-3</v>
      </c>
      <c r="Y57" s="4">
        <f>SUMIFS(BNVFE!W:W,BNVFE!$C:$C,$C57,BNVFE!$B:$B,$B57,BNVFE!$A:$A,$A57)</f>
        <v>2.6807842218573821E-3</v>
      </c>
      <c r="Z57" s="4">
        <f>SUMIFS(BNVFE!X:X,BNVFE!$C:$C,$C57,BNVFE!$B:$B,$B57,BNVFE!$A:$A,$A57)</f>
        <v>2.7097727350352753E-3</v>
      </c>
      <c r="AA57" s="4">
        <f>SUMIFS(BNVFE!Y:Y,BNVFE!$C:$C,$C57,BNVFE!$B:$B,$B57,BNVFE!$A:$A,$A57)</f>
        <v>2.7394226581034871E-3</v>
      </c>
      <c r="AB57" s="4">
        <f>SUMIFS(BNVFE!Z:Z,BNVFE!$C:$C,$C57,BNVFE!$B:$B,$B57,BNVFE!$A:$A,$A57)</f>
        <v>2.7697097827389409E-3</v>
      </c>
      <c r="AC57" s="4">
        <f>SUMIFS(BNVFE!AA:AA,BNVFE!$C:$C,$C57,BNVFE!$B:$B,$B57,BNVFE!$A:$A,$A57)</f>
        <v>2.8006869380778677E-3</v>
      </c>
      <c r="AD57" s="4">
        <f>SUMIFS(BNVFE!AB:AB,BNVFE!$C:$C,$C57,BNVFE!$B:$B,$B57,BNVFE!$A:$A,$A57)</f>
        <v>2.8323560938266772E-3</v>
      </c>
      <c r="AE57" s="4">
        <f>SUMIFS(BNVFE!AC:AC,BNVFE!$C:$C,$C57,BNVFE!$B:$B,$B57,BNVFE!$A:$A,$A57)</f>
        <v>2.8647556151372823E-3</v>
      </c>
      <c r="AF57" s="4">
        <f>SUMIFS(BNVFE!AD:AD,BNVFE!$C:$C,$C57,BNVFE!$B:$B,$B57,BNVFE!$A:$A,$A57)</f>
        <v>2.8979008834889158E-3</v>
      </c>
      <c r="AG57" s="4">
        <f>SUMIFS(BNVFE!AE:AE,BNVFE!$C:$C,$C57,BNVFE!$B:$B,$B57,BNVFE!$A:$A,$A57)</f>
        <v>2.9318248901970064E-3</v>
      </c>
      <c r="AH57" s="4">
        <f>SUMIFS(BNVFE!AF:AF,BNVFE!$C:$C,$C57,BNVFE!$B:$B,$B57,BNVFE!$A:$A,$A57)</f>
        <v>2.9665506653030146E-3</v>
      </c>
      <c r="AI57" s="4">
        <f>SUMIFS(BNVFE!AG:AG,BNVFE!$C:$C,$C57,BNVFE!$B:$B,$B57,BNVFE!$A:$A,$A57)</f>
        <v>3.0021102086743912E-3</v>
      </c>
      <c r="AJ57" s="4">
        <f>SUMIFS(BNVFE!AH:AH,BNVFE!$C:$C,$C57,BNVFE!$B:$B,$B57,BNVFE!$A:$A,$A57)</f>
        <v>3.0385317031348903E-3</v>
      </c>
      <c r="AK57" s="4">
        <f>SUMIFS(BNVFE!AI:AI,BNVFE!$C:$C,$C57,BNVFE!$B:$B,$B57,BNVFE!$A:$A,$A57)</f>
        <v>3.0758483831414712E-3</v>
      </c>
      <c r="AL57" s="4">
        <f>SUMIFS(BNVFE!AJ:AJ,BNVFE!$C:$C,$C57,BNVFE!$B:$B,$B57,BNVFE!$A:$A,$A57)</f>
        <v>3.11409263099908E-3</v>
      </c>
      <c r="AM57" s="4">
        <f>SUMIFS(BNVFE!AK:AK,BNVFE!$C:$C,$C57,BNVFE!$B:$B,$B57,BNVFE!$A:$A,$A57)</f>
        <v>3.1533001715737764E-3</v>
      </c>
      <c r="AN57" s="4">
        <f>SUMIFS(BNVFE!AL:AL,BNVFE!$C:$C,$C57,BNVFE!$B:$B,$B57,BNVFE!$A:$A,$A57)</f>
        <v>3.1935073818044166E-3</v>
      </c>
      <c r="AO57" s="4">
        <f>SUMIFS(BNVFE!AM:AM,BNVFE!$C:$C,$C57,BNVFE!$B:$B,$B57,BNVFE!$A:$A,$A57)</f>
        <v>3.234753317928574E-3</v>
      </c>
      <c r="AP57" s="4">
        <f>SUMIFS(BNVFE!AN:AN,BNVFE!$C:$C,$C57,BNVFE!$B:$B,$B57,BNVFE!$A:$A,$A57)</f>
        <v>3.2770785331556109E-3</v>
      </c>
      <c r="AQ57" s="4">
        <f>SUMIFS(BNVFE!AO:AO,BNVFE!$C:$C,$C57,BNVFE!$B:$B,$B57,BNVFE!$A:$A,$A57)</f>
        <v>3.3205261056744929E-3</v>
      </c>
      <c r="AR57" s="4">
        <f>SUMIFS(BNVFE!AP:AP,BNVFE!$C:$C,$C57,BNVFE!$B:$B,$B57,BNVFE!$A:$A,$A57)</f>
        <v>3.3651411726743179E-3</v>
      </c>
      <c r="AS57" s="4">
        <f>SUMIFS(BNVFE!AQ:AQ,BNVFE!$C:$C,$C57,BNVFE!$B:$B,$B57,BNVFE!$A:$A,$A57)</f>
        <v>3.4109715056861987E-3</v>
      </c>
      <c r="AT57" s="4">
        <f>SUMIFS(BNVFE!AR:AR,BNVFE!$C:$C,$C57,BNVFE!$B:$B,$B57,BNVFE!$A:$A,$A57)</f>
        <v>3.4580673944528406E-3</v>
      </c>
      <c r="AU57" s="4">
        <f>SUMIFS(BNVFE!AS:AS,BNVFE!$C:$C,$C57,BNVFE!$B:$B,$B57,BNVFE!$A:$A,$A57)</f>
        <v>3.5064820273617327E-3</v>
      </c>
      <c r="AV57" s="4">
        <f>SUMIFS(BNVFE!AT:AT,BNVFE!$C:$C,$C57,BNVFE!$B:$B,$B57,BNVFE!$A:$A,$A57)</f>
        <v>3.5562715573237498E-3</v>
      </c>
    </row>
    <row r="58" spans="1:48">
      <c r="A58" s="18" t="s">
        <v>143</v>
      </c>
      <c r="B58" s="18" t="s">
        <v>16</v>
      </c>
      <c r="C58" s="18" t="s">
        <v>2</v>
      </c>
      <c r="D58" s="4">
        <f>SUMIFS(SYFAFE!$D$18:$D$101,SYFAFE!$C$18:$C$101,$C58,SYFAFE!$B$18:$B$101,$B58,SYFAFE!A$18:A$101,$A58)</f>
        <v>8.2354085437718726E-3</v>
      </c>
      <c r="E58" s="10">
        <f t="shared" si="0"/>
        <v>1</v>
      </c>
      <c r="F58" s="20">
        <f>VLOOKUP($B58,'Other Values'!$A$9:$C$14,IF($A58="passenger",2,3),FALSE)</f>
        <v>29</v>
      </c>
      <c r="G58" s="4">
        <f>SUMIFS(BNVFE!E:E,BNVFE!$C:$C,$C58,BNVFE!$B:$B,$B58,BNVFE!$A:$A,$A58)</f>
        <v>8.2354085437718726E-3</v>
      </c>
      <c r="H58" s="4">
        <f>SUMIFS(BNVFE!F:F,BNVFE!$C:$C,$C58,BNVFE!$B:$B,$B58,BNVFE!$A:$A,$A58)</f>
        <v>8.2354085437718726E-3</v>
      </c>
      <c r="I58" s="4">
        <f>SUMIFS(BNVFE!G:G,BNVFE!$C:$C,$C58,BNVFE!$B:$B,$B58,BNVFE!$A:$A,$A58)</f>
        <v>8.2354085437718726E-3</v>
      </c>
      <c r="J58" s="4">
        <f>SUMIFS(BNVFE!H:H,BNVFE!$C:$C,$C58,BNVFE!$B:$B,$B58,BNVFE!$A:$A,$A58)</f>
        <v>8.2354085437718726E-3</v>
      </c>
      <c r="K58" s="4">
        <f>SUMIFS(BNVFE!I:I,BNVFE!$C:$C,$C58,BNVFE!$B:$B,$B58,BNVFE!$A:$A,$A58)</f>
        <v>8.2354085437718726E-3</v>
      </c>
      <c r="L58" s="4">
        <f>SUMIFS(BNVFE!J:J,BNVFE!$C:$C,$C58,BNVFE!$B:$B,$B58,BNVFE!$A:$A,$A58)</f>
        <v>8.2354085437718726E-3</v>
      </c>
      <c r="M58" s="4">
        <f>SUMIFS(BNVFE!K:K,BNVFE!$C:$C,$C58,BNVFE!$B:$B,$B58,BNVFE!$A:$A,$A58)</f>
        <v>8.2354085437718726E-3</v>
      </c>
      <c r="N58" s="4">
        <f>SUMIFS(BNVFE!L:L,BNVFE!$C:$C,$C58,BNVFE!$B:$B,$B58,BNVFE!$A:$A,$A58)</f>
        <v>8.2354085437718726E-3</v>
      </c>
      <c r="O58" s="4">
        <f>SUMIFS(BNVFE!M:M,BNVFE!$C:$C,$C58,BNVFE!$B:$B,$B58,BNVFE!$A:$A,$A58)</f>
        <v>8.2354085437718726E-3</v>
      </c>
      <c r="P58" s="4">
        <f>SUMIFS(BNVFE!N:N,BNVFE!$C:$C,$C58,BNVFE!$B:$B,$B58,BNVFE!$A:$A,$A58)</f>
        <v>8.2354085437718726E-3</v>
      </c>
      <c r="Q58" s="4">
        <f>SUMIFS(BNVFE!O:O,BNVFE!$C:$C,$C58,BNVFE!$B:$B,$B58,BNVFE!$A:$A,$A58)</f>
        <v>8.2354085437718726E-3</v>
      </c>
      <c r="R58" s="4">
        <f>SUMIFS(BNVFE!P:P,BNVFE!$C:$C,$C58,BNVFE!$B:$B,$B58,BNVFE!$A:$A,$A58)</f>
        <v>8.2354085437718726E-3</v>
      </c>
      <c r="S58" s="4">
        <f>SUMIFS(BNVFE!Q:Q,BNVFE!$C:$C,$C58,BNVFE!$B:$B,$B58,BNVFE!$A:$A,$A58)</f>
        <v>8.2354085437718726E-3</v>
      </c>
      <c r="T58" s="4">
        <f>SUMIFS(BNVFE!R:R,BNVFE!$C:$C,$C58,BNVFE!$B:$B,$B58,BNVFE!$A:$A,$A58)</f>
        <v>8.2354085437718726E-3</v>
      </c>
      <c r="U58" s="4">
        <f>SUMIFS(BNVFE!S:S,BNVFE!$C:$C,$C58,BNVFE!$B:$B,$B58,BNVFE!$A:$A,$A58)</f>
        <v>8.2354085437718726E-3</v>
      </c>
      <c r="V58" s="4">
        <f>SUMIFS(BNVFE!T:T,BNVFE!$C:$C,$C58,BNVFE!$B:$B,$B58,BNVFE!$A:$A,$A58)</f>
        <v>8.2354085437718726E-3</v>
      </c>
      <c r="W58" s="4">
        <f>SUMIFS(BNVFE!U:U,BNVFE!$C:$C,$C58,BNVFE!$B:$B,$B58,BNVFE!$A:$A,$A58)</f>
        <v>8.2354085437718726E-3</v>
      </c>
      <c r="X58" s="4">
        <f>SUMIFS(BNVFE!V:V,BNVFE!$C:$C,$C58,BNVFE!$B:$B,$B58,BNVFE!$A:$A,$A58)</f>
        <v>8.2354085437718726E-3</v>
      </c>
      <c r="Y58" s="4">
        <f>SUMIFS(BNVFE!W:W,BNVFE!$C:$C,$C58,BNVFE!$B:$B,$B58,BNVFE!$A:$A,$A58)</f>
        <v>8.2354085437718726E-3</v>
      </c>
      <c r="Z58" s="4">
        <f>SUMIFS(BNVFE!X:X,BNVFE!$C:$C,$C58,BNVFE!$B:$B,$B58,BNVFE!$A:$A,$A58)</f>
        <v>8.2354085437718726E-3</v>
      </c>
      <c r="AA58" s="4">
        <f>SUMIFS(BNVFE!Y:Y,BNVFE!$C:$C,$C58,BNVFE!$B:$B,$B58,BNVFE!$A:$A,$A58)</f>
        <v>8.2354085437718726E-3</v>
      </c>
      <c r="AB58" s="4">
        <f>SUMIFS(BNVFE!Z:Z,BNVFE!$C:$C,$C58,BNVFE!$B:$B,$B58,BNVFE!$A:$A,$A58)</f>
        <v>8.2354085437718726E-3</v>
      </c>
      <c r="AC58" s="4">
        <f>SUMIFS(BNVFE!AA:AA,BNVFE!$C:$C,$C58,BNVFE!$B:$B,$B58,BNVFE!$A:$A,$A58)</f>
        <v>8.2354085437718726E-3</v>
      </c>
      <c r="AD58" s="4">
        <f>SUMIFS(BNVFE!AB:AB,BNVFE!$C:$C,$C58,BNVFE!$B:$B,$B58,BNVFE!$A:$A,$A58)</f>
        <v>8.2354085437718726E-3</v>
      </c>
      <c r="AE58" s="4">
        <f>SUMIFS(BNVFE!AC:AC,BNVFE!$C:$C,$C58,BNVFE!$B:$B,$B58,BNVFE!$A:$A,$A58)</f>
        <v>8.2354085437718726E-3</v>
      </c>
      <c r="AF58" s="4">
        <f>SUMIFS(BNVFE!AD:AD,BNVFE!$C:$C,$C58,BNVFE!$B:$B,$B58,BNVFE!$A:$A,$A58)</f>
        <v>8.2354085437718726E-3</v>
      </c>
      <c r="AG58" s="4">
        <f>SUMIFS(BNVFE!AE:AE,BNVFE!$C:$C,$C58,BNVFE!$B:$B,$B58,BNVFE!$A:$A,$A58)</f>
        <v>8.2354085437718726E-3</v>
      </c>
      <c r="AH58" s="4">
        <f>SUMIFS(BNVFE!AF:AF,BNVFE!$C:$C,$C58,BNVFE!$B:$B,$B58,BNVFE!$A:$A,$A58)</f>
        <v>8.2354085437718726E-3</v>
      </c>
      <c r="AI58" s="4">
        <f>SUMIFS(BNVFE!AG:AG,BNVFE!$C:$C,$C58,BNVFE!$B:$B,$B58,BNVFE!$A:$A,$A58)</f>
        <v>8.2354085437718726E-3</v>
      </c>
      <c r="AJ58" s="4">
        <f>SUMIFS(BNVFE!AH:AH,BNVFE!$C:$C,$C58,BNVFE!$B:$B,$B58,BNVFE!$A:$A,$A58)</f>
        <v>8.2354085437718726E-3</v>
      </c>
      <c r="AK58" s="4">
        <f>SUMIFS(BNVFE!AI:AI,BNVFE!$C:$C,$C58,BNVFE!$B:$B,$B58,BNVFE!$A:$A,$A58)</f>
        <v>8.2354085437718726E-3</v>
      </c>
      <c r="AL58" s="4">
        <f>SUMIFS(BNVFE!AJ:AJ,BNVFE!$C:$C,$C58,BNVFE!$B:$B,$B58,BNVFE!$A:$A,$A58)</f>
        <v>8.2354085437718726E-3</v>
      </c>
      <c r="AM58" s="4">
        <f>SUMIFS(BNVFE!AK:AK,BNVFE!$C:$C,$C58,BNVFE!$B:$B,$B58,BNVFE!$A:$A,$A58)</f>
        <v>8.2354085437718726E-3</v>
      </c>
      <c r="AN58" s="4">
        <f>SUMIFS(BNVFE!AL:AL,BNVFE!$C:$C,$C58,BNVFE!$B:$B,$B58,BNVFE!$A:$A,$A58)</f>
        <v>8.2354085437718726E-3</v>
      </c>
      <c r="AO58" s="4">
        <f>SUMIFS(BNVFE!AM:AM,BNVFE!$C:$C,$C58,BNVFE!$B:$B,$B58,BNVFE!$A:$A,$A58)</f>
        <v>8.2354085437718726E-3</v>
      </c>
      <c r="AP58" s="4">
        <f>SUMIFS(BNVFE!AN:AN,BNVFE!$C:$C,$C58,BNVFE!$B:$B,$B58,BNVFE!$A:$A,$A58)</f>
        <v>8.2354085437718726E-3</v>
      </c>
      <c r="AQ58" s="4">
        <f>SUMIFS(BNVFE!AO:AO,BNVFE!$C:$C,$C58,BNVFE!$B:$B,$B58,BNVFE!$A:$A,$A58)</f>
        <v>8.2354085437718726E-3</v>
      </c>
      <c r="AR58" s="4">
        <f>SUMIFS(BNVFE!AP:AP,BNVFE!$C:$C,$C58,BNVFE!$B:$B,$B58,BNVFE!$A:$A,$A58)</f>
        <v>8.2354085437718726E-3</v>
      </c>
      <c r="AS58" s="4">
        <f>SUMIFS(BNVFE!AQ:AQ,BNVFE!$C:$C,$C58,BNVFE!$B:$B,$B58,BNVFE!$A:$A,$A58)</f>
        <v>8.2354085437718726E-3</v>
      </c>
      <c r="AT58" s="4">
        <f>SUMIFS(BNVFE!AR:AR,BNVFE!$C:$C,$C58,BNVFE!$B:$B,$B58,BNVFE!$A:$A,$A58)</f>
        <v>8.2354085437718726E-3</v>
      </c>
      <c r="AU58" s="4">
        <f>SUMIFS(BNVFE!AS:AS,BNVFE!$C:$C,$C58,BNVFE!$B:$B,$B58,BNVFE!$A:$A,$A58)</f>
        <v>8.2354085437718726E-3</v>
      </c>
      <c r="AV58" s="4">
        <f>SUMIFS(BNVFE!AT:AT,BNVFE!$C:$C,$C58,BNVFE!$B:$B,$B58,BNVFE!$A:$A,$A58)</f>
        <v>8.2354085437718726E-3</v>
      </c>
    </row>
    <row r="59" spans="1:48">
      <c r="A59" s="18" t="s">
        <v>143</v>
      </c>
      <c r="B59" s="18" t="s">
        <v>16</v>
      </c>
      <c r="C59" s="18" t="s">
        <v>3</v>
      </c>
      <c r="D59" s="4">
        <f>SUMIFS(SYFAFE!$D$18:$D$101,SYFAFE!$C$18:$C$101,$C59,SYFAFE!$B$18:$B$101,$B59,SYFAFE!A$18:A$101,$A59)</f>
        <v>2.8713676873154528E-4</v>
      </c>
      <c r="E59" s="10">
        <f t="shared" si="0"/>
        <v>1</v>
      </c>
      <c r="F59" s="20">
        <f>VLOOKUP($B59,'Other Values'!$A$9:$C$14,IF($A59="passenger",2,3),FALSE)</f>
        <v>29</v>
      </c>
      <c r="G59" s="4">
        <f>SUMIFS(BNVFE!E:E,BNVFE!$C:$C,$C59,BNVFE!$B:$B,$B59,BNVFE!$A:$A,$A59)</f>
        <v>2.8713676873154528E-4</v>
      </c>
      <c r="H59" s="4">
        <f>SUMIFS(BNVFE!F:F,BNVFE!$C:$C,$C59,BNVFE!$B:$B,$B59,BNVFE!$A:$A,$A59)</f>
        <v>2.8713676873154528E-4</v>
      </c>
      <c r="I59" s="4">
        <f>SUMIFS(BNVFE!G:G,BNVFE!$C:$C,$C59,BNVFE!$B:$B,$B59,BNVFE!$A:$A,$A59)</f>
        <v>2.8713676873154528E-4</v>
      </c>
      <c r="J59" s="4">
        <f>SUMIFS(BNVFE!H:H,BNVFE!$C:$C,$C59,BNVFE!$B:$B,$B59,BNVFE!$A:$A,$A59)</f>
        <v>2.8713676873154528E-4</v>
      </c>
      <c r="K59" s="4">
        <f>SUMIFS(BNVFE!I:I,BNVFE!$C:$C,$C59,BNVFE!$B:$B,$B59,BNVFE!$A:$A,$A59)</f>
        <v>2.8713676873154528E-4</v>
      </c>
      <c r="L59" s="4">
        <f>SUMIFS(BNVFE!J:J,BNVFE!$C:$C,$C59,BNVFE!$B:$B,$B59,BNVFE!$A:$A,$A59)</f>
        <v>2.8713676873154528E-4</v>
      </c>
      <c r="M59" s="4">
        <f>SUMIFS(BNVFE!K:K,BNVFE!$C:$C,$C59,BNVFE!$B:$B,$B59,BNVFE!$A:$A,$A59)</f>
        <v>2.8713676873154528E-4</v>
      </c>
      <c r="N59" s="4">
        <f>SUMIFS(BNVFE!L:L,BNVFE!$C:$C,$C59,BNVFE!$B:$B,$B59,BNVFE!$A:$A,$A59)</f>
        <v>2.8713676873154528E-4</v>
      </c>
      <c r="O59" s="4">
        <f>SUMIFS(BNVFE!M:M,BNVFE!$C:$C,$C59,BNVFE!$B:$B,$B59,BNVFE!$A:$A,$A59)</f>
        <v>2.8713676873154528E-4</v>
      </c>
      <c r="P59" s="4">
        <f>SUMIFS(BNVFE!N:N,BNVFE!$C:$C,$C59,BNVFE!$B:$B,$B59,BNVFE!$A:$A,$A59)</f>
        <v>2.8713676873154528E-4</v>
      </c>
      <c r="Q59" s="4">
        <f>SUMIFS(BNVFE!O:O,BNVFE!$C:$C,$C59,BNVFE!$B:$B,$B59,BNVFE!$A:$A,$A59)</f>
        <v>2.8713676873154528E-4</v>
      </c>
      <c r="R59" s="4">
        <f>SUMIFS(BNVFE!P:P,BNVFE!$C:$C,$C59,BNVFE!$B:$B,$B59,BNVFE!$A:$A,$A59)</f>
        <v>2.8713676873154528E-4</v>
      </c>
      <c r="S59" s="4">
        <f>SUMIFS(BNVFE!Q:Q,BNVFE!$C:$C,$C59,BNVFE!$B:$B,$B59,BNVFE!$A:$A,$A59)</f>
        <v>2.8713676873154528E-4</v>
      </c>
      <c r="T59" s="4">
        <f>SUMIFS(BNVFE!R:R,BNVFE!$C:$C,$C59,BNVFE!$B:$B,$B59,BNVFE!$A:$A,$A59)</f>
        <v>2.8713676873154528E-4</v>
      </c>
      <c r="U59" s="4">
        <f>SUMIFS(BNVFE!S:S,BNVFE!$C:$C,$C59,BNVFE!$B:$B,$B59,BNVFE!$A:$A,$A59)</f>
        <v>2.8713676873154528E-4</v>
      </c>
      <c r="V59" s="4">
        <f>SUMIFS(BNVFE!T:T,BNVFE!$C:$C,$C59,BNVFE!$B:$B,$B59,BNVFE!$A:$A,$A59)</f>
        <v>2.8713676873154528E-4</v>
      </c>
      <c r="W59" s="4">
        <f>SUMIFS(BNVFE!U:U,BNVFE!$C:$C,$C59,BNVFE!$B:$B,$B59,BNVFE!$A:$A,$A59)</f>
        <v>2.8713676873154528E-4</v>
      </c>
      <c r="X59" s="4">
        <f>SUMIFS(BNVFE!V:V,BNVFE!$C:$C,$C59,BNVFE!$B:$B,$B59,BNVFE!$A:$A,$A59)</f>
        <v>2.8713676873154528E-4</v>
      </c>
      <c r="Y59" s="4">
        <f>SUMIFS(BNVFE!W:W,BNVFE!$C:$C,$C59,BNVFE!$B:$B,$B59,BNVFE!$A:$A,$A59)</f>
        <v>2.8713676873154528E-4</v>
      </c>
      <c r="Z59" s="4">
        <f>SUMIFS(BNVFE!X:X,BNVFE!$C:$C,$C59,BNVFE!$B:$B,$B59,BNVFE!$A:$A,$A59)</f>
        <v>2.8713676873154528E-4</v>
      </c>
      <c r="AA59" s="4">
        <f>SUMIFS(BNVFE!Y:Y,BNVFE!$C:$C,$C59,BNVFE!$B:$B,$B59,BNVFE!$A:$A,$A59)</f>
        <v>2.8713676873154528E-4</v>
      </c>
      <c r="AB59" s="4">
        <f>SUMIFS(BNVFE!Z:Z,BNVFE!$C:$C,$C59,BNVFE!$B:$B,$B59,BNVFE!$A:$A,$A59)</f>
        <v>2.8713676873154528E-4</v>
      </c>
      <c r="AC59" s="4">
        <f>SUMIFS(BNVFE!AA:AA,BNVFE!$C:$C,$C59,BNVFE!$B:$B,$B59,BNVFE!$A:$A,$A59)</f>
        <v>2.8713676873154528E-4</v>
      </c>
      <c r="AD59" s="4">
        <f>SUMIFS(BNVFE!AB:AB,BNVFE!$C:$C,$C59,BNVFE!$B:$B,$B59,BNVFE!$A:$A,$A59)</f>
        <v>2.8713676873154528E-4</v>
      </c>
      <c r="AE59" s="4">
        <f>SUMIFS(BNVFE!AC:AC,BNVFE!$C:$C,$C59,BNVFE!$B:$B,$B59,BNVFE!$A:$A,$A59)</f>
        <v>2.8713676873154528E-4</v>
      </c>
      <c r="AF59" s="4">
        <f>SUMIFS(BNVFE!AD:AD,BNVFE!$C:$C,$C59,BNVFE!$B:$B,$B59,BNVFE!$A:$A,$A59)</f>
        <v>2.8713676873154528E-4</v>
      </c>
      <c r="AG59" s="4">
        <f>SUMIFS(BNVFE!AE:AE,BNVFE!$C:$C,$C59,BNVFE!$B:$B,$B59,BNVFE!$A:$A,$A59)</f>
        <v>2.8713676873154528E-4</v>
      </c>
      <c r="AH59" s="4">
        <f>SUMIFS(BNVFE!AF:AF,BNVFE!$C:$C,$C59,BNVFE!$B:$B,$B59,BNVFE!$A:$A,$A59)</f>
        <v>2.8713676873154528E-4</v>
      </c>
      <c r="AI59" s="4">
        <f>SUMIFS(BNVFE!AG:AG,BNVFE!$C:$C,$C59,BNVFE!$B:$B,$B59,BNVFE!$A:$A,$A59)</f>
        <v>2.8713676873154528E-4</v>
      </c>
      <c r="AJ59" s="4">
        <f>SUMIFS(BNVFE!AH:AH,BNVFE!$C:$C,$C59,BNVFE!$B:$B,$B59,BNVFE!$A:$A,$A59)</f>
        <v>2.8713676873154528E-4</v>
      </c>
      <c r="AK59" s="4">
        <f>SUMIFS(BNVFE!AI:AI,BNVFE!$C:$C,$C59,BNVFE!$B:$B,$B59,BNVFE!$A:$A,$A59)</f>
        <v>2.8713676873154528E-4</v>
      </c>
      <c r="AL59" s="4">
        <f>SUMIFS(BNVFE!AJ:AJ,BNVFE!$C:$C,$C59,BNVFE!$B:$B,$B59,BNVFE!$A:$A,$A59)</f>
        <v>2.8713676873154528E-4</v>
      </c>
      <c r="AM59" s="4">
        <f>SUMIFS(BNVFE!AK:AK,BNVFE!$C:$C,$C59,BNVFE!$B:$B,$B59,BNVFE!$A:$A,$A59)</f>
        <v>2.8713676873154528E-4</v>
      </c>
      <c r="AN59" s="4">
        <f>SUMIFS(BNVFE!AL:AL,BNVFE!$C:$C,$C59,BNVFE!$B:$B,$B59,BNVFE!$A:$A,$A59)</f>
        <v>2.8713676873154528E-4</v>
      </c>
      <c r="AO59" s="4">
        <f>SUMIFS(BNVFE!AM:AM,BNVFE!$C:$C,$C59,BNVFE!$B:$B,$B59,BNVFE!$A:$A,$A59)</f>
        <v>2.8713676873154528E-4</v>
      </c>
      <c r="AP59" s="4">
        <f>SUMIFS(BNVFE!AN:AN,BNVFE!$C:$C,$C59,BNVFE!$B:$B,$B59,BNVFE!$A:$A,$A59)</f>
        <v>2.8713676873154528E-4</v>
      </c>
      <c r="AQ59" s="4">
        <f>SUMIFS(BNVFE!AO:AO,BNVFE!$C:$C,$C59,BNVFE!$B:$B,$B59,BNVFE!$A:$A,$A59)</f>
        <v>2.8713676873154528E-4</v>
      </c>
      <c r="AR59" s="4">
        <f>SUMIFS(BNVFE!AP:AP,BNVFE!$C:$C,$C59,BNVFE!$B:$B,$B59,BNVFE!$A:$A,$A59)</f>
        <v>2.8713676873154528E-4</v>
      </c>
      <c r="AS59" s="4">
        <f>SUMIFS(BNVFE!AQ:AQ,BNVFE!$C:$C,$C59,BNVFE!$B:$B,$B59,BNVFE!$A:$A,$A59)</f>
        <v>2.8713676873154528E-4</v>
      </c>
      <c r="AT59" s="4">
        <f>SUMIFS(BNVFE!AR:AR,BNVFE!$C:$C,$C59,BNVFE!$B:$B,$B59,BNVFE!$A:$A,$A59)</f>
        <v>2.8713676873154528E-4</v>
      </c>
      <c r="AU59" s="4">
        <f>SUMIFS(BNVFE!AS:AS,BNVFE!$C:$C,$C59,BNVFE!$B:$B,$B59,BNVFE!$A:$A,$A59)</f>
        <v>2.8713676873154528E-4</v>
      </c>
      <c r="AV59" s="4">
        <f>SUMIFS(BNVFE!AT:AT,BNVFE!$C:$C,$C59,BNVFE!$B:$B,$B59,BNVFE!$A:$A,$A59)</f>
        <v>2.8713676873154528E-4</v>
      </c>
    </row>
    <row r="60" spans="1:48">
      <c r="A60" s="18" t="s">
        <v>143</v>
      </c>
      <c r="B60" s="18" t="s">
        <v>16</v>
      </c>
      <c r="C60" s="18" t="s">
        <v>4</v>
      </c>
      <c r="D60" s="4">
        <f>SUMIFS(SYFAFE!$D$18:$D$101,SYFAFE!$C$18:$C$101,$C60,SYFAFE!$B$18:$B$101,$B60,SYFAFE!A$18:A$101,$A60)</f>
        <v>0</v>
      </c>
      <c r="E60" s="10" t="e">
        <f t="shared" si="0"/>
        <v>#DIV/0!</v>
      </c>
      <c r="F60" s="20">
        <f>VLOOKUP($B60,'Other Values'!$A$9:$C$14,IF($A60="passenger",2,3),FALSE)</f>
        <v>29</v>
      </c>
      <c r="G60" s="4">
        <f>SUMIFS(BNVFE!E:E,BNVFE!$C:$C,$C60,BNVFE!$B:$B,$B60,BNVFE!$A:$A,$A60)</f>
        <v>0</v>
      </c>
      <c r="H60" s="4">
        <f>SUMIFS(BNVFE!F:F,BNVFE!$C:$C,$C60,BNVFE!$B:$B,$B60,BNVFE!$A:$A,$A60)</f>
        <v>0</v>
      </c>
      <c r="I60" s="4">
        <f>SUMIFS(BNVFE!G:G,BNVFE!$C:$C,$C60,BNVFE!$B:$B,$B60,BNVFE!$A:$A,$A60)</f>
        <v>0</v>
      </c>
      <c r="J60" s="4">
        <f>SUMIFS(BNVFE!H:H,BNVFE!$C:$C,$C60,BNVFE!$B:$B,$B60,BNVFE!$A:$A,$A60)</f>
        <v>0</v>
      </c>
      <c r="K60" s="4">
        <f>SUMIFS(BNVFE!I:I,BNVFE!$C:$C,$C60,BNVFE!$B:$B,$B60,BNVFE!$A:$A,$A60)</f>
        <v>0</v>
      </c>
      <c r="L60" s="4">
        <f>SUMIFS(BNVFE!J:J,BNVFE!$C:$C,$C60,BNVFE!$B:$B,$B60,BNVFE!$A:$A,$A60)</f>
        <v>0</v>
      </c>
      <c r="M60" s="4">
        <f>SUMIFS(BNVFE!K:K,BNVFE!$C:$C,$C60,BNVFE!$B:$B,$B60,BNVFE!$A:$A,$A60)</f>
        <v>0</v>
      </c>
      <c r="N60" s="4">
        <f>SUMIFS(BNVFE!L:L,BNVFE!$C:$C,$C60,BNVFE!$B:$B,$B60,BNVFE!$A:$A,$A60)</f>
        <v>0</v>
      </c>
      <c r="O60" s="4">
        <f>SUMIFS(BNVFE!M:M,BNVFE!$C:$C,$C60,BNVFE!$B:$B,$B60,BNVFE!$A:$A,$A60)</f>
        <v>0</v>
      </c>
      <c r="P60" s="4">
        <f>SUMIFS(BNVFE!N:N,BNVFE!$C:$C,$C60,BNVFE!$B:$B,$B60,BNVFE!$A:$A,$A60)</f>
        <v>0</v>
      </c>
      <c r="Q60" s="4">
        <f>SUMIFS(BNVFE!O:O,BNVFE!$C:$C,$C60,BNVFE!$B:$B,$B60,BNVFE!$A:$A,$A60)</f>
        <v>0</v>
      </c>
      <c r="R60" s="4">
        <f>SUMIFS(BNVFE!P:P,BNVFE!$C:$C,$C60,BNVFE!$B:$B,$B60,BNVFE!$A:$A,$A60)</f>
        <v>0</v>
      </c>
      <c r="S60" s="4">
        <f>SUMIFS(BNVFE!Q:Q,BNVFE!$C:$C,$C60,BNVFE!$B:$B,$B60,BNVFE!$A:$A,$A60)</f>
        <v>0</v>
      </c>
      <c r="T60" s="4">
        <f>SUMIFS(BNVFE!R:R,BNVFE!$C:$C,$C60,BNVFE!$B:$B,$B60,BNVFE!$A:$A,$A60)</f>
        <v>0</v>
      </c>
      <c r="U60" s="4">
        <f>SUMIFS(BNVFE!S:S,BNVFE!$C:$C,$C60,BNVFE!$B:$B,$B60,BNVFE!$A:$A,$A60)</f>
        <v>0</v>
      </c>
      <c r="V60" s="4">
        <f>SUMIFS(BNVFE!T:T,BNVFE!$C:$C,$C60,BNVFE!$B:$B,$B60,BNVFE!$A:$A,$A60)</f>
        <v>0</v>
      </c>
      <c r="W60" s="4">
        <f>SUMIFS(BNVFE!U:U,BNVFE!$C:$C,$C60,BNVFE!$B:$B,$B60,BNVFE!$A:$A,$A60)</f>
        <v>0</v>
      </c>
      <c r="X60" s="4">
        <f>SUMIFS(BNVFE!V:V,BNVFE!$C:$C,$C60,BNVFE!$B:$B,$B60,BNVFE!$A:$A,$A60)</f>
        <v>0</v>
      </c>
      <c r="Y60" s="4">
        <f>SUMIFS(BNVFE!W:W,BNVFE!$C:$C,$C60,BNVFE!$B:$B,$B60,BNVFE!$A:$A,$A60)</f>
        <v>0</v>
      </c>
      <c r="Z60" s="4">
        <f>SUMIFS(BNVFE!X:X,BNVFE!$C:$C,$C60,BNVFE!$B:$B,$B60,BNVFE!$A:$A,$A60)</f>
        <v>0</v>
      </c>
      <c r="AA60" s="4">
        <f>SUMIFS(BNVFE!Y:Y,BNVFE!$C:$C,$C60,BNVFE!$B:$B,$B60,BNVFE!$A:$A,$A60)</f>
        <v>0</v>
      </c>
      <c r="AB60" s="4">
        <f>SUMIFS(BNVFE!Z:Z,BNVFE!$C:$C,$C60,BNVFE!$B:$B,$B60,BNVFE!$A:$A,$A60)</f>
        <v>0</v>
      </c>
      <c r="AC60" s="4">
        <f>SUMIFS(BNVFE!AA:AA,BNVFE!$C:$C,$C60,BNVFE!$B:$B,$B60,BNVFE!$A:$A,$A60)</f>
        <v>0</v>
      </c>
      <c r="AD60" s="4">
        <f>SUMIFS(BNVFE!AB:AB,BNVFE!$C:$C,$C60,BNVFE!$B:$B,$B60,BNVFE!$A:$A,$A60)</f>
        <v>0</v>
      </c>
      <c r="AE60" s="4">
        <f>SUMIFS(BNVFE!AC:AC,BNVFE!$C:$C,$C60,BNVFE!$B:$B,$B60,BNVFE!$A:$A,$A60)</f>
        <v>0</v>
      </c>
      <c r="AF60" s="4">
        <f>SUMIFS(BNVFE!AD:AD,BNVFE!$C:$C,$C60,BNVFE!$B:$B,$B60,BNVFE!$A:$A,$A60)</f>
        <v>0</v>
      </c>
      <c r="AG60" s="4">
        <f>SUMIFS(BNVFE!AE:AE,BNVFE!$C:$C,$C60,BNVFE!$B:$B,$B60,BNVFE!$A:$A,$A60)</f>
        <v>0</v>
      </c>
      <c r="AH60" s="4">
        <f>SUMIFS(BNVFE!AF:AF,BNVFE!$C:$C,$C60,BNVFE!$B:$B,$B60,BNVFE!$A:$A,$A60)</f>
        <v>0</v>
      </c>
      <c r="AI60" s="4">
        <f>SUMIFS(BNVFE!AG:AG,BNVFE!$C:$C,$C60,BNVFE!$B:$B,$B60,BNVFE!$A:$A,$A60)</f>
        <v>0</v>
      </c>
      <c r="AJ60" s="4">
        <f>SUMIFS(BNVFE!AH:AH,BNVFE!$C:$C,$C60,BNVFE!$B:$B,$B60,BNVFE!$A:$A,$A60)</f>
        <v>0</v>
      </c>
      <c r="AK60" s="4">
        <f>SUMIFS(BNVFE!AI:AI,BNVFE!$C:$C,$C60,BNVFE!$B:$B,$B60,BNVFE!$A:$A,$A60)</f>
        <v>0</v>
      </c>
      <c r="AL60" s="4">
        <f>SUMIFS(BNVFE!AJ:AJ,BNVFE!$C:$C,$C60,BNVFE!$B:$B,$B60,BNVFE!$A:$A,$A60)</f>
        <v>0</v>
      </c>
      <c r="AM60" s="4">
        <f>SUMIFS(BNVFE!AK:AK,BNVFE!$C:$C,$C60,BNVFE!$B:$B,$B60,BNVFE!$A:$A,$A60)</f>
        <v>0</v>
      </c>
      <c r="AN60" s="4">
        <f>SUMIFS(BNVFE!AL:AL,BNVFE!$C:$C,$C60,BNVFE!$B:$B,$B60,BNVFE!$A:$A,$A60)</f>
        <v>0</v>
      </c>
      <c r="AO60" s="4">
        <f>SUMIFS(BNVFE!AM:AM,BNVFE!$C:$C,$C60,BNVFE!$B:$B,$B60,BNVFE!$A:$A,$A60)</f>
        <v>0</v>
      </c>
      <c r="AP60" s="4">
        <f>SUMIFS(BNVFE!AN:AN,BNVFE!$C:$C,$C60,BNVFE!$B:$B,$B60,BNVFE!$A:$A,$A60)</f>
        <v>0</v>
      </c>
      <c r="AQ60" s="4">
        <f>SUMIFS(BNVFE!AO:AO,BNVFE!$C:$C,$C60,BNVFE!$B:$B,$B60,BNVFE!$A:$A,$A60)</f>
        <v>0</v>
      </c>
      <c r="AR60" s="4">
        <f>SUMIFS(BNVFE!AP:AP,BNVFE!$C:$C,$C60,BNVFE!$B:$B,$B60,BNVFE!$A:$A,$A60)</f>
        <v>0</v>
      </c>
      <c r="AS60" s="4">
        <f>SUMIFS(BNVFE!AQ:AQ,BNVFE!$C:$C,$C60,BNVFE!$B:$B,$B60,BNVFE!$A:$A,$A60)</f>
        <v>0</v>
      </c>
      <c r="AT60" s="4">
        <f>SUMIFS(BNVFE!AR:AR,BNVFE!$C:$C,$C60,BNVFE!$B:$B,$B60,BNVFE!$A:$A,$A60)</f>
        <v>0</v>
      </c>
      <c r="AU60" s="4">
        <f>SUMIFS(BNVFE!AS:AS,BNVFE!$C:$C,$C60,BNVFE!$B:$B,$B60,BNVFE!$A:$A,$A60)</f>
        <v>0</v>
      </c>
      <c r="AV60" s="4">
        <f>SUMIFS(BNVFE!AT:AT,BNVFE!$C:$C,$C60,BNVFE!$B:$B,$B60,BNVFE!$A:$A,$A60)</f>
        <v>0</v>
      </c>
    </row>
    <row r="61" spans="1:48">
      <c r="A61" s="18" t="s">
        <v>143</v>
      </c>
      <c r="B61" s="18" t="s">
        <v>16</v>
      </c>
      <c r="C61" s="18" t="s">
        <v>5</v>
      </c>
      <c r="D61" s="4">
        <f>SUMIFS(SYFAFE!$D$18:$D$101,SYFAFE!$C$18:$C$101,$C61,SYFAFE!$B$18:$B$101,$B61,SYFAFE!A$18:A$101,$A61)</f>
        <v>3.7909560316190944E-4</v>
      </c>
      <c r="E61" s="10">
        <f t="shared" si="0"/>
        <v>1</v>
      </c>
      <c r="F61" s="20">
        <f>VLOOKUP($B61,'Other Values'!$A$9:$C$14,IF($A61="passenger",2,3),FALSE)</f>
        <v>29</v>
      </c>
      <c r="G61" s="4">
        <f>SUMIFS(BNVFE!E:E,BNVFE!$C:$C,$C61,BNVFE!$B:$B,$B61,BNVFE!$A:$A,$A61)</f>
        <v>3.7909560316190944E-4</v>
      </c>
      <c r="H61" s="4">
        <f>SUMIFS(BNVFE!F:F,BNVFE!$C:$C,$C61,BNVFE!$B:$B,$B61,BNVFE!$A:$A,$A61)</f>
        <v>3.7909560316190944E-4</v>
      </c>
      <c r="I61" s="4">
        <f>SUMIFS(BNVFE!G:G,BNVFE!$C:$C,$C61,BNVFE!$B:$B,$B61,BNVFE!$A:$A,$A61)</f>
        <v>3.7909560316190944E-4</v>
      </c>
      <c r="J61" s="4">
        <f>SUMIFS(BNVFE!H:H,BNVFE!$C:$C,$C61,BNVFE!$B:$B,$B61,BNVFE!$A:$A,$A61)</f>
        <v>3.7909560316190944E-4</v>
      </c>
      <c r="K61" s="4">
        <f>SUMIFS(BNVFE!I:I,BNVFE!$C:$C,$C61,BNVFE!$B:$B,$B61,BNVFE!$A:$A,$A61)</f>
        <v>3.7909560316190944E-4</v>
      </c>
      <c r="L61" s="4">
        <f>SUMIFS(BNVFE!J:J,BNVFE!$C:$C,$C61,BNVFE!$B:$B,$B61,BNVFE!$A:$A,$A61)</f>
        <v>3.7909560316190944E-4</v>
      </c>
      <c r="M61" s="4">
        <f>SUMIFS(BNVFE!K:K,BNVFE!$C:$C,$C61,BNVFE!$B:$B,$B61,BNVFE!$A:$A,$A61)</f>
        <v>3.7909560316190944E-4</v>
      </c>
      <c r="N61" s="4">
        <f>SUMIFS(BNVFE!L:L,BNVFE!$C:$C,$C61,BNVFE!$B:$B,$B61,BNVFE!$A:$A,$A61)</f>
        <v>3.7909560316190944E-4</v>
      </c>
      <c r="O61" s="4">
        <f>SUMIFS(BNVFE!M:M,BNVFE!$C:$C,$C61,BNVFE!$B:$B,$B61,BNVFE!$A:$A,$A61)</f>
        <v>3.7909560316190944E-4</v>
      </c>
      <c r="P61" s="4">
        <f>SUMIFS(BNVFE!N:N,BNVFE!$C:$C,$C61,BNVFE!$B:$B,$B61,BNVFE!$A:$A,$A61)</f>
        <v>3.7909560316190944E-4</v>
      </c>
      <c r="Q61" s="4">
        <f>SUMIFS(BNVFE!O:O,BNVFE!$C:$C,$C61,BNVFE!$B:$B,$B61,BNVFE!$A:$A,$A61)</f>
        <v>3.7909560316190944E-4</v>
      </c>
      <c r="R61" s="4">
        <f>SUMIFS(BNVFE!P:P,BNVFE!$C:$C,$C61,BNVFE!$B:$B,$B61,BNVFE!$A:$A,$A61)</f>
        <v>3.7909560316190944E-4</v>
      </c>
      <c r="S61" s="4">
        <f>SUMIFS(BNVFE!Q:Q,BNVFE!$C:$C,$C61,BNVFE!$B:$B,$B61,BNVFE!$A:$A,$A61)</f>
        <v>3.7909560316190944E-4</v>
      </c>
      <c r="T61" s="4">
        <f>SUMIFS(BNVFE!R:R,BNVFE!$C:$C,$C61,BNVFE!$B:$B,$B61,BNVFE!$A:$A,$A61)</f>
        <v>3.7909560316190944E-4</v>
      </c>
      <c r="U61" s="4">
        <f>SUMIFS(BNVFE!S:S,BNVFE!$C:$C,$C61,BNVFE!$B:$B,$B61,BNVFE!$A:$A,$A61)</f>
        <v>3.7909560316190944E-4</v>
      </c>
      <c r="V61" s="4">
        <f>SUMIFS(BNVFE!T:T,BNVFE!$C:$C,$C61,BNVFE!$B:$B,$B61,BNVFE!$A:$A,$A61)</f>
        <v>3.7909560316190944E-4</v>
      </c>
      <c r="W61" s="4">
        <f>SUMIFS(BNVFE!U:U,BNVFE!$C:$C,$C61,BNVFE!$B:$B,$B61,BNVFE!$A:$A,$A61)</f>
        <v>3.7909560316190944E-4</v>
      </c>
      <c r="X61" s="4">
        <f>SUMIFS(BNVFE!V:V,BNVFE!$C:$C,$C61,BNVFE!$B:$B,$B61,BNVFE!$A:$A,$A61)</f>
        <v>3.7909560316190944E-4</v>
      </c>
      <c r="Y61" s="4">
        <f>SUMIFS(BNVFE!W:W,BNVFE!$C:$C,$C61,BNVFE!$B:$B,$B61,BNVFE!$A:$A,$A61)</f>
        <v>3.7909560316190944E-4</v>
      </c>
      <c r="Z61" s="4">
        <f>SUMIFS(BNVFE!X:X,BNVFE!$C:$C,$C61,BNVFE!$B:$B,$B61,BNVFE!$A:$A,$A61)</f>
        <v>3.7909560316190944E-4</v>
      </c>
      <c r="AA61" s="4">
        <f>SUMIFS(BNVFE!Y:Y,BNVFE!$C:$C,$C61,BNVFE!$B:$B,$B61,BNVFE!$A:$A,$A61)</f>
        <v>3.7909560316190944E-4</v>
      </c>
      <c r="AB61" s="4">
        <f>SUMIFS(BNVFE!Z:Z,BNVFE!$C:$C,$C61,BNVFE!$B:$B,$B61,BNVFE!$A:$A,$A61)</f>
        <v>3.7909560316190944E-4</v>
      </c>
      <c r="AC61" s="4">
        <f>SUMIFS(BNVFE!AA:AA,BNVFE!$C:$C,$C61,BNVFE!$B:$B,$B61,BNVFE!$A:$A,$A61)</f>
        <v>3.7909560316190944E-4</v>
      </c>
      <c r="AD61" s="4">
        <f>SUMIFS(BNVFE!AB:AB,BNVFE!$C:$C,$C61,BNVFE!$B:$B,$B61,BNVFE!$A:$A,$A61)</f>
        <v>3.7909560316190944E-4</v>
      </c>
      <c r="AE61" s="4">
        <f>SUMIFS(BNVFE!AC:AC,BNVFE!$C:$C,$C61,BNVFE!$B:$B,$B61,BNVFE!$A:$A,$A61)</f>
        <v>3.7909560316190944E-4</v>
      </c>
      <c r="AF61" s="4">
        <f>SUMIFS(BNVFE!AD:AD,BNVFE!$C:$C,$C61,BNVFE!$B:$B,$B61,BNVFE!$A:$A,$A61)</f>
        <v>3.7909560316190944E-4</v>
      </c>
      <c r="AG61" s="4">
        <f>SUMIFS(BNVFE!AE:AE,BNVFE!$C:$C,$C61,BNVFE!$B:$B,$B61,BNVFE!$A:$A,$A61)</f>
        <v>3.7909560316190944E-4</v>
      </c>
      <c r="AH61" s="4">
        <f>SUMIFS(BNVFE!AF:AF,BNVFE!$C:$C,$C61,BNVFE!$B:$B,$B61,BNVFE!$A:$A,$A61)</f>
        <v>3.7909560316190944E-4</v>
      </c>
      <c r="AI61" s="4">
        <f>SUMIFS(BNVFE!AG:AG,BNVFE!$C:$C,$C61,BNVFE!$B:$B,$B61,BNVFE!$A:$A,$A61)</f>
        <v>3.7909560316190944E-4</v>
      </c>
      <c r="AJ61" s="4">
        <f>SUMIFS(BNVFE!AH:AH,BNVFE!$C:$C,$C61,BNVFE!$B:$B,$B61,BNVFE!$A:$A,$A61)</f>
        <v>3.7909560316190944E-4</v>
      </c>
      <c r="AK61" s="4">
        <f>SUMIFS(BNVFE!AI:AI,BNVFE!$C:$C,$C61,BNVFE!$B:$B,$B61,BNVFE!$A:$A,$A61)</f>
        <v>3.7909560316190944E-4</v>
      </c>
      <c r="AL61" s="4">
        <f>SUMIFS(BNVFE!AJ:AJ,BNVFE!$C:$C,$C61,BNVFE!$B:$B,$B61,BNVFE!$A:$A,$A61)</f>
        <v>3.7909560316190944E-4</v>
      </c>
      <c r="AM61" s="4">
        <f>SUMIFS(BNVFE!AK:AK,BNVFE!$C:$C,$C61,BNVFE!$B:$B,$B61,BNVFE!$A:$A,$A61)</f>
        <v>3.7909560316190944E-4</v>
      </c>
      <c r="AN61" s="4">
        <f>SUMIFS(BNVFE!AL:AL,BNVFE!$C:$C,$C61,BNVFE!$B:$B,$B61,BNVFE!$A:$A,$A61)</f>
        <v>3.7909560316190944E-4</v>
      </c>
      <c r="AO61" s="4">
        <f>SUMIFS(BNVFE!AM:AM,BNVFE!$C:$C,$C61,BNVFE!$B:$B,$B61,BNVFE!$A:$A,$A61)</f>
        <v>3.7909560316190944E-4</v>
      </c>
      <c r="AP61" s="4">
        <f>SUMIFS(BNVFE!AN:AN,BNVFE!$C:$C,$C61,BNVFE!$B:$B,$B61,BNVFE!$A:$A,$A61)</f>
        <v>3.7909560316190944E-4</v>
      </c>
      <c r="AQ61" s="4">
        <f>SUMIFS(BNVFE!AO:AO,BNVFE!$C:$C,$C61,BNVFE!$B:$B,$B61,BNVFE!$A:$A,$A61)</f>
        <v>3.7909560316190944E-4</v>
      </c>
      <c r="AR61" s="4">
        <f>SUMIFS(BNVFE!AP:AP,BNVFE!$C:$C,$C61,BNVFE!$B:$B,$B61,BNVFE!$A:$A,$A61)</f>
        <v>3.7909560316190944E-4</v>
      </c>
      <c r="AS61" s="4">
        <f>SUMIFS(BNVFE!AQ:AQ,BNVFE!$C:$C,$C61,BNVFE!$B:$B,$B61,BNVFE!$A:$A,$A61)</f>
        <v>3.7909560316190944E-4</v>
      </c>
      <c r="AT61" s="4">
        <f>SUMIFS(BNVFE!AR:AR,BNVFE!$C:$C,$C61,BNVFE!$B:$B,$B61,BNVFE!$A:$A,$A61)</f>
        <v>3.7909560316190944E-4</v>
      </c>
      <c r="AU61" s="4">
        <f>SUMIFS(BNVFE!AS:AS,BNVFE!$C:$C,$C61,BNVFE!$B:$B,$B61,BNVFE!$A:$A,$A61)</f>
        <v>3.7909560316190944E-4</v>
      </c>
      <c r="AV61" s="4">
        <f>SUMIFS(BNVFE!AT:AT,BNVFE!$C:$C,$C61,BNVFE!$B:$B,$B61,BNVFE!$A:$A,$A61)</f>
        <v>3.7909560316190944E-4</v>
      </c>
    </row>
    <row r="62" spans="1:48">
      <c r="A62" s="18" t="s">
        <v>143</v>
      </c>
      <c r="B62" s="18" t="s">
        <v>16</v>
      </c>
      <c r="C62" s="18" t="s">
        <v>6</v>
      </c>
      <c r="D62" s="4">
        <f>SUMIFS(SYFAFE!$D$18:$D$101,SYFAFE!$C$18:$C$101,$C62,SYFAFE!$B$18:$B$101,$B62,SYFAFE!A$18:A$101,$A62)</f>
        <v>0</v>
      </c>
      <c r="E62" s="10" t="e">
        <f t="shared" si="0"/>
        <v>#DIV/0!</v>
      </c>
      <c r="F62" s="20">
        <f>VLOOKUP($B62,'Other Values'!$A$9:$C$14,IF($A62="passenger",2,3),FALSE)</f>
        <v>29</v>
      </c>
      <c r="G62" s="4">
        <f>SUMIFS(BNVFE!E:E,BNVFE!$C:$C,$C62,BNVFE!$B:$B,$B62,BNVFE!$A:$A,$A62)</f>
        <v>0</v>
      </c>
      <c r="H62" s="4">
        <f>SUMIFS(BNVFE!F:F,BNVFE!$C:$C,$C62,BNVFE!$B:$B,$B62,BNVFE!$A:$A,$A62)</f>
        <v>0</v>
      </c>
      <c r="I62" s="4">
        <f>SUMIFS(BNVFE!G:G,BNVFE!$C:$C,$C62,BNVFE!$B:$B,$B62,BNVFE!$A:$A,$A62)</f>
        <v>0</v>
      </c>
      <c r="J62" s="4">
        <f>SUMIFS(BNVFE!H:H,BNVFE!$C:$C,$C62,BNVFE!$B:$B,$B62,BNVFE!$A:$A,$A62)</f>
        <v>0</v>
      </c>
      <c r="K62" s="4">
        <f>SUMIFS(BNVFE!I:I,BNVFE!$C:$C,$C62,BNVFE!$B:$B,$B62,BNVFE!$A:$A,$A62)</f>
        <v>0</v>
      </c>
      <c r="L62" s="4">
        <f>SUMIFS(BNVFE!J:J,BNVFE!$C:$C,$C62,BNVFE!$B:$B,$B62,BNVFE!$A:$A,$A62)</f>
        <v>0</v>
      </c>
      <c r="M62" s="4">
        <f>SUMIFS(BNVFE!K:K,BNVFE!$C:$C,$C62,BNVFE!$B:$B,$B62,BNVFE!$A:$A,$A62)</f>
        <v>0</v>
      </c>
      <c r="N62" s="4">
        <f>SUMIFS(BNVFE!L:L,BNVFE!$C:$C,$C62,BNVFE!$B:$B,$B62,BNVFE!$A:$A,$A62)</f>
        <v>0</v>
      </c>
      <c r="O62" s="4">
        <f>SUMIFS(BNVFE!M:M,BNVFE!$C:$C,$C62,BNVFE!$B:$B,$B62,BNVFE!$A:$A,$A62)</f>
        <v>0</v>
      </c>
      <c r="P62" s="4">
        <f>SUMIFS(BNVFE!N:N,BNVFE!$C:$C,$C62,BNVFE!$B:$B,$B62,BNVFE!$A:$A,$A62)</f>
        <v>0</v>
      </c>
      <c r="Q62" s="4">
        <f>SUMIFS(BNVFE!O:O,BNVFE!$C:$C,$C62,BNVFE!$B:$B,$B62,BNVFE!$A:$A,$A62)</f>
        <v>0</v>
      </c>
      <c r="R62" s="4">
        <f>SUMIFS(BNVFE!P:P,BNVFE!$C:$C,$C62,BNVFE!$B:$B,$B62,BNVFE!$A:$A,$A62)</f>
        <v>0</v>
      </c>
      <c r="S62" s="4">
        <f>SUMIFS(BNVFE!Q:Q,BNVFE!$C:$C,$C62,BNVFE!$B:$B,$B62,BNVFE!$A:$A,$A62)</f>
        <v>0</v>
      </c>
      <c r="T62" s="4">
        <f>SUMIFS(BNVFE!R:R,BNVFE!$C:$C,$C62,BNVFE!$B:$B,$B62,BNVFE!$A:$A,$A62)</f>
        <v>0</v>
      </c>
      <c r="U62" s="4">
        <f>SUMIFS(BNVFE!S:S,BNVFE!$C:$C,$C62,BNVFE!$B:$B,$B62,BNVFE!$A:$A,$A62)</f>
        <v>0</v>
      </c>
      <c r="V62" s="4">
        <f>SUMIFS(BNVFE!T:T,BNVFE!$C:$C,$C62,BNVFE!$B:$B,$B62,BNVFE!$A:$A,$A62)</f>
        <v>0</v>
      </c>
      <c r="W62" s="4">
        <f>SUMIFS(BNVFE!U:U,BNVFE!$C:$C,$C62,BNVFE!$B:$B,$B62,BNVFE!$A:$A,$A62)</f>
        <v>0</v>
      </c>
      <c r="X62" s="4">
        <f>SUMIFS(BNVFE!V:V,BNVFE!$C:$C,$C62,BNVFE!$B:$B,$B62,BNVFE!$A:$A,$A62)</f>
        <v>0</v>
      </c>
      <c r="Y62" s="4">
        <f>SUMIFS(BNVFE!W:W,BNVFE!$C:$C,$C62,BNVFE!$B:$B,$B62,BNVFE!$A:$A,$A62)</f>
        <v>0</v>
      </c>
      <c r="Z62" s="4">
        <f>SUMIFS(BNVFE!X:X,BNVFE!$C:$C,$C62,BNVFE!$B:$B,$B62,BNVFE!$A:$A,$A62)</f>
        <v>0</v>
      </c>
      <c r="AA62" s="4">
        <f>SUMIFS(BNVFE!Y:Y,BNVFE!$C:$C,$C62,BNVFE!$B:$B,$B62,BNVFE!$A:$A,$A62)</f>
        <v>0</v>
      </c>
      <c r="AB62" s="4">
        <f>SUMIFS(BNVFE!Z:Z,BNVFE!$C:$C,$C62,BNVFE!$B:$B,$B62,BNVFE!$A:$A,$A62)</f>
        <v>0</v>
      </c>
      <c r="AC62" s="4">
        <f>SUMIFS(BNVFE!AA:AA,BNVFE!$C:$C,$C62,BNVFE!$B:$B,$B62,BNVFE!$A:$A,$A62)</f>
        <v>0</v>
      </c>
      <c r="AD62" s="4">
        <f>SUMIFS(BNVFE!AB:AB,BNVFE!$C:$C,$C62,BNVFE!$B:$B,$B62,BNVFE!$A:$A,$A62)</f>
        <v>0</v>
      </c>
      <c r="AE62" s="4">
        <f>SUMIFS(BNVFE!AC:AC,BNVFE!$C:$C,$C62,BNVFE!$B:$B,$B62,BNVFE!$A:$A,$A62)</f>
        <v>0</v>
      </c>
      <c r="AF62" s="4">
        <f>SUMIFS(BNVFE!AD:AD,BNVFE!$C:$C,$C62,BNVFE!$B:$B,$B62,BNVFE!$A:$A,$A62)</f>
        <v>0</v>
      </c>
      <c r="AG62" s="4">
        <f>SUMIFS(BNVFE!AE:AE,BNVFE!$C:$C,$C62,BNVFE!$B:$B,$B62,BNVFE!$A:$A,$A62)</f>
        <v>0</v>
      </c>
      <c r="AH62" s="4">
        <f>SUMIFS(BNVFE!AF:AF,BNVFE!$C:$C,$C62,BNVFE!$B:$B,$B62,BNVFE!$A:$A,$A62)</f>
        <v>0</v>
      </c>
      <c r="AI62" s="4">
        <f>SUMIFS(BNVFE!AG:AG,BNVFE!$C:$C,$C62,BNVFE!$B:$B,$B62,BNVFE!$A:$A,$A62)</f>
        <v>0</v>
      </c>
      <c r="AJ62" s="4">
        <f>SUMIFS(BNVFE!AH:AH,BNVFE!$C:$C,$C62,BNVFE!$B:$B,$B62,BNVFE!$A:$A,$A62)</f>
        <v>0</v>
      </c>
      <c r="AK62" s="4">
        <f>SUMIFS(BNVFE!AI:AI,BNVFE!$C:$C,$C62,BNVFE!$B:$B,$B62,BNVFE!$A:$A,$A62)</f>
        <v>0</v>
      </c>
      <c r="AL62" s="4">
        <f>SUMIFS(BNVFE!AJ:AJ,BNVFE!$C:$C,$C62,BNVFE!$B:$B,$B62,BNVFE!$A:$A,$A62)</f>
        <v>0</v>
      </c>
      <c r="AM62" s="4">
        <f>SUMIFS(BNVFE!AK:AK,BNVFE!$C:$C,$C62,BNVFE!$B:$B,$B62,BNVFE!$A:$A,$A62)</f>
        <v>0</v>
      </c>
      <c r="AN62" s="4">
        <f>SUMIFS(BNVFE!AL:AL,BNVFE!$C:$C,$C62,BNVFE!$B:$B,$B62,BNVFE!$A:$A,$A62)</f>
        <v>0</v>
      </c>
      <c r="AO62" s="4">
        <f>SUMIFS(BNVFE!AM:AM,BNVFE!$C:$C,$C62,BNVFE!$B:$B,$B62,BNVFE!$A:$A,$A62)</f>
        <v>0</v>
      </c>
      <c r="AP62" s="4">
        <f>SUMIFS(BNVFE!AN:AN,BNVFE!$C:$C,$C62,BNVFE!$B:$B,$B62,BNVFE!$A:$A,$A62)</f>
        <v>0</v>
      </c>
      <c r="AQ62" s="4">
        <f>SUMIFS(BNVFE!AO:AO,BNVFE!$C:$C,$C62,BNVFE!$B:$B,$B62,BNVFE!$A:$A,$A62)</f>
        <v>0</v>
      </c>
      <c r="AR62" s="4">
        <f>SUMIFS(BNVFE!AP:AP,BNVFE!$C:$C,$C62,BNVFE!$B:$B,$B62,BNVFE!$A:$A,$A62)</f>
        <v>0</v>
      </c>
      <c r="AS62" s="4">
        <f>SUMIFS(BNVFE!AQ:AQ,BNVFE!$C:$C,$C62,BNVFE!$B:$B,$B62,BNVFE!$A:$A,$A62)</f>
        <v>0</v>
      </c>
      <c r="AT62" s="4">
        <f>SUMIFS(BNVFE!AR:AR,BNVFE!$C:$C,$C62,BNVFE!$B:$B,$B62,BNVFE!$A:$A,$A62)</f>
        <v>0</v>
      </c>
      <c r="AU62" s="4">
        <f>SUMIFS(BNVFE!AS:AS,BNVFE!$C:$C,$C62,BNVFE!$B:$B,$B62,BNVFE!$A:$A,$A62)</f>
        <v>0</v>
      </c>
      <c r="AV62" s="4">
        <f>SUMIFS(BNVFE!AT:AT,BNVFE!$C:$C,$C62,BNVFE!$B:$B,$B62,BNVFE!$A:$A,$A62)</f>
        <v>0</v>
      </c>
    </row>
    <row r="63" spans="1:48">
      <c r="A63" s="18" t="s">
        <v>143</v>
      </c>
      <c r="B63" s="18" t="s">
        <v>16</v>
      </c>
      <c r="C63" s="18" t="s">
        <v>49</v>
      </c>
      <c r="D63" s="4">
        <f>SUMIFS(SYFAFE!$D$18:$D$101,SYFAFE!$C$18:$C$101,$C63,SYFAFE!$B$18:$B$101,$B63,SYFAFE!A$18:A$101,$A63)</f>
        <v>0</v>
      </c>
      <c r="E63" s="10" t="e">
        <f t="shared" si="0"/>
        <v>#DIV/0!</v>
      </c>
      <c r="F63" s="20">
        <f>VLOOKUP($B63,'Other Values'!$A$9:$C$14,IF($A63="passenger",2,3),FALSE)</f>
        <v>29</v>
      </c>
      <c r="G63" s="4">
        <f>SUMIFS(BNVFE!E:E,BNVFE!$C:$C,$C63,BNVFE!$B:$B,$B63,BNVFE!$A:$A,$A63)</f>
        <v>0</v>
      </c>
      <c r="H63" s="4">
        <f>SUMIFS(BNVFE!F:F,BNVFE!$C:$C,$C63,BNVFE!$B:$B,$B63,BNVFE!$A:$A,$A63)</f>
        <v>0</v>
      </c>
      <c r="I63" s="4">
        <f>SUMIFS(BNVFE!G:G,BNVFE!$C:$C,$C63,BNVFE!$B:$B,$B63,BNVFE!$A:$A,$A63)</f>
        <v>0</v>
      </c>
      <c r="J63" s="4">
        <f>SUMIFS(BNVFE!H:H,BNVFE!$C:$C,$C63,BNVFE!$B:$B,$B63,BNVFE!$A:$A,$A63)</f>
        <v>0</v>
      </c>
      <c r="K63" s="4">
        <f>SUMIFS(BNVFE!I:I,BNVFE!$C:$C,$C63,BNVFE!$B:$B,$B63,BNVFE!$A:$A,$A63)</f>
        <v>0</v>
      </c>
      <c r="L63" s="4">
        <f>SUMIFS(BNVFE!J:J,BNVFE!$C:$C,$C63,BNVFE!$B:$B,$B63,BNVFE!$A:$A,$A63)</f>
        <v>0</v>
      </c>
      <c r="M63" s="4">
        <f>SUMIFS(BNVFE!K:K,BNVFE!$C:$C,$C63,BNVFE!$B:$B,$B63,BNVFE!$A:$A,$A63)</f>
        <v>0</v>
      </c>
      <c r="N63" s="4">
        <f>SUMIFS(BNVFE!L:L,BNVFE!$C:$C,$C63,BNVFE!$B:$B,$B63,BNVFE!$A:$A,$A63)</f>
        <v>0</v>
      </c>
      <c r="O63" s="4">
        <f>SUMIFS(BNVFE!M:M,BNVFE!$C:$C,$C63,BNVFE!$B:$B,$B63,BNVFE!$A:$A,$A63)</f>
        <v>0</v>
      </c>
      <c r="P63" s="4">
        <f>SUMIFS(BNVFE!N:N,BNVFE!$C:$C,$C63,BNVFE!$B:$B,$B63,BNVFE!$A:$A,$A63)</f>
        <v>0</v>
      </c>
      <c r="Q63" s="4">
        <f>SUMIFS(BNVFE!O:O,BNVFE!$C:$C,$C63,BNVFE!$B:$B,$B63,BNVFE!$A:$A,$A63)</f>
        <v>0</v>
      </c>
      <c r="R63" s="4">
        <f>SUMIFS(BNVFE!P:P,BNVFE!$C:$C,$C63,BNVFE!$B:$B,$B63,BNVFE!$A:$A,$A63)</f>
        <v>0</v>
      </c>
      <c r="S63" s="4">
        <f>SUMIFS(BNVFE!Q:Q,BNVFE!$C:$C,$C63,BNVFE!$B:$B,$B63,BNVFE!$A:$A,$A63)</f>
        <v>0</v>
      </c>
      <c r="T63" s="4">
        <f>SUMIFS(BNVFE!R:R,BNVFE!$C:$C,$C63,BNVFE!$B:$B,$B63,BNVFE!$A:$A,$A63)</f>
        <v>0</v>
      </c>
      <c r="U63" s="4">
        <f>SUMIFS(BNVFE!S:S,BNVFE!$C:$C,$C63,BNVFE!$B:$B,$B63,BNVFE!$A:$A,$A63)</f>
        <v>0</v>
      </c>
      <c r="V63" s="4">
        <f>SUMIFS(BNVFE!T:T,BNVFE!$C:$C,$C63,BNVFE!$B:$B,$B63,BNVFE!$A:$A,$A63)</f>
        <v>0</v>
      </c>
      <c r="W63" s="4">
        <f>SUMIFS(BNVFE!U:U,BNVFE!$C:$C,$C63,BNVFE!$B:$B,$B63,BNVFE!$A:$A,$A63)</f>
        <v>0</v>
      </c>
      <c r="X63" s="4">
        <f>SUMIFS(BNVFE!V:V,BNVFE!$C:$C,$C63,BNVFE!$B:$B,$B63,BNVFE!$A:$A,$A63)</f>
        <v>0</v>
      </c>
      <c r="Y63" s="4">
        <f>SUMIFS(BNVFE!W:W,BNVFE!$C:$C,$C63,BNVFE!$B:$B,$B63,BNVFE!$A:$A,$A63)</f>
        <v>0</v>
      </c>
      <c r="Z63" s="4">
        <f>SUMIFS(BNVFE!X:X,BNVFE!$C:$C,$C63,BNVFE!$B:$B,$B63,BNVFE!$A:$A,$A63)</f>
        <v>0</v>
      </c>
      <c r="AA63" s="4">
        <f>SUMIFS(BNVFE!Y:Y,BNVFE!$C:$C,$C63,BNVFE!$B:$B,$B63,BNVFE!$A:$A,$A63)</f>
        <v>0</v>
      </c>
      <c r="AB63" s="4">
        <f>SUMIFS(BNVFE!Z:Z,BNVFE!$C:$C,$C63,BNVFE!$B:$B,$B63,BNVFE!$A:$A,$A63)</f>
        <v>0</v>
      </c>
      <c r="AC63" s="4">
        <f>SUMIFS(BNVFE!AA:AA,BNVFE!$C:$C,$C63,BNVFE!$B:$B,$B63,BNVFE!$A:$A,$A63)</f>
        <v>0</v>
      </c>
      <c r="AD63" s="4">
        <f>SUMIFS(BNVFE!AB:AB,BNVFE!$C:$C,$C63,BNVFE!$B:$B,$B63,BNVFE!$A:$A,$A63)</f>
        <v>0</v>
      </c>
      <c r="AE63" s="4">
        <f>SUMIFS(BNVFE!AC:AC,BNVFE!$C:$C,$C63,BNVFE!$B:$B,$B63,BNVFE!$A:$A,$A63)</f>
        <v>0</v>
      </c>
      <c r="AF63" s="4">
        <f>SUMIFS(BNVFE!AD:AD,BNVFE!$C:$C,$C63,BNVFE!$B:$B,$B63,BNVFE!$A:$A,$A63)</f>
        <v>0</v>
      </c>
      <c r="AG63" s="4">
        <f>SUMIFS(BNVFE!AE:AE,BNVFE!$C:$C,$C63,BNVFE!$B:$B,$B63,BNVFE!$A:$A,$A63)</f>
        <v>0</v>
      </c>
      <c r="AH63" s="4">
        <f>SUMIFS(BNVFE!AF:AF,BNVFE!$C:$C,$C63,BNVFE!$B:$B,$B63,BNVFE!$A:$A,$A63)</f>
        <v>0</v>
      </c>
      <c r="AI63" s="4">
        <f>SUMIFS(BNVFE!AG:AG,BNVFE!$C:$C,$C63,BNVFE!$B:$B,$B63,BNVFE!$A:$A,$A63)</f>
        <v>0</v>
      </c>
      <c r="AJ63" s="4">
        <f>SUMIFS(BNVFE!AH:AH,BNVFE!$C:$C,$C63,BNVFE!$B:$B,$B63,BNVFE!$A:$A,$A63)</f>
        <v>0</v>
      </c>
      <c r="AK63" s="4">
        <f>SUMIFS(BNVFE!AI:AI,BNVFE!$C:$C,$C63,BNVFE!$B:$B,$B63,BNVFE!$A:$A,$A63)</f>
        <v>0</v>
      </c>
      <c r="AL63" s="4">
        <f>SUMIFS(BNVFE!AJ:AJ,BNVFE!$C:$C,$C63,BNVFE!$B:$B,$B63,BNVFE!$A:$A,$A63)</f>
        <v>0</v>
      </c>
      <c r="AM63" s="4">
        <f>SUMIFS(BNVFE!AK:AK,BNVFE!$C:$C,$C63,BNVFE!$B:$B,$B63,BNVFE!$A:$A,$A63)</f>
        <v>0</v>
      </c>
      <c r="AN63" s="4">
        <f>SUMIFS(BNVFE!AL:AL,BNVFE!$C:$C,$C63,BNVFE!$B:$B,$B63,BNVFE!$A:$A,$A63)</f>
        <v>0</v>
      </c>
      <c r="AO63" s="4">
        <f>SUMIFS(BNVFE!AM:AM,BNVFE!$C:$C,$C63,BNVFE!$B:$B,$B63,BNVFE!$A:$A,$A63)</f>
        <v>0</v>
      </c>
      <c r="AP63" s="4">
        <f>SUMIFS(BNVFE!AN:AN,BNVFE!$C:$C,$C63,BNVFE!$B:$B,$B63,BNVFE!$A:$A,$A63)</f>
        <v>0</v>
      </c>
      <c r="AQ63" s="4">
        <f>SUMIFS(BNVFE!AO:AO,BNVFE!$C:$C,$C63,BNVFE!$B:$B,$B63,BNVFE!$A:$A,$A63)</f>
        <v>0</v>
      </c>
      <c r="AR63" s="4">
        <f>SUMIFS(BNVFE!AP:AP,BNVFE!$C:$C,$C63,BNVFE!$B:$B,$B63,BNVFE!$A:$A,$A63)</f>
        <v>0</v>
      </c>
      <c r="AS63" s="4">
        <f>SUMIFS(BNVFE!AQ:AQ,BNVFE!$C:$C,$C63,BNVFE!$B:$B,$B63,BNVFE!$A:$A,$A63)</f>
        <v>0</v>
      </c>
      <c r="AT63" s="4">
        <f>SUMIFS(BNVFE!AR:AR,BNVFE!$C:$C,$C63,BNVFE!$B:$B,$B63,BNVFE!$A:$A,$A63)</f>
        <v>0</v>
      </c>
      <c r="AU63" s="4">
        <f>SUMIFS(BNVFE!AS:AS,BNVFE!$C:$C,$C63,BNVFE!$B:$B,$B63,BNVFE!$A:$A,$A63)</f>
        <v>0</v>
      </c>
      <c r="AV63" s="4">
        <f>SUMIFS(BNVFE!AT:AT,BNVFE!$C:$C,$C63,BNVFE!$B:$B,$B63,BNVFE!$A:$A,$A63)</f>
        <v>0</v>
      </c>
    </row>
    <row r="64" spans="1:48">
      <c r="A64" s="18" t="s">
        <v>143</v>
      </c>
      <c r="B64" s="18" t="s">
        <v>16</v>
      </c>
      <c r="C64" s="18" t="s">
        <v>50</v>
      </c>
      <c r="D64" s="4">
        <f>SUMIFS(SYFAFE!$D$18:$D$101,SYFAFE!$C$18:$C$101,$C64,SYFAFE!$B$18:$B$101,$B64,SYFAFE!A$18:A$101,$A64)</f>
        <v>1.2636520105396983E-4</v>
      </c>
      <c r="E64" s="10">
        <f t="shared" si="0"/>
        <v>1</v>
      </c>
      <c r="F64" s="20">
        <f>VLOOKUP($B64,'Other Values'!$A$9:$C$14,IF($A64="passenger",2,3),FALSE)</f>
        <v>29</v>
      </c>
      <c r="G64" s="4">
        <f>SUMIFS(BNVFE!E:E,BNVFE!$C:$C,$C64,BNVFE!$B:$B,$B64,BNVFE!$A:$A,$A64)</f>
        <v>1.2636520105396983E-4</v>
      </c>
      <c r="H64" s="4">
        <f>SUMIFS(BNVFE!F:F,BNVFE!$C:$C,$C64,BNVFE!$B:$B,$B64,BNVFE!$A:$A,$A64)</f>
        <v>1.2636520105396983E-4</v>
      </c>
      <c r="I64" s="4">
        <f>SUMIFS(BNVFE!G:G,BNVFE!$C:$C,$C64,BNVFE!$B:$B,$B64,BNVFE!$A:$A,$A64)</f>
        <v>1.2636520105396983E-4</v>
      </c>
      <c r="J64" s="4">
        <f>SUMIFS(BNVFE!H:H,BNVFE!$C:$C,$C64,BNVFE!$B:$B,$B64,BNVFE!$A:$A,$A64)</f>
        <v>1.2636520105396983E-4</v>
      </c>
      <c r="K64" s="4">
        <f>SUMIFS(BNVFE!I:I,BNVFE!$C:$C,$C64,BNVFE!$B:$B,$B64,BNVFE!$A:$A,$A64)</f>
        <v>1.2636520105396983E-4</v>
      </c>
      <c r="L64" s="4">
        <f>SUMIFS(BNVFE!J:J,BNVFE!$C:$C,$C64,BNVFE!$B:$B,$B64,BNVFE!$A:$A,$A64)</f>
        <v>1.2636520105396983E-4</v>
      </c>
      <c r="M64" s="4">
        <f>SUMIFS(BNVFE!K:K,BNVFE!$C:$C,$C64,BNVFE!$B:$B,$B64,BNVFE!$A:$A,$A64)</f>
        <v>1.2636520105396983E-4</v>
      </c>
      <c r="N64" s="4">
        <f>SUMIFS(BNVFE!L:L,BNVFE!$C:$C,$C64,BNVFE!$B:$B,$B64,BNVFE!$A:$A,$A64)</f>
        <v>1.2636520105396983E-4</v>
      </c>
      <c r="O64" s="4">
        <f>SUMIFS(BNVFE!M:M,BNVFE!$C:$C,$C64,BNVFE!$B:$B,$B64,BNVFE!$A:$A,$A64)</f>
        <v>1.2636520105396983E-4</v>
      </c>
      <c r="P64" s="4">
        <f>SUMIFS(BNVFE!N:N,BNVFE!$C:$C,$C64,BNVFE!$B:$B,$B64,BNVFE!$A:$A,$A64)</f>
        <v>1.2636520105396983E-4</v>
      </c>
      <c r="Q64" s="4">
        <f>SUMIFS(BNVFE!O:O,BNVFE!$C:$C,$C64,BNVFE!$B:$B,$B64,BNVFE!$A:$A,$A64)</f>
        <v>1.2636520105396983E-4</v>
      </c>
      <c r="R64" s="4">
        <f>SUMIFS(BNVFE!P:P,BNVFE!$C:$C,$C64,BNVFE!$B:$B,$B64,BNVFE!$A:$A,$A64)</f>
        <v>1.2636520105396983E-4</v>
      </c>
      <c r="S64" s="4">
        <f>SUMIFS(BNVFE!Q:Q,BNVFE!$C:$C,$C64,BNVFE!$B:$B,$B64,BNVFE!$A:$A,$A64)</f>
        <v>1.2636520105396983E-4</v>
      </c>
      <c r="T64" s="4">
        <f>SUMIFS(BNVFE!R:R,BNVFE!$C:$C,$C64,BNVFE!$B:$B,$B64,BNVFE!$A:$A,$A64)</f>
        <v>1.2636520105396983E-4</v>
      </c>
      <c r="U64" s="4">
        <f>SUMIFS(BNVFE!S:S,BNVFE!$C:$C,$C64,BNVFE!$B:$B,$B64,BNVFE!$A:$A,$A64)</f>
        <v>1.2636520105396983E-4</v>
      </c>
      <c r="V64" s="4">
        <f>SUMIFS(BNVFE!T:T,BNVFE!$C:$C,$C64,BNVFE!$B:$B,$B64,BNVFE!$A:$A,$A64)</f>
        <v>1.2636520105396983E-4</v>
      </c>
      <c r="W64" s="4">
        <f>SUMIFS(BNVFE!U:U,BNVFE!$C:$C,$C64,BNVFE!$B:$B,$B64,BNVFE!$A:$A,$A64)</f>
        <v>1.2636520105396983E-4</v>
      </c>
      <c r="X64" s="4">
        <f>SUMIFS(BNVFE!V:V,BNVFE!$C:$C,$C64,BNVFE!$B:$B,$B64,BNVFE!$A:$A,$A64)</f>
        <v>1.2636520105396983E-4</v>
      </c>
      <c r="Y64" s="4">
        <f>SUMIFS(BNVFE!W:W,BNVFE!$C:$C,$C64,BNVFE!$B:$B,$B64,BNVFE!$A:$A,$A64)</f>
        <v>1.2636520105396983E-4</v>
      </c>
      <c r="Z64" s="4">
        <f>SUMIFS(BNVFE!X:X,BNVFE!$C:$C,$C64,BNVFE!$B:$B,$B64,BNVFE!$A:$A,$A64)</f>
        <v>1.2636520105396983E-4</v>
      </c>
      <c r="AA64" s="4">
        <f>SUMIFS(BNVFE!Y:Y,BNVFE!$C:$C,$C64,BNVFE!$B:$B,$B64,BNVFE!$A:$A,$A64)</f>
        <v>1.2636520105396983E-4</v>
      </c>
      <c r="AB64" s="4">
        <f>SUMIFS(BNVFE!Z:Z,BNVFE!$C:$C,$C64,BNVFE!$B:$B,$B64,BNVFE!$A:$A,$A64)</f>
        <v>1.2636520105396983E-4</v>
      </c>
      <c r="AC64" s="4">
        <f>SUMIFS(BNVFE!AA:AA,BNVFE!$C:$C,$C64,BNVFE!$B:$B,$B64,BNVFE!$A:$A,$A64)</f>
        <v>1.2636520105396983E-4</v>
      </c>
      <c r="AD64" s="4">
        <f>SUMIFS(BNVFE!AB:AB,BNVFE!$C:$C,$C64,BNVFE!$B:$B,$B64,BNVFE!$A:$A,$A64)</f>
        <v>1.2636520105396983E-4</v>
      </c>
      <c r="AE64" s="4">
        <f>SUMIFS(BNVFE!AC:AC,BNVFE!$C:$C,$C64,BNVFE!$B:$B,$B64,BNVFE!$A:$A,$A64)</f>
        <v>1.2636520105396983E-4</v>
      </c>
      <c r="AF64" s="4">
        <f>SUMIFS(BNVFE!AD:AD,BNVFE!$C:$C,$C64,BNVFE!$B:$B,$B64,BNVFE!$A:$A,$A64)</f>
        <v>1.2636520105396983E-4</v>
      </c>
      <c r="AG64" s="4">
        <f>SUMIFS(BNVFE!AE:AE,BNVFE!$C:$C,$C64,BNVFE!$B:$B,$B64,BNVFE!$A:$A,$A64)</f>
        <v>1.2636520105396983E-4</v>
      </c>
      <c r="AH64" s="4">
        <f>SUMIFS(BNVFE!AF:AF,BNVFE!$C:$C,$C64,BNVFE!$B:$B,$B64,BNVFE!$A:$A,$A64)</f>
        <v>1.2636520105396983E-4</v>
      </c>
      <c r="AI64" s="4">
        <f>SUMIFS(BNVFE!AG:AG,BNVFE!$C:$C,$C64,BNVFE!$B:$B,$B64,BNVFE!$A:$A,$A64)</f>
        <v>1.2636520105396983E-4</v>
      </c>
      <c r="AJ64" s="4">
        <f>SUMIFS(BNVFE!AH:AH,BNVFE!$C:$C,$C64,BNVFE!$B:$B,$B64,BNVFE!$A:$A,$A64)</f>
        <v>1.2636520105396983E-4</v>
      </c>
      <c r="AK64" s="4">
        <f>SUMIFS(BNVFE!AI:AI,BNVFE!$C:$C,$C64,BNVFE!$B:$B,$B64,BNVFE!$A:$A,$A64)</f>
        <v>1.2636520105396983E-4</v>
      </c>
      <c r="AL64" s="4">
        <f>SUMIFS(BNVFE!AJ:AJ,BNVFE!$C:$C,$C64,BNVFE!$B:$B,$B64,BNVFE!$A:$A,$A64)</f>
        <v>1.2636520105396983E-4</v>
      </c>
      <c r="AM64" s="4">
        <f>SUMIFS(BNVFE!AK:AK,BNVFE!$C:$C,$C64,BNVFE!$B:$B,$B64,BNVFE!$A:$A,$A64)</f>
        <v>1.2636520105396983E-4</v>
      </c>
      <c r="AN64" s="4">
        <f>SUMIFS(BNVFE!AL:AL,BNVFE!$C:$C,$C64,BNVFE!$B:$B,$B64,BNVFE!$A:$A,$A64)</f>
        <v>1.2636520105396983E-4</v>
      </c>
      <c r="AO64" s="4">
        <f>SUMIFS(BNVFE!AM:AM,BNVFE!$C:$C,$C64,BNVFE!$B:$B,$B64,BNVFE!$A:$A,$A64)</f>
        <v>1.2636520105396983E-4</v>
      </c>
      <c r="AP64" s="4">
        <f>SUMIFS(BNVFE!AN:AN,BNVFE!$C:$C,$C64,BNVFE!$B:$B,$B64,BNVFE!$A:$A,$A64)</f>
        <v>1.2636520105396983E-4</v>
      </c>
      <c r="AQ64" s="4">
        <f>SUMIFS(BNVFE!AO:AO,BNVFE!$C:$C,$C64,BNVFE!$B:$B,$B64,BNVFE!$A:$A,$A64)</f>
        <v>1.2636520105396983E-4</v>
      </c>
      <c r="AR64" s="4">
        <f>SUMIFS(BNVFE!AP:AP,BNVFE!$C:$C,$C64,BNVFE!$B:$B,$B64,BNVFE!$A:$A,$A64)</f>
        <v>1.2636520105396983E-4</v>
      </c>
      <c r="AS64" s="4">
        <f>SUMIFS(BNVFE!AQ:AQ,BNVFE!$C:$C,$C64,BNVFE!$B:$B,$B64,BNVFE!$A:$A,$A64)</f>
        <v>1.2636520105396983E-4</v>
      </c>
      <c r="AT64" s="4">
        <f>SUMIFS(BNVFE!AR:AR,BNVFE!$C:$C,$C64,BNVFE!$B:$B,$B64,BNVFE!$A:$A,$A64)</f>
        <v>1.2636520105396983E-4</v>
      </c>
      <c r="AU64" s="4">
        <f>SUMIFS(BNVFE!AS:AS,BNVFE!$C:$C,$C64,BNVFE!$B:$B,$B64,BNVFE!$A:$A,$A64)</f>
        <v>1.2636520105396983E-4</v>
      </c>
      <c r="AV64" s="4">
        <f>SUMIFS(BNVFE!AT:AT,BNVFE!$C:$C,$C64,BNVFE!$B:$B,$B64,BNVFE!$A:$A,$A64)</f>
        <v>1.2636520105396983E-4</v>
      </c>
    </row>
    <row r="65" spans="1:48">
      <c r="A65" s="18" t="s">
        <v>144</v>
      </c>
      <c r="B65" s="18" t="s">
        <v>16</v>
      </c>
      <c r="C65" s="18" t="s">
        <v>2</v>
      </c>
      <c r="D65" s="4">
        <f>SUMIFS(SYFAFE!$D$18:$D$101,SYFAFE!$C$18:$C$101,$C65,SYFAFE!$B$18:$B$101,$B65,SYFAFE!A$18:A$101,$A65)</f>
        <v>1.7456924459906186E-3</v>
      </c>
      <c r="E65" s="10">
        <f t="shared" si="0"/>
        <v>1</v>
      </c>
      <c r="F65" s="20">
        <f>VLOOKUP($B65,'Other Values'!$A$9:$C$14,IF($A65="passenger",2,3),FALSE)</f>
        <v>32.8333333333333</v>
      </c>
      <c r="G65" s="4">
        <f>SUMIFS(BNVFE!E:E,BNVFE!$C:$C,$C65,BNVFE!$B:$B,$B65,BNVFE!$A:$A,$A65)</f>
        <v>1.7456924459906186E-3</v>
      </c>
      <c r="H65" s="4">
        <f>SUMIFS(BNVFE!F:F,BNVFE!$C:$C,$C65,BNVFE!$B:$B,$B65,BNVFE!$A:$A,$A65)</f>
        <v>1.7456924459906186E-3</v>
      </c>
      <c r="I65" s="4">
        <f>SUMIFS(BNVFE!G:G,BNVFE!$C:$C,$C65,BNVFE!$B:$B,$B65,BNVFE!$A:$A,$A65)</f>
        <v>1.7456924459906186E-3</v>
      </c>
      <c r="J65" s="4">
        <f>SUMIFS(BNVFE!H:H,BNVFE!$C:$C,$C65,BNVFE!$B:$B,$B65,BNVFE!$A:$A,$A65)</f>
        <v>1.7456924459906186E-3</v>
      </c>
      <c r="K65" s="4">
        <f>SUMIFS(BNVFE!I:I,BNVFE!$C:$C,$C65,BNVFE!$B:$B,$B65,BNVFE!$A:$A,$A65)</f>
        <v>1.7456924459906186E-3</v>
      </c>
      <c r="L65" s="4">
        <f>SUMIFS(BNVFE!J:J,BNVFE!$C:$C,$C65,BNVFE!$B:$B,$B65,BNVFE!$A:$A,$A65)</f>
        <v>1.7456924459906186E-3</v>
      </c>
      <c r="M65" s="4">
        <f>SUMIFS(BNVFE!K:K,BNVFE!$C:$C,$C65,BNVFE!$B:$B,$B65,BNVFE!$A:$A,$A65)</f>
        <v>1.7456924459906186E-3</v>
      </c>
      <c r="N65" s="4">
        <f>SUMIFS(BNVFE!L:L,BNVFE!$C:$C,$C65,BNVFE!$B:$B,$B65,BNVFE!$A:$A,$A65)</f>
        <v>1.7456924459906186E-3</v>
      </c>
      <c r="O65" s="4">
        <f>SUMIFS(BNVFE!M:M,BNVFE!$C:$C,$C65,BNVFE!$B:$B,$B65,BNVFE!$A:$A,$A65)</f>
        <v>1.7456924459906186E-3</v>
      </c>
      <c r="P65" s="4">
        <f>SUMIFS(BNVFE!N:N,BNVFE!$C:$C,$C65,BNVFE!$B:$B,$B65,BNVFE!$A:$A,$A65)</f>
        <v>1.7456924459906186E-3</v>
      </c>
      <c r="Q65" s="4">
        <f>SUMIFS(BNVFE!O:O,BNVFE!$C:$C,$C65,BNVFE!$B:$B,$B65,BNVFE!$A:$A,$A65)</f>
        <v>1.7456924459906186E-3</v>
      </c>
      <c r="R65" s="4">
        <f>SUMIFS(BNVFE!P:P,BNVFE!$C:$C,$C65,BNVFE!$B:$B,$B65,BNVFE!$A:$A,$A65)</f>
        <v>1.7456924459906186E-3</v>
      </c>
      <c r="S65" s="4">
        <f>SUMIFS(BNVFE!Q:Q,BNVFE!$C:$C,$C65,BNVFE!$B:$B,$B65,BNVFE!$A:$A,$A65)</f>
        <v>1.7456924459906186E-3</v>
      </c>
      <c r="T65" s="4">
        <f>SUMIFS(BNVFE!R:R,BNVFE!$C:$C,$C65,BNVFE!$B:$B,$B65,BNVFE!$A:$A,$A65)</f>
        <v>1.7456924459906186E-3</v>
      </c>
      <c r="U65" s="4">
        <f>SUMIFS(BNVFE!S:S,BNVFE!$C:$C,$C65,BNVFE!$B:$B,$B65,BNVFE!$A:$A,$A65)</f>
        <v>1.7456924459906186E-3</v>
      </c>
      <c r="V65" s="4">
        <f>SUMIFS(BNVFE!T:T,BNVFE!$C:$C,$C65,BNVFE!$B:$B,$B65,BNVFE!$A:$A,$A65)</f>
        <v>1.7456924459906186E-3</v>
      </c>
      <c r="W65" s="4">
        <f>SUMIFS(BNVFE!U:U,BNVFE!$C:$C,$C65,BNVFE!$B:$B,$B65,BNVFE!$A:$A,$A65)</f>
        <v>1.7456924459906186E-3</v>
      </c>
      <c r="X65" s="4">
        <f>SUMIFS(BNVFE!V:V,BNVFE!$C:$C,$C65,BNVFE!$B:$B,$B65,BNVFE!$A:$A,$A65)</f>
        <v>1.7456924459906186E-3</v>
      </c>
      <c r="Y65" s="4">
        <f>SUMIFS(BNVFE!W:W,BNVFE!$C:$C,$C65,BNVFE!$B:$B,$B65,BNVFE!$A:$A,$A65)</f>
        <v>1.7456924459906186E-3</v>
      </c>
      <c r="Z65" s="4">
        <f>SUMIFS(BNVFE!X:X,BNVFE!$C:$C,$C65,BNVFE!$B:$B,$B65,BNVFE!$A:$A,$A65)</f>
        <v>1.7456924459906186E-3</v>
      </c>
      <c r="AA65" s="4">
        <f>SUMIFS(BNVFE!Y:Y,BNVFE!$C:$C,$C65,BNVFE!$B:$B,$B65,BNVFE!$A:$A,$A65)</f>
        <v>1.7456924459906186E-3</v>
      </c>
      <c r="AB65" s="4">
        <f>SUMIFS(BNVFE!Z:Z,BNVFE!$C:$C,$C65,BNVFE!$B:$B,$B65,BNVFE!$A:$A,$A65)</f>
        <v>1.7456924459906186E-3</v>
      </c>
      <c r="AC65" s="4">
        <f>SUMIFS(BNVFE!AA:AA,BNVFE!$C:$C,$C65,BNVFE!$B:$B,$B65,BNVFE!$A:$A,$A65)</f>
        <v>1.7456924459906186E-3</v>
      </c>
      <c r="AD65" s="4">
        <f>SUMIFS(BNVFE!AB:AB,BNVFE!$C:$C,$C65,BNVFE!$B:$B,$B65,BNVFE!$A:$A,$A65)</f>
        <v>1.7456924459906186E-3</v>
      </c>
      <c r="AE65" s="4">
        <f>SUMIFS(BNVFE!AC:AC,BNVFE!$C:$C,$C65,BNVFE!$B:$B,$B65,BNVFE!$A:$A,$A65)</f>
        <v>1.7456924459906186E-3</v>
      </c>
      <c r="AF65" s="4">
        <f>SUMIFS(BNVFE!AD:AD,BNVFE!$C:$C,$C65,BNVFE!$B:$B,$B65,BNVFE!$A:$A,$A65)</f>
        <v>1.7456924459906186E-3</v>
      </c>
      <c r="AG65" s="4">
        <f>SUMIFS(BNVFE!AE:AE,BNVFE!$C:$C,$C65,BNVFE!$B:$B,$B65,BNVFE!$A:$A,$A65)</f>
        <v>1.7456924459906186E-3</v>
      </c>
      <c r="AH65" s="4">
        <f>SUMIFS(BNVFE!AF:AF,BNVFE!$C:$C,$C65,BNVFE!$B:$B,$B65,BNVFE!$A:$A,$A65)</f>
        <v>1.7456924459906186E-3</v>
      </c>
      <c r="AI65" s="4">
        <f>SUMIFS(BNVFE!AG:AG,BNVFE!$C:$C,$C65,BNVFE!$B:$B,$B65,BNVFE!$A:$A,$A65)</f>
        <v>1.7456924459906186E-3</v>
      </c>
      <c r="AJ65" s="4">
        <f>SUMIFS(BNVFE!AH:AH,BNVFE!$C:$C,$C65,BNVFE!$B:$B,$B65,BNVFE!$A:$A,$A65)</f>
        <v>1.7456924459906186E-3</v>
      </c>
      <c r="AK65" s="4">
        <f>SUMIFS(BNVFE!AI:AI,BNVFE!$C:$C,$C65,BNVFE!$B:$B,$B65,BNVFE!$A:$A,$A65)</f>
        <v>1.7456924459906186E-3</v>
      </c>
      <c r="AL65" s="4">
        <f>SUMIFS(BNVFE!AJ:AJ,BNVFE!$C:$C,$C65,BNVFE!$B:$B,$B65,BNVFE!$A:$A,$A65)</f>
        <v>1.7456924459906186E-3</v>
      </c>
      <c r="AM65" s="4">
        <f>SUMIFS(BNVFE!AK:AK,BNVFE!$C:$C,$C65,BNVFE!$B:$B,$B65,BNVFE!$A:$A,$A65)</f>
        <v>1.7456924459906195E-3</v>
      </c>
      <c r="AN65" s="4">
        <f>SUMIFS(BNVFE!AL:AL,BNVFE!$C:$C,$C65,BNVFE!$B:$B,$B65,BNVFE!$A:$A,$A65)</f>
        <v>1.7456924459906195E-3</v>
      </c>
      <c r="AO65" s="4">
        <f>SUMIFS(BNVFE!AM:AM,BNVFE!$C:$C,$C65,BNVFE!$B:$B,$B65,BNVFE!$A:$A,$A65)</f>
        <v>1.7456924459906195E-3</v>
      </c>
      <c r="AP65" s="4">
        <f>SUMIFS(BNVFE!AN:AN,BNVFE!$C:$C,$C65,BNVFE!$B:$B,$B65,BNVFE!$A:$A,$A65)</f>
        <v>1.7456924459906195E-3</v>
      </c>
      <c r="AQ65" s="4">
        <f>SUMIFS(BNVFE!AO:AO,BNVFE!$C:$C,$C65,BNVFE!$B:$B,$B65,BNVFE!$A:$A,$A65)</f>
        <v>1.7456924459906195E-3</v>
      </c>
      <c r="AR65" s="4">
        <f>SUMIFS(BNVFE!AP:AP,BNVFE!$C:$C,$C65,BNVFE!$B:$B,$B65,BNVFE!$A:$A,$A65)</f>
        <v>1.7456924459906195E-3</v>
      </c>
      <c r="AS65" s="4">
        <f>SUMIFS(BNVFE!AQ:AQ,BNVFE!$C:$C,$C65,BNVFE!$B:$B,$B65,BNVFE!$A:$A,$A65)</f>
        <v>1.7456924459906195E-3</v>
      </c>
      <c r="AT65" s="4">
        <f>SUMIFS(BNVFE!AR:AR,BNVFE!$C:$C,$C65,BNVFE!$B:$B,$B65,BNVFE!$A:$A,$A65)</f>
        <v>1.7456924459906195E-3</v>
      </c>
      <c r="AU65" s="4">
        <f>SUMIFS(BNVFE!AS:AS,BNVFE!$C:$C,$C65,BNVFE!$B:$B,$B65,BNVFE!$A:$A,$A65)</f>
        <v>1.7456924459906195E-3</v>
      </c>
      <c r="AV65" s="4">
        <f>SUMIFS(BNVFE!AT:AT,BNVFE!$C:$C,$C65,BNVFE!$B:$B,$B65,BNVFE!$A:$A,$A65)</f>
        <v>1.7456924459906195E-3</v>
      </c>
    </row>
    <row r="66" spans="1:48">
      <c r="A66" s="18" t="s">
        <v>144</v>
      </c>
      <c r="B66" s="18" t="s">
        <v>16</v>
      </c>
      <c r="C66" s="18" t="s">
        <v>3</v>
      </c>
      <c r="D66" s="4">
        <f>SUMIFS(SYFAFE!$D$18:$D$101,SYFAFE!$C$18:$C$101,$C66,SYFAFE!$B$18:$B$101,$B66,SYFAFE!A$18:A$101,$A66)</f>
        <v>0</v>
      </c>
      <c r="E66" s="10" t="e">
        <f t="shared" si="0"/>
        <v>#DIV/0!</v>
      </c>
      <c r="F66" s="20">
        <f>VLOOKUP($B66,'Other Values'!$A$9:$C$14,IF($A66="passenger",2,3),FALSE)</f>
        <v>32.8333333333333</v>
      </c>
      <c r="G66" s="4">
        <f>SUMIFS(BNVFE!E:E,BNVFE!$C:$C,$C66,BNVFE!$B:$B,$B66,BNVFE!$A:$A,$A66)</f>
        <v>0</v>
      </c>
      <c r="H66" s="4">
        <f>SUMIFS(BNVFE!F:F,BNVFE!$C:$C,$C66,BNVFE!$B:$B,$B66,BNVFE!$A:$A,$A66)</f>
        <v>0</v>
      </c>
      <c r="I66" s="4">
        <f>SUMIFS(BNVFE!G:G,BNVFE!$C:$C,$C66,BNVFE!$B:$B,$B66,BNVFE!$A:$A,$A66)</f>
        <v>0</v>
      </c>
      <c r="J66" s="4">
        <f>SUMIFS(BNVFE!H:H,BNVFE!$C:$C,$C66,BNVFE!$B:$B,$B66,BNVFE!$A:$A,$A66)</f>
        <v>0</v>
      </c>
      <c r="K66" s="4">
        <f>SUMIFS(BNVFE!I:I,BNVFE!$C:$C,$C66,BNVFE!$B:$B,$B66,BNVFE!$A:$A,$A66)</f>
        <v>0</v>
      </c>
      <c r="L66" s="4">
        <f>SUMIFS(BNVFE!J:J,BNVFE!$C:$C,$C66,BNVFE!$B:$B,$B66,BNVFE!$A:$A,$A66)</f>
        <v>0</v>
      </c>
      <c r="M66" s="4">
        <f>SUMIFS(BNVFE!K:K,BNVFE!$C:$C,$C66,BNVFE!$B:$B,$B66,BNVFE!$A:$A,$A66)</f>
        <v>0</v>
      </c>
      <c r="N66" s="4">
        <f>SUMIFS(BNVFE!L:L,BNVFE!$C:$C,$C66,BNVFE!$B:$B,$B66,BNVFE!$A:$A,$A66)</f>
        <v>0</v>
      </c>
      <c r="O66" s="4">
        <f>SUMIFS(BNVFE!M:M,BNVFE!$C:$C,$C66,BNVFE!$B:$B,$B66,BNVFE!$A:$A,$A66)</f>
        <v>0</v>
      </c>
      <c r="P66" s="4">
        <f>SUMIFS(BNVFE!N:N,BNVFE!$C:$C,$C66,BNVFE!$B:$B,$B66,BNVFE!$A:$A,$A66)</f>
        <v>0</v>
      </c>
      <c r="Q66" s="4">
        <f>SUMIFS(BNVFE!O:O,BNVFE!$C:$C,$C66,BNVFE!$B:$B,$B66,BNVFE!$A:$A,$A66)</f>
        <v>0</v>
      </c>
      <c r="R66" s="4">
        <f>SUMIFS(BNVFE!P:P,BNVFE!$C:$C,$C66,BNVFE!$B:$B,$B66,BNVFE!$A:$A,$A66)</f>
        <v>0</v>
      </c>
      <c r="S66" s="4">
        <f>SUMIFS(BNVFE!Q:Q,BNVFE!$C:$C,$C66,BNVFE!$B:$B,$B66,BNVFE!$A:$A,$A66)</f>
        <v>0</v>
      </c>
      <c r="T66" s="4">
        <f>SUMIFS(BNVFE!R:R,BNVFE!$C:$C,$C66,BNVFE!$B:$B,$B66,BNVFE!$A:$A,$A66)</f>
        <v>0</v>
      </c>
      <c r="U66" s="4">
        <f>SUMIFS(BNVFE!S:S,BNVFE!$C:$C,$C66,BNVFE!$B:$B,$B66,BNVFE!$A:$A,$A66)</f>
        <v>0</v>
      </c>
      <c r="V66" s="4">
        <f>SUMIFS(BNVFE!T:T,BNVFE!$C:$C,$C66,BNVFE!$B:$B,$B66,BNVFE!$A:$A,$A66)</f>
        <v>0</v>
      </c>
      <c r="W66" s="4">
        <f>SUMIFS(BNVFE!U:U,BNVFE!$C:$C,$C66,BNVFE!$B:$B,$B66,BNVFE!$A:$A,$A66)</f>
        <v>0</v>
      </c>
      <c r="X66" s="4">
        <f>SUMIFS(BNVFE!V:V,BNVFE!$C:$C,$C66,BNVFE!$B:$B,$B66,BNVFE!$A:$A,$A66)</f>
        <v>0</v>
      </c>
      <c r="Y66" s="4">
        <f>SUMIFS(BNVFE!W:W,BNVFE!$C:$C,$C66,BNVFE!$B:$B,$B66,BNVFE!$A:$A,$A66)</f>
        <v>0</v>
      </c>
      <c r="Z66" s="4">
        <f>SUMIFS(BNVFE!X:X,BNVFE!$C:$C,$C66,BNVFE!$B:$B,$B66,BNVFE!$A:$A,$A66)</f>
        <v>0</v>
      </c>
      <c r="AA66" s="4">
        <f>SUMIFS(BNVFE!Y:Y,BNVFE!$C:$C,$C66,BNVFE!$B:$B,$B66,BNVFE!$A:$A,$A66)</f>
        <v>0</v>
      </c>
      <c r="AB66" s="4">
        <f>SUMIFS(BNVFE!Z:Z,BNVFE!$C:$C,$C66,BNVFE!$B:$B,$B66,BNVFE!$A:$A,$A66)</f>
        <v>0</v>
      </c>
      <c r="AC66" s="4">
        <f>SUMIFS(BNVFE!AA:AA,BNVFE!$C:$C,$C66,BNVFE!$B:$B,$B66,BNVFE!$A:$A,$A66)</f>
        <v>0</v>
      </c>
      <c r="AD66" s="4">
        <f>SUMIFS(BNVFE!AB:AB,BNVFE!$C:$C,$C66,BNVFE!$B:$B,$B66,BNVFE!$A:$A,$A66)</f>
        <v>0</v>
      </c>
      <c r="AE66" s="4">
        <f>SUMIFS(BNVFE!AC:AC,BNVFE!$C:$C,$C66,BNVFE!$B:$B,$B66,BNVFE!$A:$A,$A66)</f>
        <v>0</v>
      </c>
      <c r="AF66" s="4">
        <f>SUMIFS(BNVFE!AD:AD,BNVFE!$C:$C,$C66,BNVFE!$B:$B,$B66,BNVFE!$A:$A,$A66)</f>
        <v>0</v>
      </c>
      <c r="AG66" s="4">
        <f>SUMIFS(BNVFE!AE:AE,BNVFE!$C:$C,$C66,BNVFE!$B:$B,$B66,BNVFE!$A:$A,$A66)</f>
        <v>0</v>
      </c>
      <c r="AH66" s="4">
        <f>SUMIFS(BNVFE!AF:AF,BNVFE!$C:$C,$C66,BNVFE!$B:$B,$B66,BNVFE!$A:$A,$A66)</f>
        <v>0</v>
      </c>
      <c r="AI66" s="4">
        <f>SUMIFS(BNVFE!AG:AG,BNVFE!$C:$C,$C66,BNVFE!$B:$B,$B66,BNVFE!$A:$A,$A66)</f>
        <v>0</v>
      </c>
      <c r="AJ66" s="4">
        <f>SUMIFS(BNVFE!AH:AH,BNVFE!$C:$C,$C66,BNVFE!$B:$B,$B66,BNVFE!$A:$A,$A66)</f>
        <v>0</v>
      </c>
      <c r="AK66" s="4">
        <f>SUMIFS(BNVFE!AI:AI,BNVFE!$C:$C,$C66,BNVFE!$B:$B,$B66,BNVFE!$A:$A,$A66)</f>
        <v>0</v>
      </c>
      <c r="AL66" s="4">
        <f>SUMIFS(BNVFE!AJ:AJ,BNVFE!$C:$C,$C66,BNVFE!$B:$B,$B66,BNVFE!$A:$A,$A66)</f>
        <v>0</v>
      </c>
      <c r="AM66" s="4">
        <f>SUMIFS(BNVFE!AK:AK,BNVFE!$C:$C,$C66,BNVFE!$B:$B,$B66,BNVFE!$A:$A,$A66)</f>
        <v>0</v>
      </c>
      <c r="AN66" s="4">
        <f>SUMIFS(BNVFE!AL:AL,BNVFE!$C:$C,$C66,BNVFE!$B:$B,$B66,BNVFE!$A:$A,$A66)</f>
        <v>0</v>
      </c>
      <c r="AO66" s="4">
        <f>SUMIFS(BNVFE!AM:AM,BNVFE!$C:$C,$C66,BNVFE!$B:$B,$B66,BNVFE!$A:$A,$A66)</f>
        <v>0</v>
      </c>
      <c r="AP66" s="4">
        <f>SUMIFS(BNVFE!AN:AN,BNVFE!$C:$C,$C66,BNVFE!$B:$B,$B66,BNVFE!$A:$A,$A66)</f>
        <v>0</v>
      </c>
      <c r="AQ66" s="4">
        <f>SUMIFS(BNVFE!AO:AO,BNVFE!$C:$C,$C66,BNVFE!$B:$B,$B66,BNVFE!$A:$A,$A66)</f>
        <v>0</v>
      </c>
      <c r="AR66" s="4">
        <f>SUMIFS(BNVFE!AP:AP,BNVFE!$C:$C,$C66,BNVFE!$B:$B,$B66,BNVFE!$A:$A,$A66)</f>
        <v>0</v>
      </c>
      <c r="AS66" s="4">
        <f>SUMIFS(BNVFE!AQ:AQ,BNVFE!$C:$C,$C66,BNVFE!$B:$B,$B66,BNVFE!$A:$A,$A66)</f>
        <v>0</v>
      </c>
      <c r="AT66" s="4">
        <f>SUMIFS(BNVFE!AR:AR,BNVFE!$C:$C,$C66,BNVFE!$B:$B,$B66,BNVFE!$A:$A,$A66)</f>
        <v>0</v>
      </c>
      <c r="AU66" s="4">
        <f>SUMIFS(BNVFE!AS:AS,BNVFE!$C:$C,$C66,BNVFE!$B:$B,$B66,BNVFE!$A:$A,$A66)</f>
        <v>0</v>
      </c>
      <c r="AV66" s="4">
        <f>SUMIFS(BNVFE!AT:AT,BNVFE!$C:$C,$C66,BNVFE!$B:$B,$B66,BNVFE!$A:$A,$A66)</f>
        <v>0</v>
      </c>
    </row>
    <row r="67" spans="1:48">
      <c r="A67" s="18" t="s">
        <v>144</v>
      </c>
      <c r="B67" s="18" t="s">
        <v>16</v>
      </c>
      <c r="C67" s="18" t="s">
        <v>4</v>
      </c>
      <c r="D67" s="4">
        <f>SUMIFS(SYFAFE!$D$18:$D$101,SYFAFE!$C$18:$C$101,$C67,SYFAFE!$B$18:$B$101,$B67,SYFAFE!A$18:A$101,$A67)</f>
        <v>0</v>
      </c>
      <c r="E67" s="10" t="e">
        <f t="shared" ref="E67:E85" si="1">D67/G67</f>
        <v>#DIV/0!</v>
      </c>
      <c r="F67" s="20">
        <f>VLOOKUP($B67,'Other Values'!$A$9:$C$14,IF($A67="passenger",2,3),FALSE)</f>
        <v>32.8333333333333</v>
      </c>
      <c r="G67" s="4">
        <f>SUMIFS(BNVFE!E:E,BNVFE!$C:$C,$C67,BNVFE!$B:$B,$B67,BNVFE!$A:$A,$A67)</f>
        <v>0</v>
      </c>
      <c r="H67" s="4">
        <f>SUMIFS(BNVFE!F:F,BNVFE!$C:$C,$C67,BNVFE!$B:$B,$B67,BNVFE!$A:$A,$A67)</f>
        <v>0</v>
      </c>
      <c r="I67" s="4">
        <f>SUMIFS(BNVFE!G:G,BNVFE!$C:$C,$C67,BNVFE!$B:$B,$B67,BNVFE!$A:$A,$A67)</f>
        <v>0</v>
      </c>
      <c r="J67" s="4">
        <f>SUMIFS(BNVFE!H:H,BNVFE!$C:$C,$C67,BNVFE!$B:$B,$B67,BNVFE!$A:$A,$A67)</f>
        <v>0</v>
      </c>
      <c r="K67" s="4">
        <f>SUMIFS(BNVFE!I:I,BNVFE!$C:$C,$C67,BNVFE!$B:$B,$B67,BNVFE!$A:$A,$A67)</f>
        <v>0</v>
      </c>
      <c r="L67" s="4">
        <f>SUMIFS(BNVFE!J:J,BNVFE!$C:$C,$C67,BNVFE!$B:$B,$B67,BNVFE!$A:$A,$A67)</f>
        <v>0</v>
      </c>
      <c r="M67" s="4">
        <f>SUMIFS(BNVFE!K:K,BNVFE!$C:$C,$C67,BNVFE!$B:$B,$B67,BNVFE!$A:$A,$A67)</f>
        <v>0</v>
      </c>
      <c r="N67" s="4">
        <f>SUMIFS(BNVFE!L:L,BNVFE!$C:$C,$C67,BNVFE!$B:$B,$B67,BNVFE!$A:$A,$A67)</f>
        <v>0</v>
      </c>
      <c r="O67" s="4">
        <f>SUMIFS(BNVFE!M:M,BNVFE!$C:$C,$C67,BNVFE!$B:$B,$B67,BNVFE!$A:$A,$A67)</f>
        <v>0</v>
      </c>
      <c r="P67" s="4">
        <f>SUMIFS(BNVFE!N:N,BNVFE!$C:$C,$C67,BNVFE!$B:$B,$B67,BNVFE!$A:$A,$A67)</f>
        <v>0</v>
      </c>
      <c r="Q67" s="4">
        <f>SUMIFS(BNVFE!O:O,BNVFE!$C:$C,$C67,BNVFE!$B:$B,$B67,BNVFE!$A:$A,$A67)</f>
        <v>0</v>
      </c>
      <c r="R67" s="4">
        <f>SUMIFS(BNVFE!P:P,BNVFE!$C:$C,$C67,BNVFE!$B:$B,$B67,BNVFE!$A:$A,$A67)</f>
        <v>0</v>
      </c>
      <c r="S67" s="4">
        <f>SUMIFS(BNVFE!Q:Q,BNVFE!$C:$C,$C67,BNVFE!$B:$B,$B67,BNVFE!$A:$A,$A67)</f>
        <v>0</v>
      </c>
      <c r="T67" s="4">
        <f>SUMIFS(BNVFE!R:R,BNVFE!$C:$C,$C67,BNVFE!$B:$B,$B67,BNVFE!$A:$A,$A67)</f>
        <v>0</v>
      </c>
      <c r="U67" s="4">
        <f>SUMIFS(BNVFE!S:S,BNVFE!$C:$C,$C67,BNVFE!$B:$B,$B67,BNVFE!$A:$A,$A67)</f>
        <v>0</v>
      </c>
      <c r="V67" s="4">
        <f>SUMIFS(BNVFE!T:T,BNVFE!$C:$C,$C67,BNVFE!$B:$B,$B67,BNVFE!$A:$A,$A67)</f>
        <v>0</v>
      </c>
      <c r="W67" s="4">
        <f>SUMIFS(BNVFE!U:U,BNVFE!$C:$C,$C67,BNVFE!$B:$B,$B67,BNVFE!$A:$A,$A67)</f>
        <v>0</v>
      </c>
      <c r="X67" s="4">
        <f>SUMIFS(BNVFE!V:V,BNVFE!$C:$C,$C67,BNVFE!$B:$B,$B67,BNVFE!$A:$A,$A67)</f>
        <v>0</v>
      </c>
      <c r="Y67" s="4">
        <f>SUMIFS(BNVFE!W:W,BNVFE!$C:$C,$C67,BNVFE!$B:$B,$B67,BNVFE!$A:$A,$A67)</f>
        <v>0</v>
      </c>
      <c r="Z67" s="4">
        <f>SUMIFS(BNVFE!X:X,BNVFE!$C:$C,$C67,BNVFE!$B:$B,$B67,BNVFE!$A:$A,$A67)</f>
        <v>0</v>
      </c>
      <c r="AA67" s="4">
        <f>SUMIFS(BNVFE!Y:Y,BNVFE!$C:$C,$C67,BNVFE!$B:$B,$B67,BNVFE!$A:$A,$A67)</f>
        <v>0</v>
      </c>
      <c r="AB67" s="4">
        <f>SUMIFS(BNVFE!Z:Z,BNVFE!$C:$C,$C67,BNVFE!$B:$B,$B67,BNVFE!$A:$A,$A67)</f>
        <v>0</v>
      </c>
      <c r="AC67" s="4">
        <f>SUMIFS(BNVFE!AA:AA,BNVFE!$C:$C,$C67,BNVFE!$B:$B,$B67,BNVFE!$A:$A,$A67)</f>
        <v>0</v>
      </c>
      <c r="AD67" s="4">
        <f>SUMIFS(BNVFE!AB:AB,BNVFE!$C:$C,$C67,BNVFE!$B:$B,$B67,BNVFE!$A:$A,$A67)</f>
        <v>0</v>
      </c>
      <c r="AE67" s="4">
        <f>SUMIFS(BNVFE!AC:AC,BNVFE!$C:$C,$C67,BNVFE!$B:$B,$B67,BNVFE!$A:$A,$A67)</f>
        <v>0</v>
      </c>
      <c r="AF67" s="4">
        <f>SUMIFS(BNVFE!AD:AD,BNVFE!$C:$C,$C67,BNVFE!$B:$B,$B67,BNVFE!$A:$A,$A67)</f>
        <v>0</v>
      </c>
      <c r="AG67" s="4">
        <f>SUMIFS(BNVFE!AE:AE,BNVFE!$C:$C,$C67,BNVFE!$B:$B,$B67,BNVFE!$A:$A,$A67)</f>
        <v>0</v>
      </c>
      <c r="AH67" s="4">
        <f>SUMIFS(BNVFE!AF:AF,BNVFE!$C:$C,$C67,BNVFE!$B:$B,$B67,BNVFE!$A:$A,$A67)</f>
        <v>0</v>
      </c>
      <c r="AI67" s="4">
        <f>SUMIFS(BNVFE!AG:AG,BNVFE!$C:$C,$C67,BNVFE!$B:$B,$B67,BNVFE!$A:$A,$A67)</f>
        <v>0</v>
      </c>
      <c r="AJ67" s="4">
        <f>SUMIFS(BNVFE!AH:AH,BNVFE!$C:$C,$C67,BNVFE!$B:$B,$B67,BNVFE!$A:$A,$A67)</f>
        <v>0</v>
      </c>
      <c r="AK67" s="4">
        <f>SUMIFS(BNVFE!AI:AI,BNVFE!$C:$C,$C67,BNVFE!$B:$B,$B67,BNVFE!$A:$A,$A67)</f>
        <v>0</v>
      </c>
      <c r="AL67" s="4">
        <f>SUMIFS(BNVFE!AJ:AJ,BNVFE!$C:$C,$C67,BNVFE!$B:$B,$B67,BNVFE!$A:$A,$A67)</f>
        <v>0</v>
      </c>
      <c r="AM67" s="4">
        <f>SUMIFS(BNVFE!AK:AK,BNVFE!$C:$C,$C67,BNVFE!$B:$B,$B67,BNVFE!$A:$A,$A67)</f>
        <v>0</v>
      </c>
      <c r="AN67" s="4">
        <f>SUMIFS(BNVFE!AL:AL,BNVFE!$C:$C,$C67,BNVFE!$B:$B,$B67,BNVFE!$A:$A,$A67)</f>
        <v>0</v>
      </c>
      <c r="AO67" s="4">
        <f>SUMIFS(BNVFE!AM:AM,BNVFE!$C:$C,$C67,BNVFE!$B:$B,$B67,BNVFE!$A:$A,$A67)</f>
        <v>0</v>
      </c>
      <c r="AP67" s="4">
        <f>SUMIFS(BNVFE!AN:AN,BNVFE!$C:$C,$C67,BNVFE!$B:$B,$B67,BNVFE!$A:$A,$A67)</f>
        <v>0</v>
      </c>
      <c r="AQ67" s="4">
        <f>SUMIFS(BNVFE!AO:AO,BNVFE!$C:$C,$C67,BNVFE!$B:$B,$B67,BNVFE!$A:$A,$A67)</f>
        <v>0</v>
      </c>
      <c r="AR67" s="4">
        <f>SUMIFS(BNVFE!AP:AP,BNVFE!$C:$C,$C67,BNVFE!$B:$B,$B67,BNVFE!$A:$A,$A67)</f>
        <v>0</v>
      </c>
      <c r="AS67" s="4">
        <f>SUMIFS(BNVFE!AQ:AQ,BNVFE!$C:$C,$C67,BNVFE!$B:$B,$B67,BNVFE!$A:$A,$A67)</f>
        <v>0</v>
      </c>
      <c r="AT67" s="4">
        <f>SUMIFS(BNVFE!AR:AR,BNVFE!$C:$C,$C67,BNVFE!$B:$B,$B67,BNVFE!$A:$A,$A67)</f>
        <v>0</v>
      </c>
      <c r="AU67" s="4">
        <f>SUMIFS(BNVFE!AS:AS,BNVFE!$C:$C,$C67,BNVFE!$B:$B,$B67,BNVFE!$A:$A,$A67)</f>
        <v>0</v>
      </c>
      <c r="AV67" s="4">
        <f>SUMIFS(BNVFE!AT:AT,BNVFE!$C:$C,$C67,BNVFE!$B:$B,$B67,BNVFE!$A:$A,$A67)</f>
        <v>0</v>
      </c>
    </row>
    <row r="68" spans="1:48">
      <c r="A68" s="18" t="s">
        <v>144</v>
      </c>
      <c r="B68" s="18" t="s">
        <v>16</v>
      </c>
      <c r="C68" s="18" t="s">
        <v>5</v>
      </c>
      <c r="D68" s="4">
        <f>SUMIFS(SYFAFE!$D$18:$D$101,SYFAFE!$C$18:$C$101,$C68,SYFAFE!$B$18:$B$101,$B68,SYFAFE!A$18:A$101,$A68)</f>
        <v>5.6097384051704505E-3</v>
      </c>
      <c r="E68" s="10">
        <f t="shared" si="1"/>
        <v>1</v>
      </c>
      <c r="F68" s="20">
        <f>VLOOKUP($B68,'Other Values'!$A$9:$C$14,IF($A68="passenger",2,3),FALSE)</f>
        <v>32.8333333333333</v>
      </c>
      <c r="G68" s="4">
        <f>SUMIFS(BNVFE!E:E,BNVFE!$C:$C,$C68,BNVFE!$B:$B,$B68,BNVFE!$A:$A,$A68)</f>
        <v>5.6097384051704505E-3</v>
      </c>
      <c r="H68" s="4">
        <f>SUMIFS(BNVFE!F:F,BNVFE!$C:$C,$C68,BNVFE!$B:$B,$B68,BNVFE!$A:$A,$A68)</f>
        <v>5.6097384051704505E-3</v>
      </c>
      <c r="I68" s="4">
        <f>SUMIFS(BNVFE!G:G,BNVFE!$C:$C,$C68,BNVFE!$B:$B,$B68,BNVFE!$A:$A,$A68)</f>
        <v>5.6097384051704505E-3</v>
      </c>
      <c r="J68" s="4">
        <f>SUMIFS(BNVFE!H:H,BNVFE!$C:$C,$C68,BNVFE!$B:$B,$B68,BNVFE!$A:$A,$A68)</f>
        <v>5.6097384051704505E-3</v>
      </c>
      <c r="K68" s="4">
        <f>SUMIFS(BNVFE!I:I,BNVFE!$C:$C,$C68,BNVFE!$B:$B,$B68,BNVFE!$A:$A,$A68)</f>
        <v>5.6097384051704505E-3</v>
      </c>
      <c r="L68" s="4">
        <f>SUMIFS(BNVFE!J:J,BNVFE!$C:$C,$C68,BNVFE!$B:$B,$B68,BNVFE!$A:$A,$A68)</f>
        <v>5.6097384051704505E-3</v>
      </c>
      <c r="M68" s="4">
        <f>SUMIFS(BNVFE!K:K,BNVFE!$C:$C,$C68,BNVFE!$B:$B,$B68,BNVFE!$A:$A,$A68)</f>
        <v>5.6097384051704505E-3</v>
      </c>
      <c r="N68" s="4">
        <f>SUMIFS(BNVFE!L:L,BNVFE!$C:$C,$C68,BNVFE!$B:$B,$B68,BNVFE!$A:$A,$A68)</f>
        <v>5.6097384051704505E-3</v>
      </c>
      <c r="O68" s="4">
        <f>SUMIFS(BNVFE!M:M,BNVFE!$C:$C,$C68,BNVFE!$B:$B,$B68,BNVFE!$A:$A,$A68)</f>
        <v>5.6097384051704505E-3</v>
      </c>
      <c r="P68" s="4">
        <f>SUMIFS(BNVFE!N:N,BNVFE!$C:$C,$C68,BNVFE!$B:$B,$B68,BNVFE!$A:$A,$A68)</f>
        <v>5.6097384051704505E-3</v>
      </c>
      <c r="Q68" s="4">
        <f>SUMIFS(BNVFE!O:O,BNVFE!$C:$C,$C68,BNVFE!$B:$B,$B68,BNVFE!$A:$A,$A68)</f>
        <v>5.6097384051704505E-3</v>
      </c>
      <c r="R68" s="4">
        <f>SUMIFS(BNVFE!P:P,BNVFE!$C:$C,$C68,BNVFE!$B:$B,$B68,BNVFE!$A:$A,$A68)</f>
        <v>5.6097384051704505E-3</v>
      </c>
      <c r="S68" s="4">
        <f>SUMIFS(BNVFE!Q:Q,BNVFE!$C:$C,$C68,BNVFE!$B:$B,$B68,BNVFE!$A:$A,$A68)</f>
        <v>5.6097384051704505E-3</v>
      </c>
      <c r="T68" s="4">
        <f>SUMIFS(BNVFE!R:R,BNVFE!$C:$C,$C68,BNVFE!$B:$B,$B68,BNVFE!$A:$A,$A68)</f>
        <v>5.6097384051704505E-3</v>
      </c>
      <c r="U68" s="4">
        <f>SUMIFS(BNVFE!S:S,BNVFE!$C:$C,$C68,BNVFE!$B:$B,$B68,BNVFE!$A:$A,$A68)</f>
        <v>5.6097384051704505E-3</v>
      </c>
      <c r="V68" s="4">
        <f>SUMIFS(BNVFE!T:T,BNVFE!$C:$C,$C68,BNVFE!$B:$B,$B68,BNVFE!$A:$A,$A68)</f>
        <v>5.6097384051704505E-3</v>
      </c>
      <c r="W68" s="4">
        <f>SUMIFS(BNVFE!U:U,BNVFE!$C:$C,$C68,BNVFE!$B:$B,$B68,BNVFE!$A:$A,$A68)</f>
        <v>5.6097384051704505E-3</v>
      </c>
      <c r="X68" s="4">
        <f>SUMIFS(BNVFE!V:V,BNVFE!$C:$C,$C68,BNVFE!$B:$B,$B68,BNVFE!$A:$A,$A68)</f>
        <v>5.6097384051704505E-3</v>
      </c>
      <c r="Y68" s="4">
        <f>SUMIFS(BNVFE!W:W,BNVFE!$C:$C,$C68,BNVFE!$B:$B,$B68,BNVFE!$A:$A,$A68)</f>
        <v>5.6097384051704505E-3</v>
      </c>
      <c r="Z68" s="4">
        <f>SUMIFS(BNVFE!X:X,BNVFE!$C:$C,$C68,BNVFE!$B:$B,$B68,BNVFE!$A:$A,$A68)</f>
        <v>5.6097384051704505E-3</v>
      </c>
      <c r="AA68" s="4">
        <f>SUMIFS(BNVFE!Y:Y,BNVFE!$C:$C,$C68,BNVFE!$B:$B,$B68,BNVFE!$A:$A,$A68)</f>
        <v>5.6097384051704505E-3</v>
      </c>
      <c r="AB68" s="4">
        <f>SUMIFS(BNVFE!Z:Z,BNVFE!$C:$C,$C68,BNVFE!$B:$B,$B68,BNVFE!$A:$A,$A68)</f>
        <v>5.6097384051704505E-3</v>
      </c>
      <c r="AC68" s="4">
        <f>SUMIFS(BNVFE!AA:AA,BNVFE!$C:$C,$C68,BNVFE!$B:$B,$B68,BNVFE!$A:$A,$A68)</f>
        <v>5.6097384051704505E-3</v>
      </c>
      <c r="AD68" s="4">
        <f>SUMIFS(BNVFE!AB:AB,BNVFE!$C:$C,$C68,BNVFE!$B:$B,$B68,BNVFE!$A:$A,$A68)</f>
        <v>5.6097384051704505E-3</v>
      </c>
      <c r="AE68" s="4">
        <f>SUMIFS(BNVFE!AC:AC,BNVFE!$C:$C,$C68,BNVFE!$B:$B,$B68,BNVFE!$A:$A,$A68)</f>
        <v>5.6097384051704505E-3</v>
      </c>
      <c r="AF68" s="4">
        <f>SUMIFS(BNVFE!AD:AD,BNVFE!$C:$C,$C68,BNVFE!$B:$B,$B68,BNVFE!$A:$A,$A68)</f>
        <v>5.6097384051704505E-3</v>
      </c>
      <c r="AG68" s="4">
        <f>SUMIFS(BNVFE!AE:AE,BNVFE!$C:$C,$C68,BNVFE!$B:$B,$B68,BNVFE!$A:$A,$A68)</f>
        <v>5.6097384051704505E-3</v>
      </c>
      <c r="AH68" s="4">
        <f>SUMIFS(BNVFE!AF:AF,BNVFE!$C:$C,$C68,BNVFE!$B:$B,$B68,BNVFE!$A:$A,$A68)</f>
        <v>5.6097384051704505E-3</v>
      </c>
      <c r="AI68" s="4">
        <f>SUMIFS(BNVFE!AG:AG,BNVFE!$C:$C,$C68,BNVFE!$B:$B,$B68,BNVFE!$A:$A,$A68)</f>
        <v>5.6097384051704505E-3</v>
      </c>
      <c r="AJ68" s="4">
        <f>SUMIFS(BNVFE!AH:AH,BNVFE!$C:$C,$C68,BNVFE!$B:$B,$B68,BNVFE!$A:$A,$A68)</f>
        <v>5.6097384051704505E-3</v>
      </c>
      <c r="AK68" s="4">
        <f>SUMIFS(BNVFE!AI:AI,BNVFE!$C:$C,$C68,BNVFE!$B:$B,$B68,BNVFE!$A:$A,$A68)</f>
        <v>5.6097384051704505E-3</v>
      </c>
      <c r="AL68" s="4">
        <f>SUMIFS(BNVFE!AJ:AJ,BNVFE!$C:$C,$C68,BNVFE!$B:$B,$B68,BNVFE!$A:$A,$A68)</f>
        <v>5.6097384051704505E-3</v>
      </c>
      <c r="AM68" s="4">
        <f>SUMIFS(BNVFE!AK:AK,BNVFE!$C:$C,$C68,BNVFE!$B:$B,$B68,BNVFE!$A:$A,$A68)</f>
        <v>5.6097384051704531E-3</v>
      </c>
      <c r="AN68" s="4">
        <f>SUMIFS(BNVFE!AL:AL,BNVFE!$C:$C,$C68,BNVFE!$B:$B,$B68,BNVFE!$A:$A,$A68)</f>
        <v>5.6097384051704531E-3</v>
      </c>
      <c r="AO68" s="4">
        <f>SUMIFS(BNVFE!AM:AM,BNVFE!$C:$C,$C68,BNVFE!$B:$B,$B68,BNVFE!$A:$A,$A68)</f>
        <v>5.6097384051704531E-3</v>
      </c>
      <c r="AP68" s="4">
        <f>SUMIFS(BNVFE!AN:AN,BNVFE!$C:$C,$C68,BNVFE!$B:$B,$B68,BNVFE!$A:$A,$A68)</f>
        <v>5.6097384051704531E-3</v>
      </c>
      <c r="AQ68" s="4">
        <f>SUMIFS(BNVFE!AO:AO,BNVFE!$C:$C,$C68,BNVFE!$B:$B,$B68,BNVFE!$A:$A,$A68)</f>
        <v>5.6097384051704531E-3</v>
      </c>
      <c r="AR68" s="4">
        <f>SUMIFS(BNVFE!AP:AP,BNVFE!$C:$C,$C68,BNVFE!$B:$B,$B68,BNVFE!$A:$A,$A68)</f>
        <v>5.6097384051704531E-3</v>
      </c>
      <c r="AS68" s="4">
        <f>SUMIFS(BNVFE!AQ:AQ,BNVFE!$C:$C,$C68,BNVFE!$B:$B,$B68,BNVFE!$A:$A,$A68)</f>
        <v>5.6097384051704531E-3</v>
      </c>
      <c r="AT68" s="4">
        <f>SUMIFS(BNVFE!AR:AR,BNVFE!$C:$C,$C68,BNVFE!$B:$B,$B68,BNVFE!$A:$A,$A68)</f>
        <v>5.6097384051704531E-3</v>
      </c>
      <c r="AU68" s="4">
        <f>SUMIFS(BNVFE!AS:AS,BNVFE!$C:$C,$C68,BNVFE!$B:$B,$B68,BNVFE!$A:$A,$A68)</f>
        <v>5.6097384051704531E-3</v>
      </c>
      <c r="AV68" s="4">
        <f>SUMIFS(BNVFE!AT:AT,BNVFE!$C:$C,$C68,BNVFE!$B:$B,$B68,BNVFE!$A:$A,$A68)</f>
        <v>5.6097384051704531E-3</v>
      </c>
    </row>
    <row r="69" spans="1:48">
      <c r="A69" s="18" t="s">
        <v>144</v>
      </c>
      <c r="B69" s="18" t="s">
        <v>16</v>
      </c>
      <c r="C69" s="18" t="s">
        <v>6</v>
      </c>
      <c r="D69" s="4">
        <f>SUMIFS(SYFAFE!$D$18:$D$101,SYFAFE!$C$18:$C$101,$C69,SYFAFE!$B$18:$B$101,$B69,SYFAFE!A$18:A$101,$A69)</f>
        <v>0</v>
      </c>
      <c r="E69" s="10" t="e">
        <f t="shared" si="1"/>
        <v>#DIV/0!</v>
      </c>
      <c r="F69" s="20">
        <f>VLOOKUP($B69,'Other Values'!$A$9:$C$14,IF($A69="passenger",2,3),FALSE)</f>
        <v>32.8333333333333</v>
      </c>
      <c r="G69" s="4">
        <f>SUMIFS(BNVFE!E:E,BNVFE!$C:$C,$C69,BNVFE!$B:$B,$B69,BNVFE!$A:$A,$A69)</f>
        <v>0</v>
      </c>
      <c r="H69" s="4">
        <f>SUMIFS(BNVFE!F:F,BNVFE!$C:$C,$C69,BNVFE!$B:$B,$B69,BNVFE!$A:$A,$A69)</f>
        <v>0</v>
      </c>
      <c r="I69" s="4">
        <f>SUMIFS(BNVFE!G:G,BNVFE!$C:$C,$C69,BNVFE!$B:$B,$B69,BNVFE!$A:$A,$A69)</f>
        <v>0</v>
      </c>
      <c r="J69" s="4">
        <f>SUMIFS(BNVFE!H:H,BNVFE!$C:$C,$C69,BNVFE!$B:$B,$B69,BNVFE!$A:$A,$A69)</f>
        <v>0</v>
      </c>
      <c r="K69" s="4">
        <f>SUMIFS(BNVFE!I:I,BNVFE!$C:$C,$C69,BNVFE!$B:$B,$B69,BNVFE!$A:$A,$A69)</f>
        <v>0</v>
      </c>
      <c r="L69" s="4">
        <f>SUMIFS(BNVFE!J:J,BNVFE!$C:$C,$C69,BNVFE!$B:$B,$B69,BNVFE!$A:$A,$A69)</f>
        <v>0</v>
      </c>
      <c r="M69" s="4">
        <f>SUMIFS(BNVFE!K:K,BNVFE!$C:$C,$C69,BNVFE!$B:$B,$B69,BNVFE!$A:$A,$A69)</f>
        <v>0</v>
      </c>
      <c r="N69" s="4">
        <f>SUMIFS(BNVFE!L:L,BNVFE!$C:$C,$C69,BNVFE!$B:$B,$B69,BNVFE!$A:$A,$A69)</f>
        <v>0</v>
      </c>
      <c r="O69" s="4">
        <f>SUMIFS(BNVFE!M:M,BNVFE!$C:$C,$C69,BNVFE!$B:$B,$B69,BNVFE!$A:$A,$A69)</f>
        <v>0</v>
      </c>
      <c r="P69" s="4">
        <f>SUMIFS(BNVFE!N:N,BNVFE!$C:$C,$C69,BNVFE!$B:$B,$B69,BNVFE!$A:$A,$A69)</f>
        <v>0</v>
      </c>
      <c r="Q69" s="4">
        <f>SUMIFS(BNVFE!O:O,BNVFE!$C:$C,$C69,BNVFE!$B:$B,$B69,BNVFE!$A:$A,$A69)</f>
        <v>0</v>
      </c>
      <c r="R69" s="4">
        <f>SUMIFS(BNVFE!P:P,BNVFE!$C:$C,$C69,BNVFE!$B:$B,$B69,BNVFE!$A:$A,$A69)</f>
        <v>0</v>
      </c>
      <c r="S69" s="4">
        <f>SUMIFS(BNVFE!Q:Q,BNVFE!$C:$C,$C69,BNVFE!$B:$B,$B69,BNVFE!$A:$A,$A69)</f>
        <v>0</v>
      </c>
      <c r="T69" s="4">
        <f>SUMIFS(BNVFE!R:R,BNVFE!$C:$C,$C69,BNVFE!$B:$B,$B69,BNVFE!$A:$A,$A69)</f>
        <v>0</v>
      </c>
      <c r="U69" s="4">
        <f>SUMIFS(BNVFE!S:S,BNVFE!$C:$C,$C69,BNVFE!$B:$B,$B69,BNVFE!$A:$A,$A69)</f>
        <v>0</v>
      </c>
      <c r="V69" s="4">
        <f>SUMIFS(BNVFE!T:T,BNVFE!$C:$C,$C69,BNVFE!$B:$B,$B69,BNVFE!$A:$A,$A69)</f>
        <v>0</v>
      </c>
      <c r="W69" s="4">
        <f>SUMIFS(BNVFE!U:U,BNVFE!$C:$C,$C69,BNVFE!$B:$B,$B69,BNVFE!$A:$A,$A69)</f>
        <v>0</v>
      </c>
      <c r="X69" s="4">
        <f>SUMIFS(BNVFE!V:V,BNVFE!$C:$C,$C69,BNVFE!$B:$B,$B69,BNVFE!$A:$A,$A69)</f>
        <v>0</v>
      </c>
      <c r="Y69" s="4">
        <f>SUMIFS(BNVFE!W:W,BNVFE!$C:$C,$C69,BNVFE!$B:$B,$B69,BNVFE!$A:$A,$A69)</f>
        <v>0</v>
      </c>
      <c r="Z69" s="4">
        <f>SUMIFS(BNVFE!X:X,BNVFE!$C:$C,$C69,BNVFE!$B:$B,$B69,BNVFE!$A:$A,$A69)</f>
        <v>0</v>
      </c>
      <c r="AA69" s="4">
        <f>SUMIFS(BNVFE!Y:Y,BNVFE!$C:$C,$C69,BNVFE!$B:$B,$B69,BNVFE!$A:$A,$A69)</f>
        <v>0</v>
      </c>
      <c r="AB69" s="4">
        <f>SUMIFS(BNVFE!Z:Z,BNVFE!$C:$C,$C69,BNVFE!$B:$B,$B69,BNVFE!$A:$A,$A69)</f>
        <v>0</v>
      </c>
      <c r="AC69" s="4">
        <f>SUMIFS(BNVFE!AA:AA,BNVFE!$C:$C,$C69,BNVFE!$B:$B,$B69,BNVFE!$A:$A,$A69)</f>
        <v>0</v>
      </c>
      <c r="AD69" s="4">
        <f>SUMIFS(BNVFE!AB:AB,BNVFE!$C:$C,$C69,BNVFE!$B:$B,$B69,BNVFE!$A:$A,$A69)</f>
        <v>0</v>
      </c>
      <c r="AE69" s="4">
        <f>SUMIFS(BNVFE!AC:AC,BNVFE!$C:$C,$C69,BNVFE!$B:$B,$B69,BNVFE!$A:$A,$A69)</f>
        <v>0</v>
      </c>
      <c r="AF69" s="4">
        <f>SUMIFS(BNVFE!AD:AD,BNVFE!$C:$C,$C69,BNVFE!$B:$B,$B69,BNVFE!$A:$A,$A69)</f>
        <v>0</v>
      </c>
      <c r="AG69" s="4">
        <f>SUMIFS(BNVFE!AE:AE,BNVFE!$C:$C,$C69,BNVFE!$B:$B,$B69,BNVFE!$A:$A,$A69)</f>
        <v>0</v>
      </c>
      <c r="AH69" s="4">
        <f>SUMIFS(BNVFE!AF:AF,BNVFE!$C:$C,$C69,BNVFE!$B:$B,$B69,BNVFE!$A:$A,$A69)</f>
        <v>0</v>
      </c>
      <c r="AI69" s="4">
        <f>SUMIFS(BNVFE!AG:AG,BNVFE!$C:$C,$C69,BNVFE!$B:$B,$B69,BNVFE!$A:$A,$A69)</f>
        <v>0</v>
      </c>
      <c r="AJ69" s="4">
        <f>SUMIFS(BNVFE!AH:AH,BNVFE!$C:$C,$C69,BNVFE!$B:$B,$B69,BNVFE!$A:$A,$A69)</f>
        <v>0</v>
      </c>
      <c r="AK69" s="4">
        <f>SUMIFS(BNVFE!AI:AI,BNVFE!$C:$C,$C69,BNVFE!$B:$B,$B69,BNVFE!$A:$A,$A69)</f>
        <v>0</v>
      </c>
      <c r="AL69" s="4">
        <f>SUMIFS(BNVFE!AJ:AJ,BNVFE!$C:$C,$C69,BNVFE!$B:$B,$B69,BNVFE!$A:$A,$A69)</f>
        <v>0</v>
      </c>
      <c r="AM69" s="4">
        <f>SUMIFS(BNVFE!AK:AK,BNVFE!$C:$C,$C69,BNVFE!$B:$B,$B69,BNVFE!$A:$A,$A69)</f>
        <v>0</v>
      </c>
      <c r="AN69" s="4">
        <f>SUMIFS(BNVFE!AL:AL,BNVFE!$C:$C,$C69,BNVFE!$B:$B,$B69,BNVFE!$A:$A,$A69)</f>
        <v>0</v>
      </c>
      <c r="AO69" s="4">
        <f>SUMIFS(BNVFE!AM:AM,BNVFE!$C:$C,$C69,BNVFE!$B:$B,$B69,BNVFE!$A:$A,$A69)</f>
        <v>0</v>
      </c>
      <c r="AP69" s="4">
        <f>SUMIFS(BNVFE!AN:AN,BNVFE!$C:$C,$C69,BNVFE!$B:$B,$B69,BNVFE!$A:$A,$A69)</f>
        <v>0</v>
      </c>
      <c r="AQ69" s="4">
        <f>SUMIFS(BNVFE!AO:AO,BNVFE!$C:$C,$C69,BNVFE!$B:$B,$B69,BNVFE!$A:$A,$A69)</f>
        <v>0</v>
      </c>
      <c r="AR69" s="4">
        <f>SUMIFS(BNVFE!AP:AP,BNVFE!$C:$C,$C69,BNVFE!$B:$B,$B69,BNVFE!$A:$A,$A69)</f>
        <v>0</v>
      </c>
      <c r="AS69" s="4">
        <f>SUMIFS(BNVFE!AQ:AQ,BNVFE!$C:$C,$C69,BNVFE!$B:$B,$B69,BNVFE!$A:$A,$A69)</f>
        <v>0</v>
      </c>
      <c r="AT69" s="4">
        <f>SUMIFS(BNVFE!AR:AR,BNVFE!$C:$C,$C69,BNVFE!$B:$B,$B69,BNVFE!$A:$A,$A69)</f>
        <v>0</v>
      </c>
      <c r="AU69" s="4">
        <f>SUMIFS(BNVFE!AS:AS,BNVFE!$C:$C,$C69,BNVFE!$B:$B,$B69,BNVFE!$A:$A,$A69)</f>
        <v>0</v>
      </c>
      <c r="AV69" s="4">
        <f>SUMIFS(BNVFE!AT:AT,BNVFE!$C:$C,$C69,BNVFE!$B:$B,$B69,BNVFE!$A:$A,$A69)</f>
        <v>0</v>
      </c>
    </row>
    <row r="70" spans="1:48">
      <c r="A70" s="18" t="s">
        <v>144</v>
      </c>
      <c r="B70" s="18" t="s">
        <v>16</v>
      </c>
      <c r="C70" s="18" t="s">
        <v>49</v>
      </c>
      <c r="D70" s="4">
        <f>SUMIFS(SYFAFE!$D$18:$D$101,SYFAFE!$C$18:$C$101,$C70,SYFAFE!$B$18:$B$101,$B70,SYFAFE!A$18:A$101,$A70)</f>
        <v>0</v>
      </c>
      <c r="E70" s="10" t="e">
        <f t="shared" si="1"/>
        <v>#DIV/0!</v>
      </c>
      <c r="F70" s="20">
        <f>VLOOKUP($B70,'Other Values'!$A$9:$C$14,IF($A70="passenger",2,3),FALSE)</f>
        <v>32.8333333333333</v>
      </c>
      <c r="G70" s="4">
        <f>SUMIFS(BNVFE!E:E,BNVFE!$C:$C,$C70,BNVFE!$B:$B,$B70,BNVFE!$A:$A,$A70)</f>
        <v>0</v>
      </c>
      <c r="H70" s="4">
        <f>SUMIFS(BNVFE!F:F,BNVFE!$C:$C,$C70,BNVFE!$B:$B,$B70,BNVFE!$A:$A,$A70)</f>
        <v>0</v>
      </c>
      <c r="I70" s="4">
        <f>SUMIFS(BNVFE!G:G,BNVFE!$C:$C,$C70,BNVFE!$B:$B,$B70,BNVFE!$A:$A,$A70)</f>
        <v>0</v>
      </c>
      <c r="J70" s="4">
        <f>SUMIFS(BNVFE!H:H,BNVFE!$C:$C,$C70,BNVFE!$B:$B,$B70,BNVFE!$A:$A,$A70)</f>
        <v>0</v>
      </c>
      <c r="K70" s="4">
        <f>SUMIFS(BNVFE!I:I,BNVFE!$C:$C,$C70,BNVFE!$B:$B,$B70,BNVFE!$A:$A,$A70)</f>
        <v>0</v>
      </c>
      <c r="L70" s="4">
        <f>SUMIFS(BNVFE!J:J,BNVFE!$C:$C,$C70,BNVFE!$B:$B,$B70,BNVFE!$A:$A,$A70)</f>
        <v>0</v>
      </c>
      <c r="M70" s="4">
        <f>SUMIFS(BNVFE!K:K,BNVFE!$C:$C,$C70,BNVFE!$B:$B,$B70,BNVFE!$A:$A,$A70)</f>
        <v>0</v>
      </c>
      <c r="N70" s="4">
        <f>SUMIFS(BNVFE!L:L,BNVFE!$C:$C,$C70,BNVFE!$B:$B,$B70,BNVFE!$A:$A,$A70)</f>
        <v>0</v>
      </c>
      <c r="O70" s="4">
        <f>SUMIFS(BNVFE!M:M,BNVFE!$C:$C,$C70,BNVFE!$B:$B,$B70,BNVFE!$A:$A,$A70)</f>
        <v>0</v>
      </c>
      <c r="P70" s="4">
        <f>SUMIFS(BNVFE!N:N,BNVFE!$C:$C,$C70,BNVFE!$B:$B,$B70,BNVFE!$A:$A,$A70)</f>
        <v>0</v>
      </c>
      <c r="Q70" s="4">
        <f>SUMIFS(BNVFE!O:O,BNVFE!$C:$C,$C70,BNVFE!$B:$B,$B70,BNVFE!$A:$A,$A70)</f>
        <v>0</v>
      </c>
      <c r="R70" s="4">
        <f>SUMIFS(BNVFE!P:P,BNVFE!$C:$C,$C70,BNVFE!$B:$B,$B70,BNVFE!$A:$A,$A70)</f>
        <v>0</v>
      </c>
      <c r="S70" s="4">
        <f>SUMIFS(BNVFE!Q:Q,BNVFE!$C:$C,$C70,BNVFE!$B:$B,$B70,BNVFE!$A:$A,$A70)</f>
        <v>0</v>
      </c>
      <c r="T70" s="4">
        <f>SUMIFS(BNVFE!R:R,BNVFE!$C:$C,$C70,BNVFE!$B:$B,$B70,BNVFE!$A:$A,$A70)</f>
        <v>0</v>
      </c>
      <c r="U70" s="4">
        <f>SUMIFS(BNVFE!S:S,BNVFE!$C:$C,$C70,BNVFE!$B:$B,$B70,BNVFE!$A:$A,$A70)</f>
        <v>0</v>
      </c>
      <c r="V70" s="4">
        <f>SUMIFS(BNVFE!T:T,BNVFE!$C:$C,$C70,BNVFE!$B:$B,$B70,BNVFE!$A:$A,$A70)</f>
        <v>0</v>
      </c>
      <c r="W70" s="4">
        <f>SUMIFS(BNVFE!U:U,BNVFE!$C:$C,$C70,BNVFE!$B:$B,$B70,BNVFE!$A:$A,$A70)</f>
        <v>0</v>
      </c>
      <c r="X70" s="4">
        <f>SUMIFS(BNVFE!V:V,BNVFE!$C:$C,$C70,BNVFE!$B:$B,$B70,BNVFE!$A:$A,$A70)</f>
        <v>0</v>
      </c>
      <c r="Y70" s="4">
        <f>SUMIFS(BNVFE!W:W,BNVFE!$C:$C,$C70,BNVFE!$B:$B,$B70,BNVFE!$A:$A,$A70)</f>
        <v>0</v>
      </c>
      <c r="Z70" s="4">
        <f>SUMIFS(BNVFE!X:X,BNVFE!$C:$C,$C70,BNVFE!$B:$B,$B70,BNVFE!$A:$A,$A70)</f>
        <v>0</v>
      </c>
      <c r="AA70" s="4">
        <f>SUMIFS(BNVFE!Y:Y,BNVFE!$C:$C,$C70,BNVFE!$B:$B,$B70,BNVFE!$A:$A,$A70)</f>
        <v>0</v>
      </c>
      <c r="AB70" s="4">
        <f>SUMIFS(BNVFE!Z:Z,BNVFE!$C:$C,$C70,BNVFE!$B:$B,$B70,BNVFE!$A:$A,$A70)</f>
        <v>0</v>
      </c>
      <c r="AC70" s="4">
        <f>SUMIFS(BNVFE!AA:AA,BNVFE!$C:$C,$C70,BNVFE!$B:$B,$B70,BNVFE!$A:$A,$A70)</f>
        <v>0</v>
      </c>
      <c r="AD70" s="4">
        <f>SUMIFS(BNVFE!AB:AB,BNVFE!$C:$C,$C70,BNVFE!$B:$B,$B70,BNVFE!$A:$A,$A70)</f>
        <v>0</v>
      </c>
      <c r="AE70" s="4">
        <f>SUMIFS(BNVFE!AC:AC,BNVFE!$C:$C,$C70,BNVFE!$B:$B,$B70,BNVFE!$A:$A,$A70)</f>
        <v>0</v>
      </c>
      <c r="AF70" s="4">
        <f>SUMIFS(BNVFE!AD:AD,BNVFE!$C:$C,$C70,BNVFE!$B:$B,$B70,BNVFE!$A:$A,$A70)</f>
        <v>0</v>
      </c>
      <c r="AG70" s="4">
        <f>SUMIFS(BNVFE!AE:AE,BNVFE!$C:$C,$C70,BNVFE!$B:$B,$B70,BNVFE!$A:$A,$A70)</f>
        <v>0</v>
      </c>
      <c r="AH70" s="4">
        <f>SUMIFS(BNVFE!AF:AF,BNVFE!$C:$C,$C70,BNVFE!$B:$B,$B70,BNVFE!$A:$A,$A70)</f>
        <v>0</v>
      </c>
      <c r="AI70" s="4">
        <f>SUMIFS(BNVFE!AG:AG,BNVFE!$C:$C,$C70,BNVFE!$B:$B,$B70,BNVFE!$A:$A,$A70)</f>
        <v>0</v>
      </c>
      <c r="AJ70" s="4">
        <f>SUMIFS(BNVFE!AH:AH,BNVFE!$C:$C,$C70,BNVFE!$B:$B,$B70,BNVFE!$A:$A,$A70)</f>
        <v>0</v>
      </c>
      <c r="AK70" s="4">
        <f>SUMIFS(BNVFE!AI:AI,BNVFE!$C:$C,$C70,BNVFE!$B:$B,$B70,BNVFE!$A:$A,$A70)</f>
        <v>0</v>
      </c>
      <c r="AL70" s="4">
        <f>SUMIFS(BNVFE!AJ:AJ,BNVFE!$C:$C,$C70,BNVFE!$B:$B,$B70,BNVFE!$A:$A,$A70)</f>
        <v>0</v>
      </c>
      <c r="AM70" s="4">
        <f>SUMIFS(BNVFE!AK:AK,BNVFE!$C:$C,$C70,BNVFE!$B:$B,$B70,BNVFE!$A:$A,$A70)</f>
        <v>0</v>
      </c>
      <c r="AN70" s="4">
        <f>SUMIFS(BNVFE!AL:AL,BNVFE!$C:$C,$C70,BNVFE!$B:$B,$B70,BNVFE!$A:$A,$A70)</f>
        <v>0</v>
      </c>
      <c r="AO70" s="4">
        <f>SUMIFS(BNVFE!AM:AM,BNVFE!$C:$C,$C70,BNVFE!$B:$B,$B70,BNVFE!$A:$A,$A70)</f>
        <v>0</v>
      </c>
      <c r="AP70" s="4">
        <f>SUMIFS(BNVFE!AN:AN,BNVFE!$C:$C,$C70,BNVFE!$B:$B,$B70,BNVFE!$A:$A,$A70)</f>
        <v>0</v>
      </c>
      <c r="AQ70" s="4">
        <f>SUMIFS(BNVFE!AO:AO,BNVFE!$C:$C,$C70,BNVFE!$B:$B,$B70,BNVFE!$A:$A,$A70)</f>
        <v>0</v>
      </c>
      <c r="AR70" s="4">
        <f>SUMIFS(BNVFE!AP:AP,BNVFE!$C:$C,$C70,BNVFE!$B:$B,$B70,BNVFE!$A:$A,$A70)</f>
        <v>0</v>
      </c>
      <c r="AS70" s="4">
        <f>SUMIFS(BNVFE!AQ:AQ,BNVFE!$C:$C,$C70,BNVFE!$B:$B,$B70,BNVFE!$A:$A,$A70)</f>
        <v>0</v>
      </c>
      <c r="AT70" s="4">
        <f>SUMIFS(BNVFE!AR:AR,BNVFE!$C:$C,$C70,BNVFE!$B:$B,$B70,BNVFE!$A:$A,$A70)</f>
        <v>0</v>
      </c>
      <c r="AU70" s="4">
        <f>SUMIFS(BNVFE!AS:AS,BNVFE!$C:$C,$C70,BNVFE!$B:$B,$B70,BNVFE!$A:$A,$A70)</f>
        <v>0</v>
      </c>
      <c r="AV70" s="4">
        <f>SUMIFS(BNVFE!AT:AT,BNVFE!$C:$C,$C70,BNVFE!$B:$B,$B70,BNVFE!$A:$A,$A70)</f>
        <v>0</v>
      </c>
    </row>
    <row r="71" spans="1:48">
      <c r="A71" s="18" t="s">
        <v>144</v>
      </c>
      <c r="B71" s="18" t="s">
        <v>16</v>
      </c>
      <c r="C71" s="18" t="s">
        <v>50</v>
      </c>
      <c r="D71" s="4">
        <f>SUMIFS(SYFAFE!$D$18:$D$101,SYFAFE!$C$18:$C$101,$C71,SYFAFE!$B$18:$B$101,$B71,SYFAFE!A$18:A$101,$A71)</f>
        <v>1.8699128017234839E-3</v>
      </c>
      <c r="E71" s="10">
        <f t="shared" si="1"/>
        <v>1</v>
      </c>
      <c r="F71" s="20">
        <f>VLOOKUP($B71,'Other Values'!$A$9:$C$14,IF($A71="passenger",2,3),FALSE)</f>
        <v>32.8333333333333</v>
      </c>
      <c r="G71" s="4">
        <f>SUMIFS(BNVFE!E:E,BNVFE!$C:$C,$C71,BNVFE!$B:$B,$B71,BNVFE!$A:$A,$A71)</f>
        <v>1.8699128017234839E-3</v>
      </c>
      <c r="H71" s="4">
        <f>SUMIFS(BNVFE!F:F,BNVFE!$C:$C,$C71,BNVFE!$B:$B,$B71,BNVFE!$A:$A,$A71)</f>
        <v>1.8699128017234839E-3</v>
      </c>
      <c r="I71" s="4">
        <f>SUMIFS(BNVFE!G:G,BNVFE!$C:$C,$C71,BNVFE!$B:$B,$B71,BNVFE!$A:$A,$A71)</f>
        <v>1.8699128017234839E-3</v>
      </c>
      <c r="J71" s="4">
        <f>SUMIFS(BNVFE!H:H,BNVFE!$C:$C,$C71,BNVFE!$B:$B,$B71,BNVFE!$A:$A,$A71)</f>
        <v>1.8699128017234839E-3</v>
      </c>
      <c r="K71" s="4">
        <f>SUMIFS(BNVFE!I:I,BNVFE!$C:$C,$C71,BNVFE!$B:$B,$B71,BNVFE!$A:$A,$A71)</f>
        <v>1.8699128017234839E-3</v>
      </c>
      <c r="L71" s="4">
        <f>SUMIFS(BNVFE!J:J,BNVFE!$C:$C,$C71,BNVFE!$B:$B,$B71,BNVFE!$A:$A,$A71)</f>
        <v>1.8699128017234839E-3</v>
      </c>
      <c r="M71" s="4">
        <f>SUMIFS(BNVFE!K:K,BNVFE!$C:$C,$C71,BNVFE!$B:$B,$B71,BNVFE!$A:$A,$A71)</f>
        <v>1.8699128017234839E-3</v>
      </c>
      <c r="N71" s="4">
        <f>SUMIFS(BNVFE!L:L,BNVFE!$C:$C,$C71,BNVFE!$B:$B,$B71,BNVFE!$A:$A,$A71)</f>
        <v>1.8699128017234839E-3</v>
      </c>
      <c r="O71" s="4">
        <f>SUMIFS(BNVFE!M:M,BNVFE!$C:$C,$C71,BNVFE!$B:$B,$B71,BNVFE!$A:$A,$A71)</f>
        <v>1.8699128017234839E-3</v>
      </c>
      <c r="P71" s="4">
        <f>SUMIFS(BNVFE!N:N,BNVFE!$C:$C,$C71,BNVFE!$B:$B,$B71,BNVFE!$A:$A,$A71)</f>
        <v>1.8699128017234839E-3</v>
      </c>
      <c r="Q71" s="4">
        <f>SUMIFS(BNVFE!O:O,BNVFE!$C:$C,$C71,BNVFE!$B:$B,$B71,BNVFE!$A:$A,$A71)</f>
        <v>1.8699128017234839E-3</v>
      </c>
      <c r="R71" s="4">
        <f>SUMIFS(BNVFE!P:P,BNVFE!$C:$C,$C71,BNVFE!$B:$B,$B71,BNVFE!$A:$A,$A71)</f>
        <v>1.8699128017234839E-3</v>
      </c>
      <c r="S71" s="4">
        <f>SUMIFS(BNVFE!Q:Q,BNVFE!$C:$C,$C71,BNVFE!$B:$B,$B71,BNVFE!$A:$A,$A71)</f>
        <v>1.8699128017234839E-3</v>
      </c>
      <c r="T71" s="4">
        <f>SUMIFS(BNVFE!R:R,BNVFE!$C:$C,$C71,BNVFE!$B:$B,$B71,BNVFE!$A:$A,$A71)</f>
        <v>1.8699128017234839E-3</v>
      </c>
      <c r="U71" s="4">
        <f>SUMIFS(BNVFE!S:S,BNVFE!$C:$C,$C71,BNVFE!$B:$B,$B71,BNVFE!$A:$A,$A71)</f>
        <v>1.8699128017234839E-3</v>
      </c>
      <c r="V71" s="4">
        <f>SUMIFS(BNVFE!T:T,BNVFE!$C:$C,$C71,BNVFE!$B:$B,$B71,BNVFE!$A:$A,$A71)</f>
        <v>1.8699128017234839E-3</v>
      </c>
      <c r="W71" s="4">
        <f>SUMIFS(BNVFE!U:U,BNVFE!$C:$C,$C71,BNVFE!$B:$B,$B71,BNVFE!$A:$A,$A71)</f>
        <v>1.8699128017234839E-3</v>
      </c>
      <c r="X71" s="4">
        <f>SUMIFS(BNVFE!V:V,BNVFE!$C:$C,$C71,BNVFE!$B:$B,$B71,BNVFE!$A:$A,$A71)</f>
        <v>1.8699128017234839E-3</v>
      </c>
      <c r="Y71" s="4">
        <f>SUMIFS(BNVFE!W:W,BNVFE!$C:$C,$C71,BNVFE!$B:$B,$B71,BNVFE!$A:$A,$A71)</f>
        <v>1.8699128017234839E-3</v>
      </c>
      <c r="Z71" s="4">
        <f>SUMIFS(BNVFE!X:X,BNVFE!$C:$C,$C71,BNVFE!$B:$B,$B71,BNVFE!$A:$A,$A71)</f>
        <v>1.8699128017234839E-3</v>
      </c>
      <c r="AA71" s="4">
        <f>SUMIFS(BNVFE!Y:Y,BNVFE!$C:$C,$C71,BNVFE!$B:$B,$B71,BNVFE!$A:$A,$A71)</f>
        <v>1.8699128017234839E-3</v>
      </c>
      <c r="AB71" s="4">
        <f>SUMIFS(BNVFE!Z:Z,BNVFE!$C:$C,$C71,BNVFE!$B:$B,$B71,BNVFE!$A:$A,$A71)</f>
        <v>1.8699128017234839E-3</v>
      </c>
      <c r="AC71" s="4">
        <f>SUMIFS(BNVFE!AA:AA,BNVFE!$C:$C,$C71,BNVFE!$B:$B,$B71,BNVFE!$A:$A,$A71)</f>
        <v>1.8699128017234839E-3</v>
      </c>
      <c r="AD71" s="4">
        <f>SUMIFS(BNVFE!AB:AB,BNVFE!$C:$C,$C71,BNVFE!$B:$B,$B71,BNVFE!$A:$A,$A71)</f>
        <v>1.8699128017234839E-3</v>
      </c>
      <c r="AE71" s="4">
        <f>SUMIFS(BNVFE!AC:AC,BNVFE!$C:$C,$C71,BNVFE!$B:$B,$B71,BNVFE!$A:$A,$A71)</f>
        <v>1.8699128017234839E-3</v>
      </c>
      <c r="AF71" s="4">
        <f>SUMIFS(BNVFE!AD:AD,BNVFE!$C:$C,$C71,BNVFE!$B:$B,$B71,BNVFE!$A:$A,$A71)</f>
        <v>1.8699128017234839E-3</v>
      </c>
      <c r="AG71" s="4">
        <f>SUMIFS(BNVFE!AE:AE,BNVFE!$C:$C,$C71,BNVFE!$B:$B,$B71,BNVFE!$A:$A,$A71)</f>
        <v>1.8699128017234839E-3</v>
      </c>
      <c r="AH71" s="4">
        <f>SUMIFS(BNVFE!AF:AF,BNVFE!$C:$C,$C71,BNVFE!$B:$B,$B71,BNVFE!$A:$A,$A71)</f>
        <v>1.8699128017234839E-3</v>
      </c>
      <c r="AI71" s="4">
        <f>SUMIFS(BNVFE!AG:AG,BNVFE!$C:$C,$C71,BNVFE!$B:$B,$B71,BNVFE!$A:$A,$A71)</f>
        <v>1.8699128017234839E-3</v>
      </c>
      <c r="AJ71" s="4">
        <f>SUMIFS(BNVFE!AH:AH,BNVFE!$C:$C,$C71,BNVFE!$B:$B,$B71,BNVFE!$A:$A,$A71)</f>
        <v>1.8699128017234839E-3</v>
      </c>
      <c r="AK71" s="4">
        <f>SUMIFS(BNVFE!AI:AI,BNVFE!$C:$C,$C71,BNVFE!$B:$B,$B71,BNVFE!$A:$A,$A71)</f>
        <v>1.8699128017234839E-3</v>
      </c>
      <c r="AL71" s="4">
        <f>SUMIFS(BNVFE!AJ:AJ,BNVFE!$C:$C,$C71,BNVFE!$B:$B,$B71,BNVFE!$A:$A,$A71)</f>
        <v>1.8699128017234839E-3</v>
      </c>
      <c r="AM71" s="4">
        <f>SUMIFS(BNVFE!AK:AK,BNVFE!$C:$C,$C71,BNVFE!$B:$B,$B71,BNVFE!$A:$A,$A71)</f>
        <v>1.8699128017234847E-3</v>
      </c>
      <c r="AN71" s="4">
        <f>SUMIFS(BNVFE!AL:AL,BNVFE!$C:$C,$C71,BNVFE!$B:$B,$B71,BNVFE!$A:$A,$A71)</f>
        <v>1.8699128017234847E-3</v>
      </c>
      <c r="AO71" s="4">
        <f>SUMIFS(BNVFE!AM:AM,BNVFE!$C:$C,$C71,BNVFE!$B:$B,$B71,BNVFE!$A:$A,$A71)</f>
        <v>1.8699128017234847E-3</v>
      </c>
      <c r="AP71" s="4">
        <f>SUMIFS(BNVFE!AN:AN,BNVFE!$C:$C,$C71,BNVFE!$B:$B,$B71,BNVFE!$A:$A,$A71)</f>
        <v>1.8699128017234847E-3</v>
      </c>
      <c r="AQ71" s="4">
        <f>SUMIFS(BNVFE!AO:AO,BNVFE!$C:$C,$C71,BNVFE!$B:$B,$B71,BNVFE!$A:$A,$A71)</f>
        <v>1.8699128017234847E-3</v>
      </c>
      <c r="AR71" s="4">
        <f>SUMIFS(BNVFE!AP:AP,BNVFE!$C:$C,$C71,BNVFE!$B:$B,$B71,BNVFE!$A:$A,$A71)</f>
        <v>1.8699128017234847E-3</v>
      </c>
      <c r="AS71" s="4">
        <f>SUMIFS(BNVFE!AQ:AQ,BNVFE!$C:$C,$C71,BNVFE!$B:$B,$B71,BNVFE!$A:$A,$A71)</f>
        <v>1.8699128017234847E-3</v>
      </c>
      <c r="AT71" s="4">
        <f>SUMIFS(BNVFE!AR:AR,BNVFE!$C:$C,$C71,BNVFE!$B:$B,$B71,BNVFE!$A:$A,$A71)</f>
        <v>1.8699128017234847E-3</v>
      </c>
      <c r="AU71" s="4">
        <f>SUMIFS(BNVFE!AS:AS,BNVFE!$C:$C,$C71,BNVFE!$B:$B,$B71,BNVFE!$A:$A,$A71)</f>
        <v>1.8699128017234847E-3</v>
      </c>
      <c r="AV71" s="4">
        <f>SUMIFS(BNVFE!AT:AT,BNVFE!$C:$C,$C71,BNVFE!$B:$B,$B71,BNVFE!$A:$A,$A71)</f>
        <v>1.8699128017234847E-3</v>
      </c>
    </row>
    <row r="72" spans="1:48">
      <c r="A72" s="18" t="s">
        <v>143</v>
      </c>
      <c r="B72" s="18" t="s">
        <v>17</v>
      </c>
      <c r="C72" s="18" t="s">
        <v>2</v>
      </c>
      <c r="D72" s="4">
        <f>SUMIFS(SYFAFE!$D$18:$D$101,SYFAFE!$C$18:$C$101,$C72,SYFAFE!$B$18:$B$101,$B72,SYFAFE!A$18:A$101,$A72)</f>
        <v>0.22504068339334843</v>
      </c>
      <c r="E72" s="10">
        <f t="shared" si="1"/>
        <v>1</v>
      </c>
      <c r="F72" s="20">
        <f>VLOOKUP($B72,'Other Values'!$A$9:$C$14,IF($A72="passenger",2,3),FALSE)</f>
        <v>13</v>
      </c>
      <c r="G72" s="4">
        <f>SUMIFS(BNVFE!E:E,BNVFE!$C:$C,$C72,BNVFE!$B:$B,$B72,BNVFE!$A:$A,$A72)</f>
        <v>0.22504068339334843</v>
      </c>
      <c r="H72" s="4">
        <f>SUMIFS(BNVFE!F:F,BNVFE!$C:$C,$C72,BNVFE!$B:$B,$B72,BNVFE!$A:$A,$A72)</f>
        <v>0.1931887712822899</v>
      </c>
      <c r="I72" s="4">
        <f>SUMIFS(BNVFE!G:G,BNVFE!$C:$C,$C72,BNVFE!$B:$B,$B72,BNVFE!$A:$A,$A72)</f>
        <v>0.2348616608481702</v>
      </c>
      <c r="J72" s="4">
        <f>SUMIFS(BNVFE!H:H,BNVFE!$C:$C,$C72,BNVFE!$B:$B,$B72,BNVFE!$A:$A,$A72)</f>
        <v>0.24257443915033164</v>
      </c>
      <c r="K72" s="4">
        <f>SUMIFS(BNVFE!I:I,BNVFE!$C:$C,$C72,BNVFE!$B:$B,$B72,BNVFE!$A:$A,$A72)</f>
        <v>0.25081098801628826</v>
      </c>
      <c r="L72" s="4">
        <f>SUMIFS(BNVFE!J:J,BNVFE!$C:$C,$C72,BNVFE!$B:$B,$B72,BNVFE!$A:$A,$A72)</f>
        <v>0.259626536182264</v>
      </c>
      <c r="M72" s="4">
        <f>SUMIFS(BNVFE!K:K,BNVFE!$C:$C,$C72,BNVFE!$B:$B,$B72,BNVFE!$A:$A,$A72)</f>
        <v>0.26908436000033215</v>
      </c>
      <c r="N72" s="4">
        <f>SUMIFS(BNVFE!L:L,BNVFE!$C:$C,$C72,BNVFE!$B:$B,$B72,BNVFE!$A:$A,$A72)</f>
        <v>0.27699860588269531</v>
      </c>
      <c r="O72" s="4">
        <f>SUMIFS(BNVFE!M:M,BNVFE!$C:$C,$C72,BNVFE!$B:$B,$B72,BNVFE!$A:$A,$A72)</f>
        <v>0.2853925030306555</v>
      </c>
      <c r="P72" s="4">
        <f>SUMIFS(BNVFE!N:N,BNVFE!$C:$C,$C72,BNVFE!$B:$B,$B72,BNVFE!$A:$A,$A72)</f>
        <v>0.29431101875036325</v>
      </c>
      <c r="Q72" s="4">
        <f>SUMIFS(BNVFE!O:O,BNVFE!$C:$C,$C72,BNVFE!$B:$B,$B72,BNVFE!$A:$A,$A72)</f>
        <v>0.30380492258102065</v>
      </c>
      <c r="R72" s="4">
        <f>SUMIFS(BNVFE!P:P,BNVFE!$C:$C,$C72,BNVFE!$B:$B,$B72,BNVFE!$A:$A,$A72)</f>
        <v>0.31393175333372109</v>
      </c>
      <c r="S72" s="4">
        <f>SUMIFS(BNVFE!Q:Q,BNVFE!$C:$C,$C72,BNVFE!$B:$B,$B72,BNVFE!$A:$A,$A72)</f>
        <v>0.32475698620729737</v>
      </c>
      <c r="T72" s="4">
        <f>SUMIFS(BNVFE!R:R,BNVFE!$C:$C,$C72,BNVFE!$B:$B,$B72,BNVFE!$A:$A,$A72)</f>
        <v>0.33635545000041578</v>
      </c>
      <c r="U72" s="4">
        <f>SUMIFS(BNVFE!S:S,BNVFE!$C:$C,$C72,BNVFE!$B:$B,$B72,BNVFE!$A:$A,$A72)</f>
        <v>0.34881305925969003</v>
      </c>
      <c r="V72" s="4">
        <f>SUMIFS(BNVFE!T:T,BNVFE!$C:$C,$C72,BNVFE!$B:$B,$B72,BNVFE!$A:$A,$A72)</f>
        <v>0.36222894615429324</v>
      </c>
      <c r="W72" s="4">
        <f>SUMIFS(BNVFE!U:U,BNVFE!$C:$C,$C72,BNVFE!$B:$B,$B72,BNVFE!$A:$A,$A72)</f>
        <v>0.37671810400046568</v>
      </c>
      <c r="X72" s="4">
        <f>SUMIFS(BNVFE!V:V,BNVFE!$C:$C,$C72,BNVFE!$B:$B,$B72,BNVFE!$A:$A,$A72)</f>
        <v>0.37671810400046568</v>
      </c>
      <c r="Y72" s="4">
        <f>SUMIFS(BNVFE!W:W,BNVFE!$C:$C,$C72,BNVFE!$B:$B,$B72,BNVFE!$A:$A,$A72)</f>
        <v>0.37671810400046568</v>
      </c>
      <c r="Z72" s="4">
        <f>SUMIFS(BNVFE!X:X,BNVFE!$C:$C,$C72,BNVFE!$B:$B,$B72,BNVFE!$A:$A,$A72)</f>
        <v>0.37671810400046568</v>
      </c>
      <c r="AA72" s="4">
        <f>SUMIFS(BNVFE!Y:Y,BNVFE!$C:$C,$C72,BNVFE!$B:$B,$B72,BNVFE!$A:$A,$A72)</f>
        <v>0.37671810400046568</v>
      </c>
      <c r="AB72" s="4">
        <f>SUMIFS(BNVFE!Z:Z,BNVFE!$C:$C,$C72,BNVFE!$B:$B,$B72,BNVFE!$A:$A,$A72)</f>
        <v>0.37671810400046568</v>
      </c>
      <c r="AC72" s="4">
        <f>SUMIFS(BNVFE!AA:AA,BNVFE!$C:$C,$C72,BNVFE!$B:$B,$B72,BNVFE!$A:$A,$A72)</f>
        <v>0.37671810400046568</v>
      </c>
      <c r="AD72" s="4">
        <f>SUMIFS(BNVFE!AB:AB,BNVFE!$C:$C,$C72,BNVFE!$B:$B,$B72,BNVFE!$A:$A,$A72)</f>
        <v>0.37671810400046568</v>
      </c>
      <c r="AE72" s="4">
        <f>SUMIFS(BNVFE!AC:AC,BNVFE!$C:$C,$C72,BNVFE!$B:$B,$B72,BNVFE!$A:$A,$A72)</f>
        <v>0.37671810400046568</v>
      </c>
      <c r="AF72" s="4">
        <f>SUMIFS(BNVFE!AD:AD,BNVFE!$C:$C,$C72,BNVFE!$B:$B,$B72,BNVFE!$A:$A,$A72)</f>
        <v>0.37671810400046568</v>
      </c>
      <c r="AG72" s="4">
        <f>SUMIFS(BNVFE!AE:AE,BNVFE!$C:$C,$C72,BNVFE!$B:$B,$B72,BNVFE!$A:$A,$A72)</f>
        <v>0.37671810400046568</v>
      </c>
      <c r="AH72" s="4">
        <f>SUMIFS(BNVFE!AF:AF,BNVFE!$C:$C,$C72,BNVFE!$B:$B,$B72,BNVFE!$A:$A,$A72)</f>
        <v>0.37671810400046568</v>
      </c>
      <c r="AI72" s="4">
        <f>SUMIFS(BNVFE!AG:AG,BNVFE!$C:$C,$C72,BNVFE!$B:$B,$B72,BNVFE!$A:$A,$A72)</f>
        <v>0.37671810400046568</v>
      </c>
      <c r="AJ72" s="4">
        <f>SUMIFS(BNVFE!AH:AH,BNVFE!$C:$C,$C72,BNVFE!$B:$B,$B72,BNVFE!$A:$A,$A72)</f>
        <v>0.37671810400046568</v>
      </c>
      <c r="AK72" s="4">
        <f>SUMIFS(BNVFE!AI:AI,BNVFE!$C:$C,$C72,BNVFE!$B:$B,$B72,BNVFE!$A:$A,$A72)</f>
        <v>0.37671810400046568</v>
      </c>
      <c r="AL72" s="4">
        <f>SUMIFS(BNVFE!AJ:AJ,BNVFE!$C:$C,$C72,BNVFE!$B:$B,$B72,BNVFE!$A:$A,$A72)</f>
        <v>0.37671810400046568</v>
      </c>
      <c r="AM72" s="4">
        <f>SUMIFS(BNVFE!AK:AK,BNVFE!$C:$C,$C72,BNVFE!$B:$B,$B72,BNVFE!$A:$A,$A72)</f>
        <v>0.37671810400046568</v>
      </c>
      <c r="AN72" s="4">
        <f>SUMIFS(BNVFE!AL:AL,BNVFE!$C:$C,$C72,BNVFE!$B:$B,$B72,BNVFE!$A:$A,$A72)</f>
        <v>0.37671810400046568</v>
      </c>
      <c r="AO72" s="4">
        <f>SUMIFS(BNVFE!AM:AM,BNVFE!$C:$C,$C72,BNVFE!$B:$B,$B72,BNVFE!$A:$A,$A72)</f>
        <v>0.37671810400046568</v>
      </c>
      <c r="AP72" s="4">
        <f>SUMIFS(BNVFE!AN:AN,BNVFE!$C:$C,$C72,BNVFE!$B:$B,$B72,BNVFE!$A:$A,$A72)</f>
        <v>0.37671810400046568</v>
      </c>
      <c r="AQ72" s="4">
        <f>SUMIFS(BNVFE!AO:AO,BNVFE!$C:$C,$C72,BNVFE!$B:$B,$B72,BNVFE!$A:$A,$A72)</f>
        <v>0.37671810400046568</v>
      </c>
      <c r="AR72" s="4">
        <f>SUMIFS(BNVFE!AP:AP,BNVFE!$C:$C,$C72,BNVFE!$B:$B,$B72,BNVFE!$A:$A,$A72)</f>
        <v>0.37671810400046568</v>
      </c>
      <c r="AS72" s="4">
        <f>SUMIFS(BNVFE!AQ:AQ,BNVFE!$C:$C,$C72,BNVFE!$B:$B,$B72,BNVFE!$A:$A,$A72)</f>
        <v>0.37671810400046568</v>
      </c>
      <c r="AT72" s="4">
        <f>SUMIFS(BNVFE!AR:AR,BNVFE!$C:$C,$C72,BNVFE!$B:$B,$B72,BNVFE!$A:$A,$A72)</f>
        <v>0.37671810400046568</v>
      </c>
      <c r="AU72" s="4">
        <f>SUMIFS(BNVFE!AS:AS,BNVFE!$C:$C,$C72,BNVFE!$B:$B,$B72,BNVFE!$A:$A,$A72)</f>
        <v>0.37671810400046568</v>
      </c>
      <c r="AV72" s="4">
        <f>SUMIFS(BNVFE!AT:AT,BNVFE!$C:$C,$C72,BNVFE!$B:$B,$B72,BNVFE!$A:$A,$A72)</f>
        <v>0.37671810400046568</v>
      </c>
    </row>
    <row r="73" spans="1:48">
      <c r="A73" s="18" t="s">
        <v>143</v>
      </c>
      <c r="B73" s="18" t="s">
        <v>17</v>
      </c>
      <c r="C73" s="18" t="s">
        <v>3</v>
      </c>
      <c r="D73" s="4">
        <f>SUMIFS(SYFAFE!$D$18:$D$101,SYFAFE!$C$18:$C$101,$C73,SYFAFE!$B$18:$B$101,$B73,SYFAFE!A$18:A$101,$A73)</f>
        <v>7.0030328094844219E-2</v>
      </c>
      <c r="E73" s="10">
        <f t="shared" si="1"/>
        <v>1</v>
      </c>
      <c r="F73" s="20">
        <f>VLOOKUP($B73,'Other Values'!$A$9:$C$14,IF($A73="passenger",2,3),FALSE)</f>
        <v>13</v>
      </c>
      <c r="G73" s="4">
        <f>SUMIFS(BNVFE!E:E,BNVFE!$C:$C,$C73,BNVFE!$B:$B,$B73,BNVFE!$A:$A,$A73)</f>
        <v>7.0030328094844219E-2</v>
      </c>
      <c r="H73" s="4">
        <f>SUMIFS(BNVFE!F:F,BNVFE!$C:$C,$C73,BNVFE!$B:$B,$B73,BNVFE!$A:$A,$A73)</f>
        <v>6.0118343195266273E-2</v>
      </c>
      <c r="I73" s="4">
        <f>SUMIFS(BNVFE!G:G,BNVFE!$C:$C,$C73,BNVFE!$B:$B,$B73,BNVFE!$A:$A,$A73)</f>
        <v>7.3086514483023154E-2</v>
      </c>
      <c r="J73" s="4">
        <f>SUMIFS(BNVFE!H:H,BNVFE!$C:$C,$C73,BNVFE!$B:$B,$B73,BNVFE!$A:$A,$A73)</f>
        <v>7.5486651146663974E-2</v>
      </c>
      <c r="K73" s="4">
        <f>SUMIFS(BNVFE!I:I,BNVFE!$C:$C,$C73,BNVFE!$B:$B,$B73,BNVFE!$A:$A,$A73)</f>
        <v>7.8049779780805018E-2</v>
      </c>
      <c r="L73" s="4">
        <f>SUMIFS(BNVFE!J:J,BNVFE!$C:$C,$C73,BNVFE!$B:$B,$B73,BNVFE!$A:$A,$A73)</f>
        <v>8.0793086995705823E-2</v>
      </c>
      <c r="M73" s="4">
        <f>SUMIFS(BNVFE!K:K,BNVFE!$C:$C,$C73,BNVFE!$B:$B,$B73,BNVFE!$A:$A,$A73)</f>
        <v>8.373626373626368E-2</v>
      </c>
      <c r="N73" s="4">
        <f>SUMIFS(BNVFE!L:L,BNVFE!$C:$C,$C73,BNVFE!$B:$B,$B73,BNVFE!$A:$A,$A73)</f>
        <v>8.6199095022624503E-2</v>
      </c>
      <c r="O73" s="4">
        <f>SUMIFS(BNVFE!M:M,BNVFE!$C:$C,$C73,BNVFE!$B:$B,$B73,BNVFE!$A:$A,$A73)</f>
        <v>8.8811188811188796E-2</v>
      </c>
      <c r="P73" s="4">
        <f>SUMIFS(BNVFE!N:N,BNVFE!$C:$C,$C73,BNVFE!$B:$B,$B73,BNVFE!$A:$A,$A73)</f>
        <v>9.1586538461538386E-2</v>
      </c>
      <c r="Q73" s="4">
        <f>SUMIFS(BNVFE!O:O,BNVFE!$C:$C,$C73,BNVFE!$B:$B,$B73,BNVFE!$A:$A,$A73)</f>
        <v>9.4540942928039773E-2</v>
      </c>
      <c r="R73" s="4">
        <f>SUMIFS(BNVFE!P:P,BNVFE!$C:$C,$C73,BNVFE!$B:$B,$B73,BNVFE!$A:$A,$A73)</f>
        <v>9.7692307692307689E-2</v>
      </c>
      <c r="S73" s="4">
        <f>SUMIFS(BNVFE!Q:Q,BNVFE!$C:$C,$C73,BNVFE!$B:$B,$B73,BNVFE!$A:$A,$A73)</f>
        <v>0.1010610079575596</v>
      </c>
      <c r="T73" s="4">
        <f>SUMIFS(BNVFE!R:R,BNVFE!$C:$C,$C73,BNVFE!$B:$B,$B73,BNVFE!$A:$A,$A73)</f>
        <v>0.10467032967032977</v>
      </c>
      <c r="U73" s="4">
        <f>SUMIFS(BNVFE!S:S,BNVFE!$C:$C,$C73,BNVFE!$B:$B,$B73,BNVFE!$A:$A,$A73)</f>
        <v>0.10854700854700854</v>
      </c>
      <c r="V73" s="4">
        <f>SUMIFS(BNVFE!T:T,BNVFE!$C:$C,$C73,BNVFE!$B:$B,$B73,BNVFE!$A:$A,$A73)</f>
        <v>0.11272189349112416</v>
      </c>
      <c r="W73" s="4">
        <f>SUMIFS(BNVFE!U:U,BNVFE!$C:$C,$C73,BNVFE!$B:$B,$B73,BNVFE!$A:$A,$A73)</f>
        <v>0.11723076923076935</v>
      </c>
      <c r="X73" s="4">
        <f>SUMIFS(BNVFE!V:V,BNVFE!$C:$C,$C73,BNVFE!$B:$B,$B73,BNVFE!$A:$A,$A73)</f>
        <v>0.11723076923076935</v>
      </c>
      <c r="Y73" s="4">
        <f>SUMIFS(BNVFE!W:W,BNVFE!$C:$C,$C73,BNVFE!$B:$B,$B73,BNVFE!$A:$A,$A73)</f>
        <v>0.11723076923076935</v>
      </c>
      <c r="Z73" s="4">
        <f>SUMIFS(BNVFE!X:X,BNVFE!$C:$C,$C73,BNVFE!$B:$B,$B73,BNVFE!$A:$A,$A73)</f>
        <v>0.11723076923076935</v>
      </c>
      <c r="AA73" s="4">
        <f>SUMIFS(BNVFE!Y:Y,BNVFE!$C:$C,$C73,BNVFE!$B:$B,$B73,BNVFE!$A:$A,$A73)</f>
        <v>0.11723076923076935</v>
      </c>
      <c r="AB73" s="4">
        <f>SUMIFS(BNVFE!Z:Z,BNVFE!$C:$C,$C73,BNVFE!$B:$B,$B73,BNVFE!$A:$A,$A73)</f>
        <v>0.11723076923076935</v>
      </c>
      <c r="AC73" s="4">
        <f>SUMIFS(BNVFE!AA:AA,BNVFE!$C:$C,$C73,BNVFE!$B:$B,$B73,BNVFE!$A:$A,$A73)</f>
        <v>0.11723076923076935</v>
      </c>
      <c r="AD73" s="4">
        <f>SUMIFS(BNVFE!AB:AB,BNVFE!$C:$C,$C73,BNVFE!$B:$B,$B73,BNVFE!$A:$A,$A73)</f>
        <v>0.11723076923076935</v>
      </c>
      <c r="AE73" s="4">
        <f>SUMIFS(BNVFE!AC:AC,BNVFE!$C:$C,$C73,BNVFE!$B:$B,$B73,BNVFE!$A:$A,$A73)</f>
        <v>0.11723076923076935</v>
      </c>
      <c r="AF73" s="4">
        <f>SUMIFS(BNVFE!AD:AD,BNVFE!$C:$C,$C73,BNVFE!$B:$B,$B73,BNVFE!$A:$A,$A73)</f>
        <v>0.11723076923076935</v>
      </c>
      <c r="AG73" s="4">
        <f>SUMIFS(BNVFE!AE:AE,BNVFE!$C:$C,$C73,BNVFE!$B:$B,$B73,BNVFE!$A:$A,$A73)</f>
        <v>0.11723076923076935</v>
      </c>
      <c r="AH73" s="4">
        <f>SUMIFS(BNVFE!AF:AF,BNVFE!$C:$C,$C73,BNVFE!$B:$B,$B73,BNVFE!$A:$A,$A73)</f>
        <v>0.11723076923076935</v>
      </c>
      <c r="AI73" s="4">
        <f>SUMIFS(BNVFE!AG:AG,BNVFE!$C:$C,$C73,BNVFE!$B:$B,$B73,BNVFE!$A:$A,$A73)</f>
        <v>0.11723076923076935</v>
      </c>
      <c r="AJ73" s="4">
        <f>SUMIFS(BNVFE!AH:AH,BNVFE!$C:$C,$C73,BNVFE!$B:$B,$B73,BNVFE!$A:$A,$A73)</f>
        <v>0.11723076923076935</v>
      </c>
      <c r="AK73" s="4">
        <f>SUMIFS(BNVFE!AI:AI,BNVFE!$C:$C,$C73,BNVFE!$B:$B,$B73,BNVFE!$A:$A,$A73)</f>
        <v>0.11723076923076935</v>
      </c>
      <c r="AL73" s="4">
        <f>SUMIFS(BNVFE!AJ:AJ,BNVFE!$C:$C,$C73,BNVFE!$B:$B,$B73,BNVFE!$A:$A,$A73)</f>
        <v>0.11723076923076935</v>
      </c>
      <c r="AM73" s="4">
        <f>SUMIFS(BNVFE!AK:AK,BNVFE!$C:$C,$C73,BNVFE!$B:$B,$B73,BNVFE!$A:$A,$A73)</f>
        <v>0.11723076923076935</v>
      </c>
      <c r="AN73" s="4">
        <f>SUMIFS(BNVFE!AL:AL,BNVFE!$C:$C,$C73,BNVFE!$B:$B,$B73,BNVFE!$A:$A,$A73)</f>
        <v>0.11723076923076935</v>
      </c>
      <c r="AO73" s="4">
        <f>SUMIFS(BNVFE!AM:AM,BNVFE!$C:$C,$C73,BNVFE!$B:$B,$B73,BNVFE!$A:$A,$A73)</f>
        <v>0.11723076923076935</v>
      </c>
      <c r="AP73" s="4">
        <f>SUMIFS(BNVFE!AN:AN,BNVFE!$C:$C,$C73,BNVFE!$B:$B,$B73,BNVFE!$A:$A,$A73)</f>
        <v>0.11723076923076935</v>
      </c>
      <c r="AQ73" s="4">
        <f>SUMIFS(BNVFE!AO:AO,BNVFE!$C:$C,$C73,BNVFE!$B:$B,$B73,BNVFE!$A:$A,$A73)</f>
        <v>0.11723076923076935</v>
      </c>
      <c r="AR73" s="4">
        <f>SUMIFS(BNVFE!AP:AP,BNVFE!$C:$C,$C73,BNVFE!$B:$B,$B73,BNVFE!$A:$A,$A73)</f>
        <v>0.11723076923076935</v>
      </c>
      <c r="AS73" s="4">
        <f>SUMIFS(BNVFE!AQ:AQ,BNVFE!$C:$C,$C73,BNVFE!$B:$B,$B73,BNVFE!$A:$A,$A73)</f>
        <v>0.11723076923076935</v>
      </c>
      <c r="AT73" s="4">
        <f>SUMIFS(BNVFE!AR:AR,BNVFE!$C:$C,$C73,BNVFE!$B:$B,$B73,BNVFE!$A:$A,$A73)</f>
        <v>0.11723076923076935</v>
      </c>
      <c r="AU73" s="4">
        <f>SUMIFS(BNVFE!AS:AS,BNVFE!$C:$C,$C73,BNVFE!$B:$B,$B73,BNVFE!$A:$A,$A73)</f>
        <v>0.11723076923076935</v>
      </c>
      <c r="AV73" s="4">
        <f>SUMIFS(BNVFE!AT:AT,BNVFE!$C:$C,$C73,BNVFE!$B:$B,$B73,BNVFE!$A:$A,$A73)</f>
        <v>0.11723076923076935</v>
      </c>
    </row>
    <row r="74" spans="1:48">
      <c r="A74" s="18" t="s">
        <v>143</v>
      </c>
      <c r="B74" s="18" t="s">
        <v>17</v>
      </c>
      <c r="C74" s="18" t="s">
        <v>4</v>
      </c>
      <c r="D74" s="4">
        <f>SUMIFS(SYFAFE!$D$18:$D$101,SYFAFE!$C$18:$C$101,$C74,SYFAFE!$B$18:$B$101,$B74,SYFAFE!A$18:A$101,$A74)</f>
        <v>7.0030328094844219E-2</v>
      </c>
      <c r="E74" s="10">
        <f t="shared" si="1"/>
        <v>1</v>
      </c>
      <c r="F74" s="20">
        <f>VLOOKUP($B74,'Other Values'!$A$9:$C$14,IF($A74="passenger",2,3),FALSE)</f>
        <v>13</v>
      </c>
      <c r="G74" s="4">
        <f>SUMIFS(BNVFE!E:E,BNVFE!$C:$C,$C74,BNVFE!$B:$B,$B74,BNVFE!$A:$A,$A74)</f>
        <v>7.0030328094844219E-2</v>
      </c>
      <c r="H74" s="4">
        <f>SUMIFS(BNVFE!F:F,BNVFE!$C:$C,$C74,BNVFE!$B:$B,$B74,BNVFE!$A:$A,$A74)</f>
        <v>6.0118343195266273E-2</v>
      </c>
      <c r="I74" s="4">
        <f>SUMIFS(BNVFE!G:G,BNVFE!$C:$C,$C74,BNVFE!$B:$B,$B74,BNVFE!$A:$A,$A74)</f>
        <v>7.3086514483023154E-2</v>
      </c>
      <c r="J74" s="4">
        <f>SUMIFS(BNVFE!H:H,BNVFE!$C:$C,$C74,BNVFE!$B:$B,$B74,BNVFE!$A:$A,$A74)</f>
        <v>7.5486651146663974E-2</v>
      </c>
      <c r="K74" s="4">
        <f>SUMIFS(BNVFE!I:I,BNVFE!$C:$C,$C74,BNVFE!$B:$B,$B74,BNVFE!$A:$A,$A74)</f>
        <v>7.8049779780805018E-2</v>
      </c>
      <c r="L74" s="4">
        <f>SUMIFS(BNVFE!J:J,BNVFE!$C:$C,$C74,BNVFE!$B:$B,$B74,BNVFE!$A:$A,$A74)</f>
        <v>8.0793086995705823E-2</v>
      </c>
      <c r="M74" s="4">
        <f>SUMIFS(BNVFE!K:K,BNVFE!$C:$C,$C74,BNVFE!$B:$B,$B74,BNVFE!$A:$A,$A74)</f>
        <v>8.373626373626368E-2</v>
      </c>
      <c r="N74" s="4">
        <f>SUMIFS(BNVFE!L:L,BNVFE!$C:$C,$C74,BNVFE!$B:$B,$B74,BNVFE!$A:$A,$A74)</f>
        <v>8.6199095022624503E-2</v>
      </c>
      <c r="O74" s="4">
        <f>SUMIFS(BNVFE!M:M,BNVFE!$C:$C,$C74,BNVFE!$B:$B,$B74,BNVFE!$A:$A,$A74)</f>
        <v>8.8811188811188796E-2</v>
      </c>
      <c r="P74" s="4">
        <f>SUMIFS(BNVFE!N:N,BNVFE!$C:$C,$C74,BNVFE!$B:$B,$B74,BNVFE!$A:$A,$A74)</f>
        <v>9.1586538461538386E-2</v>
      </c>
      <c r="Q74" s="4">
        <f>SUMIFS(BNVFE!O:O,BNVFE!$C:$C,$C74,BNVFE!$B:$B,$B74,BNVFE!$A:$A,$A74)</f>
        <v>9.4540942928039773E-2</v>
      </c>
      <c r="R74" s="4">
        <f>SUMIFS(BNVFE!P:P,BNVFE!$C:$C,$C74,BNVFE!$B:$B,$B74,BNVFE!$A:$A,$A74)</f>
        <v>9.7692307692307689E-2</v>
      </c>
      <c r="S74" s="4">
        <f>SUMIFS(BNVFE!Q:Q,BNVFE!$C:$C,$C74,BNVFE!$B:$B,$B74,BNVFE!$A:$A,$A74)</f>
        <v>0.1010610079575596</v>
      </c>
      <c r="T74" s="4">
        <f>SUMIFS(BNVFE!R:R,BNVFE!$C:$C,$C74,BNVFE!$B:$B,$B74,BNVFE!$A:$A,$A74)</f>
        <v>0.10467032967032977</v>
      </c>
      <c r="U74" s="4">
        <f>SUMIFS(BNVFE!S:S,BNVFE!$C:$C,$C74,BNVFE!$B:$B,$B74,BNVFE!$A:$A,$A74)</f>
        <v>0.10854700854700854</v>
      </c>
      <c r="V74" s="4">
        <f>SUMIFS(BNVFE!T:T,BNVFE!$C:$C,$C74,BNVFE!$B:$B,$B74,BNVFE!$A:$A,$A74)</f>
        <v>0.11272189349112416</v>
      </c>
      <c r="W74" s="4">
        <f>SUMIFS(BNVFE!U:U,BNVFE!$C:$C,$C74,BNVFE!$B:$B,$B74,BNVFE!$A:$A,$A74)</f>
        <v>0.11723076923076935</v>
      </c>
      <c r="X74" s="4">
        <f>SUMIFS(BNVFE!V:V,BNVFE!$C:$C,$C74,BNVFE!$B:$B,$B74,BNVFE!$A:$A,$A74)</f>
        <v>0.11723076923076935</v>
      </c>
      <c r="Y74" s="4">
        <f>SUMIFS(BNVFE!W:W,BNVFE!$C:$C,$C74,BNVFE!$B:$B,$B74,BNVFE!$A:$A,$A74)</f>
        <v>0.11723076923076935</v>
      </c>
      <c r="Z74" s="4">
        <f>SUMIFS(BNVFE!X:X,BNVFE!$C:$C,$C74,BNVFE!$B:$B,$B74,BNVFE!$A:$A,$A74)</f>
        <v>0.11723076923076935</v>
      </c>
      <c r="AA74" s="4">
        <f>SUMIFS(BNVFE!Y:Y,BNVFE!$C:$C,$C74,BNVFE!$B:$B,$B74,BNVFE!$A:$A,$A74)</f>
        <v>0.11723076923076935</v>
      </c>
      <c r="AB74" s="4">
        <f>SUMIFS(BNVFE!Z:Z,BNVFE!$C:$C,$C74,BNVFE!$B:$B,$B74,BNVFE!$A:$A,$A74)</f>
        <v>0.11723076923076935</v>
      </c>
      <c r="AC74" s="4">
        <f>SUMIFS(BNVFE!AA:AA,BNVFE!$C:$C,$C74,BNVFE!$B:$B,$B74,BNVFE!$A:$A,$A74)</f>
        <v>0.11723076923076935</v>
      </c>
      <c r="AD74" s="4">
        <f>SUMIFS(BNVFE!AB:AB,BNVFE!$C:$C,$C74,BNVFE!$B:$B,$B74,BNVFE!$A:$A,$A74)</f>
        <v>0.11723076923076935</v>
      </c>
      <c r="AE74" s="4">
        <f>SUMIFS(BNVFE!AC:AC,BNVFE!$C:$C,$C74,BNVFE!$B:$B,$B74,BNVFE!$A:$A,$A74)</f>
        <v>0.11723076923076935</v>
      </c>
      <c r="AF74" s="4">
        <f>SUMIFS(BNVFE!AD:AD,BNVFE!$C:$C,$C74,BNVFE!$B:$B,$B74,BNVFE!$A:$A,$A74)</f>
        <v>0.11723076923076935</v>
      </c>
      <c r="AG74" s="4">
        <f>SUMIFS(BNVFE!AE:AE,BNVFE!$C:$C,$C74,BNVFE!$B:$B,$B74,BNVFE!$A:$A,$A74)</f>
        <v>0.11723076923076935</v>
      </c>
      <c r="AH74" s="4">
        <f>SUMIFS(BNVFE!AF:AF,BNVFE!$C:$C,$C74,BNVFE!$B:$B,$B74,BNVFE!$A:$A,$A74)</f>
        <v>0.11723076923076935</v>
      </c>
      <c r="AI74" s="4">
        <f>SUMIFS(BNVFE!AG:AG,BNVFE!$C:$C,$C74,BNVFE!$B:$B,$B74,BNVFE!$A:$A,$A74)</f>
        <v>0.11723076923076935</v>
      </c>
      <c r="AJ74" s="4">
        <f>SUMIFS(BNVFE!AH:AH,BNVFE!$C:$C,$C74,BNVFE!$B:$B,$B74,BNVFE!$A:$A,$A74)</f>
        <v>0.11723076923076935</v>
      </c>
      <c r="AK74" s="4">
        <f>SUMIFS(BNVFE!AI:AI,BNVFE!$C:$C,$C74,BNVFE!$B:$B,$B74,BNVFE!$A:$A,$A74)</f>
        <v>0.11723076923076935</v>
      </c>
      <c r="AL74" s="4">
        <f>SUMIFS(BNVFE!AJ:AJ,BNVFE!$C:$C,$C74,BNVFE!$B:$B,$B74,BNVFE!$A:$A,$A74)</f>
        <v>0.11723076923076935</v>
      </c>
      <c r="AM74" s="4">
        <f>SUMIFS(BNVFE!AK:AK,BNVFE!$C:$C,$C74,BNVFE!$B:$B,$B74,BNVFE!$A:$A,$A74)</f>
        <v>0.11723076923076935</v>
      </c>
      <c r="AN74" s="4">
        <f>SUMIFS(BNVFE!AL:AL,BNVFE!$C:$C,$C74,BNVFE!$B:$B,$B74,BNVFE!$A:$A,$A74)</f>
        <v>0.11723076923076935</v>
      </c>
      <c r="AO74" s="4">
        <f>SUMIFS(BNVFE!AM:AM,BNVFE!$C:$C,$C74,BNVFE!$B:$B,$B74,BNVFE!$A:$A,$A74)</f>
        <v>0.11723076923076935</v>
      </c>
      <c r="AP74" s="4">
        <f>SUMIFS(BNVFE!AN:AN,BNVFE!$C:$C,$C74,BNVFE!$B:$B,$B74,BNVFE!$A:$A,$A74)</f>
        <v>0.11723076923076935</v>
      </c>
      <c r="AQ74" s="4">
        <f>SUMIFS(BNVFE!AO:AO,BNVFE!$C:$C,$C74,BNVFE!$B:$B,$B74,BNVFE!$A:$A,$A74)</f>
        <v>0.11723076923076935</v>
      </c>
      <c r="AR74" s="4">
        <f>SUMIFS(BNVFE!AP:AP,BNVFE!$C:$C,$C74,BNVFE!$B:$B,$B74,BNVFE!$A:$A,$A74)</f>
        <v>0.11723076923076935</v>
      </c>
      <c r="AS74" s="4">
        <f>SUMIFS(BNVFE!AQ:AQ,BNVFE!$C:$C,$C74,BNVFE!$B:$B,$B74,BNVFE!$A:$A,$A74)</f>
        <v>0.11723076923076935</v>
      </c>
      <c r="AT74" s="4">
        <f>SUMIFS(BNVFE!AR:AR,BNVFE!$C:$C,$C74,BNVFE!$B:$B,$B74,BNVFE!$A:$A,$A74)</f>
        <v>0.11723076923076935</v>
      </c>
      <c r="AU74" s="4">
        <f>SUMIFS(BNVFE!AS:AS,BNVFE!$C:$C,$C74,BNVFE!$B:$B,$B74,BNVFE!$A:$A,$A74)</f>
        <v>0.11723076923076935</v>
      </c>
      <c r="AV74" s="4">
        <f>SUMIFS(BNVFE!AT:AT,BNVFE!$C:$C,$C74,BNVFE!$B:$B,$B74,BNVFE!$A:$A,$A74)</f>
        <v>0.11723076923076935</v>
      </c>
    </row>
    <row r="75" spans="1:48">
      <c r="A75" s="18" t="s">
        <v>143</v>
      </c>
      <c r="B75" s="18" t="s">
        <v>17</v>
      </c>
      <c r="C75" s="18" t="s">
        <v>5</v>
      </c>
      <c r="D75" s="4">
        <f>SUMIFS(SYFAFE!$D$18:$D$101,SYFAFE!$C$18:$C$101,$C75,SYFAFE!$B$18:$B$101,$B75,SYFAFE!A$18:A$101,$A75)</f>
        <v>7.0030328094844219E-2</v>
      </c>
      <c r="E75" s="10">
        <f t="shared" si="1"/>
        <v>1</v>
      </c>
      <c r="F75" s="20">
        <f>VLOOKUP($B75,'Other Values'!$A$9:$C$14,IF($A75="passenger",2,3),FALSE)</f>
        <v>13</v>
      </c>
      <c r="G75" s="4">
        <f>SUMIFS(BNVFE!E:E,BNVFE!$C:$C,$C75,BNVFE!$B:$B,$B75,BNVFE!$A:$A,$A75)</f>
        <v>7.0030328094844219E-2</v>
      </c>
      <c r="H75" s="4">
        <f>SUMIFS(BNVFE!F:F,BNVFE!$C:$C,$C75,BNVFE!$B:$B,$B75,BNVFE!$A:$A,$A75)</f>
        <v>6.0118343195266273E-2</v>
      </c>
      <c r="I75" s="4">
        <f>SUMIFS(BNVFE!G:G,BNVFE!$C:$C,$C75,BNVFE!$B:$B,$B75,BNVFE!$A:$A,$A75)</f>
        <v>7.3086514483023154E-2</v>
      </c>
      <c r="J75" s="4">
        <f>SUMIFS(BNVFE!H:H,BNVFE!$C:$C,$C75,BNVFE!$B:$B,$B75,BNVFE!$A:$A,$A75)</f>
        <v>7.5486651146663974E-2</v>
      </c>
      <c r="K75" s="4">
        <f>SUMIFS(BNVFE!I:I,BNVFE!$C:$C,$C75,BNVFE!$B:$B,$B75,BNVFE!$A:$A,$A75)</f>
        <v>7.8049779780805018E-2</v>
      </c>
      <c r="L75" s="4">
        <f>SUMIFS(BNVFE!J:J,BNVFE!$C:$C,$C75,BNVFE!$B:$B,$B75,BNVFE!$A:$A,$A75)</f>
        <v>8.0793086995705823E-2</v>
      </c>
      <c r="M75" s="4">
        <f>SUMIFS(BNVFE!K:K,BNVFE!$C:$C,$C75,BNVFE!$B:$B,$B75,BNVFE!$A:$A,$A75)</f>
        <v>8.373626373626368E-2</v>
      </c>
      <c r="N75" s="4">
        <f>SUMIFS(BNVFE!L:L,BNVFE!$C:$C,$C75,BNVFE!$B:$B,$B75,BNVFE!$A:$A,$A75)</f>
        <v>8.6199095022624503E-2</v>
      </c>
      <c r="O75" s="4">
        <f>SUMIFS(BNVFE!M:M,BNVFE!$C:$C,$C75,BNVFE!$B:$B,$B75,BNVFE!$A:$A,$A75)</f>
        <v>8.8811188811188796E-2</v>
      </c>
      <c r="P75" s="4">
        <f>SUMIFS(BNVFE!N:N,BNVFE!$C:$C,$C75,BNVFE!$B:$B,$B75,BNVFE!$A:$A,$A75)</f>
        <v>9.1586538461538386E-2</v>
      </c>
      <c r="Q75" s="4">
        <f>SUMIFS(BNVFE!O:O,BNVFE!$C:$C,$C75,BNVFE!$B:$B,$B75,BNVFE!$A:$A,$A75)</f>
        <v>9.4540942928039773E-2</v>
      </c>
      <c r="R75" s="4">
        <f>SUMIFS(BNVFE!P:P,BNVFE!$C:$C,$C75,BNVFE!$B:$B,$B75,BNVFE!$A:$A,$A75)</f>
        <v>9.7692307692307689E-2</v>
      </c>
      <c r="S75" s="4">
        <f>SUMIFS(BNVFE!Q:Q,BNVFE!$C:$C,$C75,BNVFE!$B:$B,$B75,BNVFE!$A:$A,$A75)</f>
        <v>0.1010610079575596</v>
      </c>
      <c r="T75" s="4">
        <f>SUMIFS(BNVFE!R:R,BNVFE!$C:$C,$C75,BNVFE!$B:$B,$B75,BNVFE!$A:$A,$A75)</f>
        <v>0.10467032967032977</v>
      </c>
      <c r="U75" s="4">
        <f>SUMIFS(BNVFE!S:S,BNVFE!$C:$C,$C75,BNVFE!$B:$B,$B75,BNVFE!$A:$A,$A75)</f>
        <v>0.10854700854700854</v>
      </c>
      <c r="V75" s="4">
        <f>SUMIFS(BNVFE!T:T,BNVFE!$C:$C,$C75,BNVFE!$B:$B,$B75,BNVFE!$A:$A,$A75)</f>
        <v>0.11272189349112416</v>
      </c>
      <c r="W75" s="4">
        <f>SUMIFS(BNVFE!U:U,BNVFE!$C:$C,$C75,BNVFE!$B:$B,$B75,BNVFE!$A:$A,$A75)</f>
        <v>0.11723076923076935</v>
      </c>
      <c r="X75" s="4">
        <f>SUMIFS(BNVFE!V:V,BNVFE!$C:$C,$C75,BNVFE!$B:$B,$B75,BNVFE!$A:$A,$A75)</f>
        <v>0.11723076923076935</v>
      </c>
      <c r="Y75" s="4">
        <f>SUMIFS(BNVFE!W:W,BNVFE!$C:$C,$C75,BNVFE!$B:$B,$B75,BNVFE!$A:$A,$A75)</f>
        <v>0.11723076923076935</v>
      </c>
      <c r="Z75" s="4">
        <f>SUMIFS(BNVFE!X:X,BNVFE!$C:$C,$C75,BNVFE!$B:$B,$B75,BNVFE!$A:$A,$A75)</f>
        <v>0.11723076923076935</v>
      </c>
      <c r="AA75" s="4">
        <f>SUMIFS(BNVFE!Y:Y,BNVFE!$C:$C,$C75,BNVFE!$B:$B,$B75,BNVFE!$A:$A,$A75)</f>
        <v>0.11723076923076935</v>
      </c>
      <c r="AB75" s="4">
        <f>SUMIFS(BNVFE!Z:Z,BNVFE!$C:$C,$C75,BNVFE!$B:$B,$B75,BNVFE!$A:$A,$A75)</f>
        <v>0.11723076923076935</v>
      </c>
      <c r="AC75" s="4">
        <f>SUMIFS(BNVFE!AA:AA,BNVFE!$C:$C,$C75,BNVFE!$B:$B,$B75,BNVFE!$A:$A,$A75)</f>
        <v>0.11723076923076935</v>
      </c>
      <c r="AD75" s="4">
        <f>SUMIFS(BNVFE!AB:AB,BNVFE!$C:$C,$C75,BNVFE!$B:$B,$B75,BNVFE!$A:$A,$A75)</f>
        <v>0.11723076923076935</v>
      </c>
      <c r="AE75" s="4">
        <f>SUMIFS(BNVFE!AC:AC,BNVFE!$C:$C,$C75,BNVFE!$B:$B,$B75,BNVFE!$A:$A,$A75)</f>
        <v>0.11723076923076935</v>
      </c>
      <c r="AF75" s="4">
        <f>SUMIFS(BNVFE!AD:AD,BNVFE!$C:$C,$C75,BNVFE!$B:$B,$B75,BNVFE!$A:$A,$A75)</f>
        <v>0.11723076923076935</v>
      </c>
      <c r="AG75" s="4">
        <f>SUMIFS(BNVFE!AE:AE,BNVFE!$C:$C,$C75,BNVFE!$B:$B,$B75,BNVFE!$A:$A,$A75)</f>
        <v>0.11723076923076935</v>
      </c>
      <c r="AH75" s="4">
        <f>SUMIFS(BNVFE!AF:AF,BNVFE!$C:$C,$C75,BNVFE!$B:$B,$B75,BNVFE!$A:$A,$A75)</f>
        <v>0.11723076923076935</v>
      </c>
      <c r="AI75" s="4">
        <f>SUMIFS(BNVFE!AG:AG,BNVFE!$C:$C,$C75,BNVFE!$B:$B,$B75,BNVFE!$A:$A,$A75)</f>
        <v>0.11723076923076935</v>
      </c>
      <c r="AJ75" s="4">
        <f>SUMIFS(BNVFE!AH:AH,BNVFE!$C:$C,$C75,BNVFE!$B:$B,$B75,BNVFE!$A:$A,$A75)</f>
        <v>0.11723076923076935</v>
      </c>
      <c r="AK75" s="4">
        <f>SUMIFS(BNVFE!AI:AI,BNVFE!$C:$C,$C75,BNVFE!$B:$B,$B75,BNVFE!$A:$A,$A75)</f>
        <v>0.11723076923076935</v>
      </c>
      <c r="AL75" s="4">
        <f>SUMIFS(BNVFE!AJ:AJ,BNVFE!$C:$C,$C75,BNVFE!$B:$B,$B75,BNVFE!$A:$A,$A75)</f>
        <v>0.11723076923076935</v>
      </c>
      <c r="AM75" s="4">
        <f>SUMIFS(BNVFE!AK:AK,BNVFE!$C:$C,$C75,BNVFE!$B:$B,$B75,BNVFE!$A:$A,$A75)</f>
        <v>0.11723076923076935</v>
      </c>
      <c r="AN75" s="4">
        <f>SUMIFS(BNVFE!AL:AL,BNVFE!$C:$C,$C75,BNVFE!$B:$B,$B75,BNVFE!$A:$A,$A75)</f>
        <v>0.11723076923076935</v>
      </c>
      <c r="AO75" s="4">
        <f>SUMIFS(BNVFE!AM:AM,BNVFE!$C:$C,$C75,BNVFE!$B:$B,$B75,BNVFE!$A:$A,$A75)</f>
        <v>0.11723076923076935</v>
      </c>
      <c r="AP75" s="4">
        <f>SUMIFS(BNVFE!AN:AN,BNVFE!$C:$C,$C75,BNVFE!$B:$B,$B75,BNVFE!$A:$A,$A75)</f>
        <v>0.11723076923076935</v>
      </c>
      <c r="AQ75" s="4">
        <f>SUMIFS(BNVFE!AO:AO,BNVFE!$C:$C,$C75,BNVFE!$B:$B,$B75,BNVFE!$A:$A,$A75)</f>
        <v>0.11723076923076935</v>
      </c>
      <c r="AR75" s="4">
        <f>SUMIFS(BNVFE!AP:AP,BNVFE!$C:$C,$C75,BNVFE!$B:$B,$B75,BNVFE!$A:$A,$A75)</f>
        <v>0.11723076923076935</v>
      </c>
      <c r="AS75" s="4">
        <f>SUMIFS(BNVFE!AQ:AQ,BNVFE!$C:$C,$C75,BNVFE!$B:$B,$B75,BNVFE!$A:$A,$A75)</f>
        <v>0.11723076923076935</v>
      </c>
      <c r="AT75" s="4">
        <f>SUMIFS(BNVFE!AR:AR,BNVFE!$C:$C,$C75,BNVFE!$B:$B,$B75,BNVFE!$A:$A,$A75)</f>
        <v>0.11723076923076935</v>
      </c>
      <c r="AU75" s="4">
        <f>SUMIFS(BNVFE!AS:AS,BNVFE!$C:$C,$C75,BNVFE!$B:$B,$B75,BNVFE!$A:$A,$A75)</f>
        <v>0.11723076923076935</v>
      </c>
      <c r="AV75" s="4">
        <f>SUMIFS(BNVFE!AT:AT,BNVFE!$C:$C,$C75,BNVFE!$B:$B,$B75,BNVFE!$A:$A,$A75)</f>
        <v>0.11723076923076935</v>
      </c>
    </row>
    <row r="76" spans="1:48">
      <c r="A76" s="18" t="s">
        <v>143</v>
      </c>
      <c r="B76" s="18" t="s">
        <v>17</v>
      </c>
      <c r="C76" s="18" t="s">
        <v>6</v>
      </c>
      <c r="D76" s="4">
        <f>SUMIFS(SYFAFE!$D$18:$D$101,SYFAFE!$C$18:$C$101,$C76,SYFAFE!$B$18:$B$101,$B76,SYFAFE!A$18:A$101,$A76)</f>
        <v>0</v>
      </c>
      <c r="E76" s="10" t="e">
        <f t="shared" si="1"/>
        <v>#DIV/0!</v>
      </c>
      <c r="F76" s="20">
        <f>VLOOKUP($B76,'Other Values'!$A$9:$C$14,IF($A76="passenger",2,3),FALSE)</f>
        <v>13</v>
      </c>
      <c r="G76" s="4">
        <f>SUMIFS(BNVFE!E:E,BNVFE!$C:$C,$C76,BNVFE!$B:$B,$B76,BNVFE!$A:$A,$A76)</f>
        <v>0</v>
      </c>
      <c r="H76" s="4">
        <f>SUMIFS(BNVFE!F:F,BNVFE!$C:$C,$C76,BNVFE!$B:$B,$B76,BNVFE!$A:$A,$A76)</f>
        <v>0</v>
      </c>
      <c r="I76" s="4">
        <f>SUMIFS(BNVFE!G:G,BNVFE!$C:$C,$C76,BNVFE!$B:$B,$B76,BNVFE!$A:$A,$A76)</f>
        <v>0</v>
      </c>
      <c r="J76" s="4">
        <f>SUMIFS(BNVFE!H:H,BNVFE!$C:$C,$C76,BNVFE!$B:$B,$B76,BNVFE!$A:$A,$A76)</f>
        <v>0</v>
      </c>
      <c r="K76" s="4">
        <f>SUMIFS(BNVFE!I:I,BNVFE!$C:$C,$C76,BNVFE!$B:$B,$B76,BNVFE!$A:$A,$A76)</f>
        <v>0</v>
      </c>
      <c r="L76" s="4">
        <f>SUMIFS(BNVFE!J:J,BNVFE!$C:$C,$C76,BNVFE!$B:$B,$B76,BNVFE!$A:$A,$A76)</f>
        <v>0</v>
      </c>
      <c r="M76" s="4">
        <f>SUMIFS(BNVFE!K:K,BNVFE!$C:$C,$C76,BNVFE!$B:$B,$B76,BNVFE!$A:$A,$A76)</f>
        <v>0</v>
      </c>
      <c r="N76" s="4">
        <f>SUMIFS(BNVFE!L:L,BNVFE!$C:$C,$C76,BNVFE!$B:$B,$B76,BNVFE!$A:$A,$A76)</f>
        <v>0</v>
      </c>
      <c r="O76" s="4">
        <f>SUMIFS(BNVFE!M:M,BNVFE!$C:$C,$C76,BNVFE!$B:$B,$B76,BNVFE!$A:$A,$A76)</f>
        <v>0</v>
      </c>
      <c r="P76" s="4">
        <f>SUMIFS(BNVFE!N:N,BNVFE!$C:$C,$C76,BNVFE!$B:$B,$B76,BNVFE!$A:$A,$A76)</f>
        <v>0</v>
      </c>
      <c r="Q76" s="4">
        <f>SUMIFS(BNVFE!O:O,BNVFE!$C:$C,$C76,BNVFE!$B:$B,$B76,BNVFE!$A:$A,$A76)</f>
        <v>0</v>
      </c>
      <c r="R76" s="4">
        <f>SUMIFS(BNVFE!P:P,BNVFE!$C:$C,$C76,BNVFE!$B:$B,$B76,BNVFE!$A:$A,$A76)</f>
        <v>0</v>
      </c>
      <c r="S76" s="4">
        <f>SUMIFS(BNVFE!Q:Q,BNVFE!$C:$C,$C76,BNVFE!$B:$B,$B76,BNVFE!$A:$A,$A76)</f>
        <v>0</v>
      </c>
      <c r="T76" s="4">
        <f>SUMIFS(BNVFE!R:R,BNVFE!$C:$C,$C76,BNVFE!$B:$B,$B76,BNVFE!$A:$A,$A76)</f>
        <v>0</v>
      </c>
      <c r="U76" s="4">
        <f>SUMIFS(BNVFE!S:S,BNVFE!$C:$C,$C76,BNVFE!$B:$B,$B76,BNVFE!$A:$A,$A76)</f>
        <v>0</v>
      </c>
      <c r="V76" s="4">
        <f>SUMIFS(BNVFE!T:T,BNVFE!$C:$C,$C76,BNVFE!$B:$B,$B76,BNVFE!$A:$A,$A76)</f>
        <v>0</v>
      </c>
      <c r="W76" s="4">
        <f>SUMIFS(BNVFE!U:U,BNVFE!$C:$C,$C76,BNVFE!$B:$B,$B76,BNVFE!$A:$A,$A76)</f>
        <v>0</v>
      </c>
      <c r="X76" s="4">
        <f>SUMIFS(BNVFE!V:V,BNVFE!$C:$C,$C76,BNVFE!$B:$B,$B76,BNVFE!$A:$A,$A76)</f>
        <v>0</v>
      </c>
      <c r="Y76" s="4">
        <f>SUMIFS(BNVFE!W:W,BNVFE!$C:$C,$C76,BNVFE!$B:$B,$B76,BNVFE!$A:$A,$A76)</f>
        <v>0</v>
      </c>
      <c r="Z76" s="4">
        <f>SUMIFS(BNVFE!X:X,BNVFE!$C:$C,$C76,BNVFE!$B:$B,$B76,BNVFE!$A:$A,$A76)</f>
        <v>0</v>
      </c>
      <c r="AA76" s="4">
        <f>SUMIFS(BNVFE!Y:Y,BNVFE!$C:$C,$C76,BNVFE!$B:$B,$B76,BNVFE!$A:$A,$A76)</f>
        <v>0</v>
      </c>
      <c r="AB76" s="4">
        <f>SUMIFS(BNVFE!Z:Z,BNVFE!$C:$C,$C76,BNVFE!$B:$B,$B76,BNVFE!$A:$A,$A76)</f>
        <v>0</v>
      </c>
      <c r="AC76" s="4">
        <f>SUMIFS(BNVFE!AA:AA,BNVFE!$C:$C,$C76,BNVFE!$B:$B,$B76,BNVFE!$A:$A,$A76)</f>
        <v>0</v>
      </c>
      <c r="AD76" s="4">
        <f>SUMIFS(BNVFE!AB:AB,BNVFE!$C:$C,$C76,BNVFE!$B:$B,$B76,BNVFE!$A:$A,$A76)</f>
        <v>0</v>
      </c>
      <c r="AE76" s="4">
        <f>SUMIFS(BNVFE!AC:AC,BNVFE!$C:$C,$C76,BNVFE!$B:$B,$B76,BNVFE!$A:$A,$A76)</f>
        <v>0</v>
      </c>
      <c r="AF76" s="4">
        <f>SUMIFS(BNVFE!AD:AD,BNVFE!$C:$C,$C76,BNVFE!$B:$B,$B76,BNVFE!$A:$A,$A76)</f>
        <v>0</v>
      </c>
      <c r="AG76" s="4">
        <f>SUMIFS(BNVFE!AE:AE,BNVFE!$C:$C,$C76,BNVFE!$B:$B,$B76,BNVFE!$A:$A,$A76)</f>
        <v>0</v>
      </c>
      <c r="AH76" s="4">
        <f>SUMIFS(BNVFE!AF:AF,BNVFE!$C:$C,$C76,BNVFE!$B:$B,$B76,BNVFE!$A:$A,$A76)</f>
        <v>0</v>
      </c>
      <c r="AI76" s="4">
        <f>SUMIFS(BNVFE!AG:AG,BNVFE!$C:$C,$C76,BNVFE!$B:$B,$B76,BNVFE!$A:$A,$A76)</f>
        <v>0</v>
      </c>
      <c r="AJ76" s="4">
        <f>SUMIFS(BNVFE!AH:AH,BNVFE!$C:$C,$C76,BNVFE!$B:$B,$B76,BNVFE!$A:$A,$A76)</f>
        <v>0</v>
      </c>
      <c r="AK76" s="4">
        <f>SUMIFS(BNVFE!AI:AI,BNVFE!$C:$C,$C76,BNVFE!$B:$B,$B76,BNVFE!$A:$A,$A76)</f>
        <v>0</v>
      </c>
      <c r="AL76" s="4">
        <f>SUMIFS(BNVFE!AJ:AJ,BNVFE!$C:$C,$C76,BNVFE!$B:$B,$B76,BNVFE!$A:$A,$A76)</f>
        <v>0</v>
      </c>
      <c r="AM76" s="4">
        <f>SUMIFS(BNVFE!AK:AK,BNVFE!$C:$C,$C76,BNVFE!$B:$B,$B76,BNVFE!$A:$A,$A76)</f>
        <v>0</v>
      </c>
      <c r="AN76" s="4">
        <f>SUMIFS(BNVFE!AL:AL,BNVFE!$C:$C,$C76,BNVFE!$B:$B,$B76,BNVFE!$A:$A,$A76)</f>
        <v>0</v>
      </c>
      <c r="AO76" s="4">
        <f>SUMIFS(BNVFE!AM:AM,BNVFE!$C:$C,$C76,BNVFE!$B:$B,$B76,BNVFE!$A:$A,$A76)</f>
        <v>0</v>
      </c>
      <c r="AP76" s="4">
        <f>SUMIFS(BNVFE!AN:AN,BNVFE!$C:$C,$C76,BNVFE!$B:$B,$B76,BNVFE!$A:$A,$A76)</f>
        <v>0</v>
      </c>
      <c r="AQ76" s="4">
        <f>SUMIFS(BNVFE!AO:AO,BNVFE!$C:$C,$C76,BNVFE!$B:$B,$B76,BNVFE!$A:$A,$A76)</f>
        <v>0</v>
      </c>
      <c r="AR76" s="4">
        <f>SUMIFS(BNVFE!AP:AP,BNVFE!$C:$C,$C76,BNVFE!$B:$B,$B76,BNVFE!$A:$A,$A76)</f>
        <v>0</v>
      </c>
      <c r="AS76" s="4">
        <f>SUMIFS(BNVFE!AQ:AQ,BNVFE!$C:$C,$C76,BNVFE!$B:$B,$B76,BNVFE!$A:$A,$A76)</f>
        <v>0</v>
      </c>
      <c r="AT76" s="4">
        <f>SUMIFS(BNVFE!AR:AR,BNVFE!$C:$C,$C76,BNVFE!$B:$B,$B76,BNVFE!$A:$A,$A76)</f>
        <v>0</v>
      </c>
      <c r="AU76" s="4">
        <f>SUMIFS(BNVFE!AS:AS,BNVFE!$C:$C,$C76,BNVFE!$B:$B,$B76,BNVFE!$A:$A,$A76)</f>
        <v>0</v>
      </c>
      <c r="AV76" s="4">
        <f>SUMIFS(BNVFE!AT:AT,BNVFE!$C:$C,$C76,BNVFE!$B:$B,$B76,BNVFE!$A:$A,$A76)</f>
        <v>0</v>
      </c>
    </row>
    <row r="77" spans="1:48">
      <c r="A77" s="18" t="s">
        <v>143</v>
      </c>
      <c r="B77" s="18" t="s">
        <v>17</v>
      </c>
      <c r="C77" s="18" t="s">
        <v>49</v>
      </c>
      <c r="D77" s="4">
        <f>SUMIFS(SYFAFE!$D$18:$D$101,SYFAFE!$C$18:$C$101,$C77,SYFAFE!$B$18:$B$101,$B77,SYFAFE!A$18:A$101,$A77)</f>
        <v>0</v>
      </c>
      <c r="E77" s="10" t="e">
        <f t="shared" si="1"/>
        <v>#DIV/0!</v>
      </c>
      <c r="F77" s="20">
        <f>VLOOKUP($B77,'Other Values'!$A$9:$C$14,IF($A77="passenger",2,3),FALSE)</f>
        <v>13</v>
      </c>
      <c r="G77" s="4">
        <f>SUMIFS(BNVFE!E:E,BNVFE!$C:$C,$C77,BNVFE!$B:$B,$B77,BNVFE!$A:$A,$A77)</f>
        <v>0</v>
      </c>
      <c r="H77" s="4">
        <f>SUMIFS(BNVFE!F:F,BNVFE!$C:$C,$C77,BNVFE!$B:$B,$B77,BNVFE!$A:$A,$A77)</f>
        <v>0</v>
      </c>
      <c r="I77" s="4">
        <f>SUMIFS(BNVFE!G:G,BNVFE!$C:$C,$C77,BNVFE!$B:$B,$B77,BNVFE!$A:$A,$A77)</f>
        <v>0</v>
      </c>
      <c r="J77" s="4">
        <f>SUMIFS(BNVFE!H:H,BNVFE!$C:$C,$C77,BNVFE!$B:$B,$B77,BNVFE!$A:$A,$A77)</f>
        <v>0</v>
      </c>
      <c r="K77" s="4">
        <f>SUMIFS(BNVFE!I:I,BNVFE!$C:$C,$C77,BNVFE!$B:$B,$B77,BNVFE!$A:$A,$A77)</f>
        <v>0</v>
      </c>
      <c r="L77" s="4">
        <f>SUMIFS(BNVFE!J:J,BNVFE!$C:$C,$C77,BNVFE!$B:$B,$B77,BNVFE!$A:$A,$A77)</f>
        <v>0</v>
      </c>
      <c r="M77" s="4">
        <f>SUMIFS(BNVFE!K:K,BNVFE!$C:$C,$C77,BNVFE!$B:$B,$B77,BNVFE!$A:$A,$A77)</f>
        <v>0</v>
      </c>
      <c r="N77" s="4">
        <f>SUMIFS(BNVFE!L:L,BNVFE!$C:$C,$C77,BNVFE!$B:$B,$B77,BNVFE!$A:$A,$A77)</f>
        <v>0</v>
      </c>
      <c r="O77" s="4">
        <f>SUMIFS(BNVFE!M:M,BNVFE!$C:$C,$C77,BNVFE!$B:$B,$B77,BNVFE!$A:$A,$A77)</f>
        <v>0</v>
      </c>
      <c r="P77" s="4">
        <f>SUMIFS(BNVFE!N:N,BNVFE!$C:$C,$C77,BNVFE!$B:$B,$B77,BNVFE!$A:$A,$A77)</f>
        <v>0</v>
      </c>
      <c r="Q77" s="4">
        <f>SUMIFS(BNVFE!O:O,BNVFE!$C:$C,$C77,BNVFE!$B:$B,$B77,BNVFE!$A:$A,$A77)</f>
        <v>0</v>
      </c>
      <c r="R77" s="4">
        <f>SUMIFS(BNVFE!P:P,BNVFE!$C:$C,$C77,BNVFE!$B:$B,$B77,BNVFE!$A:$A,$A77)</f>
        <v>0</v>
      </c>
      <c r="S77" s="4">
        <f>SUMIFS(BNVFE!Q:Q,BNVFE!$C:$C,$C77,BNVFE!$B:$B,$B77,BNVFE!$A:$A,$A77)</f>
        <v>0</v>
      </c>
      <c r="T77" s="4">
        <f>SUMIFS(BNVFE!R:R,BNVFE!$C:$C,$C77,BNVFE!$B:$B,$B77,BNVFE!$A:$A,$A77)</f>
        <v>0</v>
      </c>
      <c r="U77" s="4">
        <f>SUMIFS(BNVFE!S:S,BNVFE!$C:$C,$C77,BNVFE!$B:$B,$B77,BNVFE!$A:$A,$A77)</f>
        <v>0</v>
      </c>
      <c r="V77" s="4">
        <f>SUMIFS(BNVFE!T:T,BNVFE!$C:$C,$C77,BNVFE!$B:$B,$B77,BNVFE!$A:$A,$A77)</f>
        <v>0</v>
      </c>
      <c r="W77" s="4">
        <f>SUMIFS(BNVFE!U:U,BNVFE!$C:$C,$C77,BNVFE!$B:$B,$B77,BNVFE!$A:$A,$A77)</f>
        <v>0</v>
      </c>
      <c r="X77" s="4">
        <f>SUMIFS(BNVFE!V:V,BNVFE!$C:$C,$C77,BNVFE!$B:$B,$B77,BNVFE!$A:$A,$A77)</f>
        <v>0</v>
      </c>
      <c r="Y77" s="4">
        <f>SUMIFS(BNVFE!W:W,BNVFE!$C:$C,$C77,BNVFE!$B:$B,$B77,BNVFE!$A:$A,$A77)</f>
        <v>0</v>
      </c>
      <c r="Z77" s="4">
        <f>SUMIFS(BNVFE!X:X,BNVFE!$C:$C,$C77,BNVFE!$B:$B,$B77,BNVFE!$A:$A,$A77)</f>
        <v>0</v>
      </c>
      <c r="AA77" s="4">
        <f>SUMIFS(BNVFE!Y:Y,BNVFE!$C:$C,$C77,BNVFE!$B:$B,$B77,BNVFE!$A:$A,$A77)</f>
        <v>0</v>
      </c>
      <c r="AB77" s="4">
        <f>SUMIFS(BNVFE!Z:Z,BNVFE!$C:$C,$C77,BNVFE!$B:$B,$B77,BNVFE!$A:$A,$A77)</f>
        <v>0</v>
      </c>
      <c r="AC77" s="4">
        <f>SUMIFS(BNVFE!AA:AA,BNVFE!$C:$C,$C77,BNVFE!$B:$B,$B77,BNVFE!$A:$A,$A77)</f>
        <v>0</v>
      </c>
      <c r="AD77" s="4">
        <f>SUMIFS(BNVFE!AB:AB,BNVFE!$C:$C,$C77,BNVFE!$B:$B,$B77,BNVFE!$A:$A,$A77)</f>
        <v>0</v>
      </c>
      <c r="AE77" s="4">
        <f>SUMIFS(BNVFE!AC:AC,BNVFE!$C:$C,$C77,BNVFE!$B:$B,$B77,BNVFE!$A:$A,$A77)</f>
        <v>0</v>
      </c>
      <c r="AF77" s="4">
        <f>SUMIFS(BNVFE!AD:AD,BNVFE!$C:$C,$C77,BNVFE!$B:$B,$B77,BNVFE!$A:$A,$A77)</f>
        <v>0</v>
      </c>
      <c r="AG77" s="4">
        <f>SUMIFS(BNVFE!AE:AE,BNVFE!$C:$C,$C77,BNVFE!$B:$B,$B77,BNVFE!$A:$A,$A77)</f>
        <v>0</v>
      </c>
      <c r="AH77" s="4">
        <f>SUMIFS(BNVFE!AF:AF,BNVFE!$C:$C,$C77,BNVFE!$B:$B,$B77,BNVFE!$A:$A,$A77)</f>
        <v>0</v>
      </c>
      <c r="AI77" s="4">
        <f>SUMIFS(BNVFE!AG:AG,BNVFE!$C:$C,$C77,BNVFE!$B:$B,$B77,BNVFE!$A:$A,$A77)</f>
        <v>0</v>
      </c>
      <c r="AJ77" s="4">
        <f>SUMIFS(BNVFE!AH:AH,BNVFE!$C:$C,$C77,BNVFE!$B:$B,$B77,BNVFE!$A:$A,$A77)</f>
        <v>0</v>
      </c>
      <c r="AK77" s="4">
        <f>SUMIFS(BNVFE!AI:AI,BNVFE!$C:$C,$C77,BNVFE!$B:$B,$B77,BNVFE!$A:$A,$A77)</f>
        <v>0</v>
      </c>
      <c r="AL77" s="4">
        <f>SUMIFS(BNVFE!AJ:AJ,BNVFE!$C:$C,$C77,BNVFE!$B:$B,$B77,BNVFE!$A:$A,$A77)</f>
        <v>0</v>
      </c>
      <c r="AM77" s="4">
        <f>SUMIFS(BNVFE!AK:AK,BNVFE!$C:$C,$C77,BNVFE!$B:$B,$B77,BNVFE!$A:$A,$A77)</f>
        <v>0</v>
      </c>
      <c r="AN77" s="4">
        <f>SUMIFS(BNVFE!AL:AL,BNVFE!$C:$C,$C77,BNVFE!$B:$B,$B77,BNVFE!$A:$A,$A77)</f>
        <v>0</v>
      </c>
      <c r="AO77" s="4">
        <f>SUMIFS(BNVFE!AM:AM,BNVFE!$C:$C,$C77,BNVFE!$B:$B,$B77,BNVFE!$A:$A,$A77)</f>
        <v>0</v>
      </c>
      <c r="AP77" s="4">
        <f>SUMIFS(BNVFE!AN:AN,BNVFE!$C:$C,$C77,BNVFE!$B:$B,$B77,BNVFE!$A:$A,$A77)</f>
        <v>0</v>
      </c>
      <c r="AQ77" s="4">
        <f>SUMIFS(BNVFE!AO:AO,BNVFE!$C:$C,$C77,BNVFE!$B:$B,$B77,BNVFE!$A:$A,$A77)</f>
        <v>0</v>
      </c>
      <c r="AR77" s="4">
        <f>SUMIFS(BNVFE!AP:AP,BNVFE!$C:$C,$C77,BNVFE!$B:$B,$B77,BNVFE!$A:$A,$A77)</f>
        <v>0</v>
      </c>
      <c r="AS77" s="4">
        <f>SUMIFS(BNVFE!AQ:AQ,BNVFE!$C:$C,$C77,BNVFE!$B:$B,$B77,BNVFE!$A:$A,$A77)</f>
        <v>0</v>
      </c>
      <c r="AT77" s="4">
        <f>SUMIFS(BNVFE!AR:AR,BNVFE!$C:$C,$C77,BNVFE!$B:$B,$B77,BNVFE!$A:$A,$A77)</f>
        <v>0</v>
      </c>
      <c r="AU77" s="4">
        <f>SUMIFS(BNVFE!AS:AS,BNVFE!$C:$C,$C77,BNVFE!$B:$B,$B77,BNVFE!$A:$A,$A77)</f>
        <v>0</v>
      </c>
      <c r="AV77" s="4">
        <f>SUMIFS(BNVFE!AT:AT,BNVFE!$C:$C,$C77,BNVFE!$B:$B,$B77,BNVFE!$A:$A,$A77)</f>
        <v>0</v>
      </c>
    </row>
    <row r="78" spans="1:48">
      <c r="A78" s="18" t="s">
        <v>143</v>
      </c>
      <c r="B78" s="18" t="s">
        <v>17</v>
      </c>
      <c r="C78" s="18" t="s">
        <v>50</v>
      </c>
      <c r="D78" s="4">
        <f>SUMIFS(SYFAFE!$D$18:$D$101,SYFAFE!$C$18:$C$101,$C78,SYFAFE!$B$18:$B$101,$B78,SYFAFE!A$18:A$101,$A78)</f>
        <v>2.3343442698281411E-2</v>
      </c>
      <c r="E78" s="10">
        <f t="shared" si="1"/>
        <v>1</v>
      </c>
      <c r="F78" s="20">
        <f>VLOOKUP($B78,'Other Values'!$A$9:$C$14,IF($A78="passenger",2,3),FALSE)</f>
        <v>13</v>
      </c>
      <c r="G78" s="4">
        <f>SUMIFS(BNVFE!E:E,BNVFE!$C:$C,$C78,BNVFE!$B:$B,$B78,BNVFE!$A:$A,$A78)</f>
        <v>2.3343442698281411E-2</v>
      </c>
      <c r="H78" s="4">
        <f>SUMIFS(BNVFE!F:F,BNVFE!$C:$C,$C78,BNVFE!$B:$B,$B78,BNVFE!$A:$A,$A78)</f>
        <v>2.0039447731755429E-2</v>
      </c>
      <c r="I78" s="4">
        <f>SUMIFS(BNVFE!G:G,BNVFE!$C:$C,$C78,BNVFE!$B:$B,$B78,BNVFE!$A:$A,$A78)</f>
        <v>2.4362171494341056E-2</v>
      </c>
      <c r="J78" s="4">
        <f>SUMIFS(BNVFE!H:H,BNVFE!$C:$C,$C78,BNVFE!$B:$B,$B78,BNVFE!$A:$A,$A78)</f>
        <v>2.5162217048887995E-2</v>
      </c>
      <c r="K78" s="4">
        <f>SUMIFS(BNVFE!I:I,BNVFE!$C:$C,$C78,BNVFE!$B:$B,$B78,BNVFE!$A:$A,$A78)</f>
        <v>2.6016593260268343E-2</v>
      </c>
      <c r="L78" s="4">
        <f>SUMIFS(BNVFE!J:J,BNVFE!$C:$C,$C78,BNVFE!$B:$B,$B78,BNVFE!$A:$A,$A78)</f>
        <v>2.6931028998568612E-2</v>
      </c>
      <c r="M78" s="4">
        <f>SUMIFS(BNVFE!K:K,BNVFE!$C:$C,$C78,BNVFE!$B:$B,$B78,BNVFE!$A:$A,$A78)</f>
        <v>2.7912087912087897E-2</v>
      </c>
      <c r="N78" s="4">
        <f>SUMIFS(BNVFE!L:L,BNVFE!$C:$C,$C78,BNVFE!$B:$B,$B78,BNVFE!$A:$A,$A78)</f>
        <v>2.8733031674208171E-2</v>
      </c>
      <c r="O78" s="4">
        <f>SUMIFS(BNVFE!M:M,BNVFE!$C:$C,$C78,BNVFE!$B:$B,$B78,BNVFE!$A:$A,$A78)</f>
        <v>2.9603729603729603E-2</v>
      </c>
      <c r="P78" s="4">
        <f>SUMIFS(BNVFE!N:N,BNVFE!$C:$C,$C78,BNVFE!$B:$B,$B78,BNVFE!$A:$A,$A78)</f>
        <v>3.0528846153846132E-2</v>
      </c>
      <c r="Q78" s="4">
        <f>SUMIFS(BNVFE!O:O,BNVFE!$C:$C,$C78,BNVFE!$B:$B,$B78,BNVFE!$A:$A,$A78)</f>
        <v>3.1513647642679929E-2</v>
      </c>
      <c r="R78" s="4">
        <f>SUMIFS(BNVFE!P:P,BNVFE!$C:$C,$C78,BNVFE!$B:$B,$B78,BNVFE!$A:$A,$A78)</f>
        <v>3.2564102564102568E-2</v>
      </c>
      <c r="S78" s="4">
        <f>SUMIFS(BNVFE!Q:Q,BNVFE!$C:$C,$C78,BNVFE!$B:$B,$B78,BNVFE!$A:$A,$A78)</f>
        <v>3.3687002652519872E-2</v>
      </c>
      <c r="T78" s="4">
        <f>SUMIFS(BNVFE!R:R,BNVFE!$C:$C,$C78,BNVFE!$B:$B,$B78,BNVFE!$A:$A,$A78)</f>
        <v>3.4890109890109926E-2</v>
      </c>
      <c r="U78" s="4">
        <f>SUMIFS(BNVFE!S:S,BNVFE!$C:$C,$C78,BNVFE!$B:$B,$B78,BNVFE!$A:$A,$A78)</f>
        <v>3.6182336182336183E-2</v>
      </c>
      <c r="V78" s="4">
        <f>SUMIFS(BNVFE!T:T,BNVFE!$C:$C,$C78,BNVFE!$B:$B,$B78,BNVFE!$A:$A,$A78)</f>
        <v>3.7573964497041389E-2</v>
      </c>
      <c r="W78" s="4">
        <f>SUMIFS(BNVFE!U:U,BNVFE!$C:$C,$C78,BNVFE!$B:$B,$B78,BNVFE!$A:$A,$A78)</f>
        <v>3.907692307692312E-2</v>
      </c>
      <c r="X78" s="4">
        <f>SUMIFS(BNVFE!V:V,BNVFE!$C:$C,$C78,BNVFE!$B:$B,$B78,BNVFE!$A:$A,$A78)</f>
        <v>3.907692307692312E-2</v>
      </c>
      <c r="Y78" s="4">
        <f>SUMIFS(BNVFE!W:W,BNVFE!$C:$C,$C78,BNVFE!$B:$B,$B78,BNVFE!$A:$A,$A78)</f>
        <v>3.907692307692312E-2</v>
      </c>
      <c r="Z78" s="4">
        <f>SUMIFS(BNVFE!X:X,BNVFE!$C:$C,$C78,BNVFE!$B:$B,$B78,BNVFE!$A:$A,$A78)</f>
        <v>3.907692307692312E-2</v>
      </c>
      <c r="AA78" s="4">
        <f>SUMIFS(BNVFE!Y:Y,BNVFE!$C:$C,$C78,BNVFE!$B:$B,$B78,BNVFE!$A:$A,$A78)</f>
        <v>3.907692307692312E-2</v>
      </c>
      <c r="AB78" s="4">
        <f>SUMIFS(BNVFE!Z:Z,BNVFE!$C:$C,$C78,BNVFE!$B:$B,$B78,BNVFE!$A:$A,$A78)</f>
        <v>3.907692307692312E-2</v>
      </c>
      <c r="AC78" s="4">
        <f>SUMIFS(BNVFE!AA:AA,BNVFE!$C:$C,$C78,BNVFE!$B:$B,$B78,BNVFE!$A:$A,$A78)</f>
        <v>3.907692307692312E-2</v>
      </c>
      <c r="AD78" s="4">
        <f>SUMIFS(BNVFE!AB:AB,BNVFE!$C:$C,$C78,BNVFE!$B:$B,$B78,BNVFE!$A:$A,$A78)</f>
        <v>3.907692307692312E-2</v>
      </c>
      <c r="AE78" s="4">
        <f>SUMIFS(BNVFE!AC:AC,BNVFE!$C:$C,$C78,BNVFE!$B:$B,$B78,BNVFE!$A:$A,$A78)</f>
        <v>3.907692307692312E-2</v>
      </c>
      <c r="AF78" s="4">
        <f>SUMIFS(BNVFE!AD:AD,BNVFE!$C:$C,$C78,BNVFE!$B:$B,$B78,BNVFE!$A:$A,$A78)</f>
        <v>3.907692307692312E-2</v>
      </c>
      <c r="AG78" s="4">
        <f>SUMIFS(BNVFE!AE:AE,BNVFE!$C:$C,$C78,BNVFE!$B:$B,$B78,BNVFE!$A:$A,$A78)</f>
        <v>3.907692307692312E-2</v>
      </c>
      <c r="AH78" s="4">
        <f>SUMIFS(BNVFE!AF:AF,BNVFE!$C:$C,$C78,BNVFE!$B:$B,$B78,BNVFE!$A:$A,$A78)</f>
        <v>3.907692307692312E-2</v>
      </c>
      <c r="AI78" s="4">
        <f>SUMIFS(BNVFE!AG:AG,BNVFE!$C:$C,$C78,BNVFE!$B:$B,$B78,BNVFE!$A:$A,$A78)</f>
        <v>3.907692307692312E-2</v>
      </c>
      <c r="AJ78" s="4">
        <f>SUMIFS(BNVFE!AH:AH,BNVFE!$C:$C,$C78,BNVFE!$B:$B,$B78,BNVFE!$A:$A,$A78)</f>
        <v>3.907692307692312E-2</v>
      </c>
      <c r="AK78" s="4">
        <f>SUMIFS(BNVFE!AI:AI,BNVFE!$C:$C,$C78,BNVFE!$B:$B,$B78,BNVFE!$A:$A,$A78)</f>
        <v>3.907692307692312E-2</v>
      </c>
      <c r="AL78" s="4">
        <f>SUMIFS(BNVFE!AJ:AJ,BNVFE!$C:$C,$C78,BNVFE!$B:$B,$B78,BNVFE!$A:$A,$A78)</f>
        <v>3.907692307692312E-2</v>
      </c>
      <c r="AM78" s="4">
        <f>SUMIFS(BNVFE!AK:AK,BNVFE!$C:$C,$C78,BNVFE!$B:$B,$B78,BNVFE!$A:$A,$A78)</f>
        <v>3.907692307692312E-2</v>
      </c>
      <c r="AN78" s="4">
        <f>SUMIFS(BNVFE!AL:AL,BNVFE!$C:$C,$C78,BNVFE!$B:$B,$B78,BNVFE!$A:$A,$A78)</f>
        <v>3.907692307692312E-2</v>
      </c>
      <c r="AO78" s="4">
        <f>SUMIFS(BNVFE!AM:AM,BNVFE!$C:$C,$C78,BNVFE!$B:$B,$B78,BNVFE!$A:$A,$A78)</f>
        <v>3.907692307692312E-2</v>
      </c>
      <c r="AP78" s="4">
        <f>SUMIFS(BNVFE!AN:AN,BNVFE!$C:$C,$C78,BNVFE!$B:$B,$B78,BNVFE!$A:$A,$A78)</f>
        <v>3.907692307692312E-2</v>
      </c>
      <c r="AQ78" s="4">
        <f>SUMIFS(BNVFE!AO:AO,BNVFE!$C:$C,$C78,BNVFE!$B:$B,$B78,BNVFE!$A:$A,$A78)</f>
        <v>3.907692307692312E-2</v>
      </c>
      <c r="AR78" s="4">
        <f>SUMIFS(BNVFE!AP:AP,BNVFE!$C:$C,$C78,BNVFE!$B:$B,$B78,BNVFE!$A:$A,$A78)</f>
        <v>3.907692307692312E-2</v>
      </c>
      <c r="AS78" s="4">
        <f>SUMIFS(BNVFE!AQ:AQ,BNVFE!$C:$C,$C78,BNVFE!$B:$B,$B78,BNVFE!$A:$A,$A78)</f>
        <v>3.907692307692312E-2</v>
      </c>
      <c r="AT78" s="4">
        <f>SUMIFS(BNVFE!AR:AR,BNVFE!$C:$C,$C78,BNVFE!$B:$B,$B78,BNVFE!$A:$A,$A78)</f>
        <v>3.907692307692312E-2</v>
      </c>
      <c r="AU78" s="4">
        <f>SUMIFS(BNVFE!AS:AS,BNVFE!$C:$C,$C78,BNVFE!$B:$B,$B78,BNVFE!$A:$A,$A78)</f>
        <v>3.907692307692312E-2</v>
      </c>
      <c r="AV78" s="4">
        <f>SUMIFS(BNVFE!AT:AT,BNVFE!$C:$C,$C78,BNVFE!$B:$B,$B78,BNVFE!$A:$A,$A78)</f>
        <v>3.907692307692312E-2</v>
      </c>
    </row>
    <row r="79" spans="1:48">
      <c r="A79" s="18" t="s">
        <v>144</v>
      </c>
      <c r="B79" s="18" t="s">
        <v>17</v>
      </c>
      <c r="C79" s="18" t="s">
        <v>2</v>
      </c>
      <c r="D79" s="4">
        <f>SUMIFS(SYFAFE!$D$18:$D$101,SYFAFE!$C$18:$C$101,$C79,SYFAFE!$B$18:$B$101,$B79,SYFAFE!A$18:A$101,$A79)</f>
        <v>0</v>
      </c>
      <c r="E79" s="10" t="e">
        <f t="shared" si="1"/>
        <v>#DIV/0!</v>
      </c>
      <c r="F79" s="20">
        <f>VLOOKUP($B79,'Other Values'!$A$9:$C$14,IF($A79="passenger",2,3),FALSE)</f>
        <v>13</v>
      </c>
      <c r="G79" s="4">
        <f>SUMIFS(BNVFE!E:E,BNVFE!$C:$C,$C79,BNVFE!$B:$B,$B79,BNVFE!$A:$A,$A79)</f>
        <v>0</v>
      </c>
      <c r="H79" s="4">
        <f>SUMIFS(BNVFE!F:F,BNVFE!$C:$C,$C79,BNVFE!$B:$B,$B79,BNVFE!$A:$A,$A79)</f>
        <v>0</v>
      </c>
      <c r="I79" s="4">
        <f>SUMIFS(BNVFE!G:G,BNVFE!$C:$C,$C79,BNVFE!$B:$B,$B79,BNVFE!$A:$A,$A79)</f>
        <v>0</v>
      </c>
      <c r="J79" s="4">
        <f>SUMIFS(BNVFE!H:H,BNVFE!$C:$C,$C79,BNVFE!$B:$B,$B79,BNVFE!$A:$A,$A79)</f>
        <v>0</v>
      </c>
      <c r="K79" s="4">
        <f>SUMIFS(BNVFE!I:I,BNVFE!$C:$C,$C79,BNVFE!$B:$B,$B79,BNVFE!$A:$A,$A79)</f>
        <v>0</v>
      </c>
      <c r="L79" s="4">
        <f>SUMIFS(BNVFE!J:J,BNVFE!$C:$C,$C79,BNVFE!$B:$B,$B79,BNVFE!$A:$A,$A79)</f>
        <v>0</v>
      </c>
      <c r="M79" s="4">
        <f>SUMIFS(BNVFE!K:K,BNVFE!$C:$C,$C79,BNVFE!$B:$B,$B79,BNVFE!$A:$A,$A79)</f>
        <v>0</v>
      </c>
      <c r="N79" s="4">
        <f>SUMIFS(BNVFE!L:L,BNVFE!$C:$C,$C79,BNVFE!$B:$B,$B79,BNVFE!$A:$A,$A79)</f>
        <v>0</v>
      </c>
      <c r="O79" s="4">
        <f>SUMIFS(BNVFE!M:M,BNVFE!$C:$C,$C79,BNVFE!$B:$B,$B79,BNVFE!$A:$A,$A79)</f>
        <v>0</v>
      </c>
      <c r="P79" s="4">
        <f>SUMIFS(BNVFE!N:N,BNVFE!$C:$C,$C79,BNVFE!$B:$B,$B79,BNVFE!$A:$A,$A79)</f>
        <v>0</v>
      </c>
      <c r="Q79" s="4">
        <f>SUMIFS(BNVFE!O:O,BNVFE!$C:$C,$C79,BNVFE!$B:$B,$B79,BNVFE!$A:$A,$A79)</f>
        <v>0</v>
      </c>
      <c r="R79" s="4">
        <f>SUMIFS(BNVFE!P:P,BNVFE!$C:$C,$C79,BNVFE!$B:$B,$B79,BNVFE!$A:$A,$A79)</f>
        <v>0</v>
      </c>
      <c r="S79" s="4">
        <f>SUMIFS(BNVFE!Q:Q,BNVFE!$C:$C,$C79,BNVFE!$B:$B,$B79,BNVFE!$A:$A,$A79)</f>
        <v>0</v>
      </c>
      <c r="T79" s="4">
        <f>SUMIFS(BNVFE!R:R,BNVFE!$C:$C,$C79,BNVFE!$B:$B,$B79,BNVFE!$A:$A,$A79)</f>
        <v>0</v>
      </c>
      <c r="U79" s="4">
        <f>SUMIFS(BNVFE!S:S,BNVFE!$C:$C,$C79,BNVFE!$B:$B,$B79,BNVFE!$A:$A,$A79)</f>
        <v>0</v>
      </c>
      <c r="V79" s="4">
        <f>SUMIFS(BNVFE!T:T,BNVFE!$C:$C,$C79,BNVFE!$B:$B,$B79,BNVFE!$A:$A,$A79)</f>
        <v>0</v>
      </c>
      <c r="W79" s="4">
        <f>SUMIFS(BNVFE!U:U,BNVFE!$C:$C,$C79,BNVFE!$B:$B,$B79,BNVFE!$A:$A,$A79)</f>
        <v>0</v>
      </c>
      <c r="X79" s="4">
        <f>SUMIFS(BNVFE!V:V,BNVFE!$C:$C,$C79,BNVFE!$B:$B,$B79,BNVFE!$A:$A,$A79)</f>
        <v>0</v>
      </c>
      <c r="Y79" s="4">
        <f>SUMIFS(BNVFE!W:W,BNVFE!$C:$C,$C79,BNVFE!$B:$B,$B79,BNVFE!$A:$A,$A79)</f>
        <v>0</v>
      </c>
      <c r="Z79" s="4">
        <f>SUMIFS(BNVFE!X:X,BNVFE!$C:$C,$C79,BNVFE!$B:$B,$B79,BNVFE!$A:$A,$A79)</f>
        <v>0</v>
      </c>
      <c r="AA79" s="4">
        <f>SUMIFS(BNVFE!Y:Y,BNVFE!$C:$C,$C79,BNVFE!$B:$B,$B79,BNVFE!$A:$A,$A79)</f>
        <v>0</v>
      </c>
      <c r="AB79" s="4">
        <f>SUMIFS(BNVFE!Z:Z,BNVFE!$C:$C,$C79,BNVFE!$B:$B,$B79,BNVFE!$A:$A,$A79)</f>
        <v>0</v>
      </c>
      <c r="AC79" s="4">
        <f>SUMIFS(BNVFE!AA:AA,BNVFE!$C:$C,$C79,BNVFE!$B:$B,$B79,BNVFE!$A:$A,$A79)</f>
        <v>0</v>
      </c>
      <c r="AD79" s="4">
        <f>SUMIFS(BNVFE!AB:AB,BNVFE!$C:$C,$C79,BNVFE!$B:$B,$B79,BNVFE!$A:$A,$A79)</f>
        <v>0</v>
      </c>
      <c r="AE79" s="4">
        <f>SUMIFS(BNVFE!AC:AC,BNVFE!$C:$C,$C79,BNVFE!$B:$B,$B79,BNVFE!$A:$A,$A79)</f>
        <v>0</v>
      </c>
      <c r="AF79" s="4">
        <f>SUMIFS(BNVFE!AD:AD,BNVFE!$C:$C,$C79,BNVFE!$B:$B,$B79,BNVFE!$A:$A,$A79)</f>
        <v>0</v>
      </c>
      <c r="AG79" s="4">
        <f>SUMIFS(BNVFE!AE:AE,BNVFE!$C:$C,$C79,BNVFE!$B:$B,$B79,BNVFE!$A:$A,$A79)</f>
        <v>0</v>
      </c>
      <c r="AH79" s="4">
        <f>SUMIFS(BNVFE!AF:AF,BNVFE!$C:$C,$C79,BNVFE!$B:$B,$B79,BNVFE!$A:$A,$A79)</f>
        <v>0</v>
      </c>
      <c r="AI79" s="4">
        <f>SUMIFS(BNVFE!AG:AG,BNVFE!$C:$C,$C79,BNVFE!$B:$B,$B79,BNVFE!$A:$A,$A79)</f>
        <v>0</v>
      </c>
      <c r="AJ79" s="4">
        <f>SUMIFS(BNVFE!AH:AH,BNVFE!$C:$C,$C79,BNVFE!$B:$B,$B79,BNVFE!$A:$A,$A79)</f>
        <v>0</v>
      </c>
      <c r="AK79" s="4">
        <f>SUMIFS(BNVFE!AI:AI,BNVFE!$C:$C,$C79,BNVFE!$B:$B,$B79,BNVFE!$A:$A,$A79)</f>
        <v>0</v>
      </c>
      <c r="AL79" s="4">
        <f>SUMIFS(BNVFE!AJ:AJ,BNVFE!$C:$C,$C79,BNVFE!$B:$B,$B79,BNVFE!$A:$A,$A79)</f>
        <v>0</v>
      </c>
      <c r="AM79" s="4">
        <f>SUMIFS(BNVFE!AK:AK,BNVFE!$C:$C,$C79,BNVFE!$B:$B,$B79,BNVFE!$A:$A,$A79)</f>
        <v>0</v>
      </c>
      <c r="AN79" s="4">
        <f>SUMIFS(BNVFE!AL:AL,BNVFE!$C:$C,$C79,BNVFE!$B:$B,$B79,BNVFE!$A:$A,$A79)</f>
        <v>0</v>
      </c>
      <c r="AO79" s="4">
        <f>SUMIFS(BNVFE!AM:AM,BNVFE!$C:$C,$C79,BNVFE!$B:$B,$B79,BNVFE!$A:$A,$A79)</f>
        <v>0</v>
      </c>
      <c r="AP79" s="4">
        <f>SUMIFS(BNVFE!AN:AN,BNVFE!$C:$C,$C79,BNVFE!$B:$B,$B79,BNVFE!$A:$A,$A79)</f>
        <v>0</v>
      </c>
      <c r="AQ79" s="4">
        <f>SUMIFS(BNVFE!AO:AO,BNVFE!$C:$C,$C79,BNVFE!$B:$B,$B79,BNVFE!$A:$A,$A79)</f>
        <v>0</v>
      </c>
      <c r="AR79" s="4">
        <f>SUMIFS(BNVFE!AP:AP,BNVFE!$C:$C,$C79,BNVFE!$B:$B,$B79,BNVFE!$A:$A,$A79)</f>
        <v>0</v>
      </c>
      <c r="AS79" s="4">
        <f>SUMIFS(BNVFE!AQ:AQ,BNVFE!$C:$C,$C79,BNVFE!$B:$B,$B79,BNVFE!$A:$A,$A79)</f>
        <v>0</v>
      </c>
      <c r="AT79" s="4">
        <f>SUMIFS(BNVFE!AR:AR,BNVFE!$C:$C,$C79,BNVFE!$B:$B,$B79,BNVFE!$A:$A,$A79)</f>
        <v>0</v>
      </c>
      <c r="AU79" s="4">
        <f>SUMIFS(BNVFE!AS:AS,BNVFE!$C:$C,$C79,BNVFE!$B:$B,$B79,BNVFE!$A:$A,$A79)</f>
        <v>0</v>
      </c>
      <c r="AV79" s="4">
        <f>SUMIFS(BNVFE!AT:AT,BNVFE!$C:$C,$C79,BNVFE!$B:$B,$B79,BNVFE!$A:$A,$A79)</f>
        <v>0</v>
      </c>
    </row>
    <row r="80" spans="1:48">
      <c r="A80" s="18" t="s">
        <v>144</v>
      </c>
      <c r="B80" s="18" t="s">
        <v>17</v>
      </c>
      <c r="C80" s="18" t="s">
        <v>3</v>
      </c>
      <c r="D80" s="4">
        <f>SUMIFS(SYFAFE!$D$18:$D$101,SYFAFE!$C$18:$C$101,$C80,SYFAFE!$B$18:$B$101,$B80,SYFAFE!A$18:A$101,$A80)</f>
        <v>0</v>
      </c>
      <c r="E80" s="10" t="e">
        <f t="shared" si="1"/>
        <v>#DIV/0!</v>
      </c>
      <c r="F80" s="20">
        <f>VLOOKUP($B80,'Other Values'!$A$9:$C$14,IF($A80="passenger",2,3),FALSE)</f>
        <v>13</v>
      </c>
      <c r="G80" s="4">
        <f>SUMIFS(BNVFE!E:E,BNVFE!$C:$C,$C80,BNVFE!$B:$B,$B80,BNVFE!$A:$A,$A80)</f>
        <v>0</v>
      </c>
      <c r="H80" s="4">
        <f>SUMIFS(BNVFE!F:F,BNVFE!$C:$C,$C80,BNVFE!$B:$B,$B80,BNVFE!$A:$A,$A80)</f>
        <v>0</v>
      </c>
      <c r="I80" s="4">
        <f>SUMIFS(BNVFE!G:G,BNVFE!$C:$C,$C80,BNVFE!$B:$B,$B80,BNVFE!$A:$A,$A80)</f>
        <v>0</v>
      </c>
      <c r="J80" s="4">
        <f>SUMIFS(BNVFE!H:H,BNVFE!$C:$C,$C80,BNVFE!$B:$B,$B80,BNVFE!$A:$A,$A80)</f>
        <v>0</v>
      </c>
      <c r="K80" s="4">
        <f>SUMIFS(BNVFE!I:I,BNVFE!$C:$C,$C80,BNVFE!$B:$B,$B80,BNVFE!$A:$A,$A80)</f>
        <v>0</v>
      </c>
      <c r="L80" s="4">
        <f>SUMIFS(BNVFE!J:J,BNVFE!$C:$C,$C80,BNVFE!$B:$B,$B80,BNVFE!$A:$A,$A80)</f>
        <v>0</v>
      </c>
      <c r="M80" s="4">
        <f>SUMIFS(BNVFE!K:K,BNVFE!$C:$C,$C80,BNVFE!$B:$B,$B80,BNVFE!$A:$A,$A80)</f>
        <v>0</v>
      </c>
      <c r="N80" s="4">
        <f>SUMIFS(BNVFE!L:L,BNVFE!$C:$C,$C80,BNVFE!$B:$B,$B80,BNVFE!$A:$A,$A80)</f>
        <v>0</v>
      </c>
      <c r="O80" s="4">
        <f>SUMIFS(BNVFE!M:M,BNVFE!$C:$C,$C80,BNVFE!$B:$B,$B80,BNVFE!$A:$A,$A80)</f>
        <v>0</v>
      </c>
      <c r="P80" s="4">
        <f>SUMIFS(BNVFE!N:N,BNVFE!$C:$C,$C80,BNVFE!$B:$B,$B80,BNVFE!$A:$A,$A80)</f>
        <v>0</v>
      </c>
      <c r="Q80" s="4">
        <f>SUMIFS(BNVFE!O:O,BNVFE!$C:$C,$C80,BNVFE!$B:$B,$B80,BNVFE!$A:$A,$A80)</f>
        <v>0</v>
      </c>
      <c r="R80" s="4">
        <f>SUMIFS(BNVFE!P:P,BNVFE!$C:$C,$C80,BNVFE!$B:$B,$B80,BNVFE!$A:$A,$A80)</f>
        <v>0</v>
      </c>
      <c r="S80" s="4">
        <f>SUMIFS(BNVFE!Q:Q,BNVFE!$C:$C,$C80,BNVFE!$B:$B,$B80,BNVFE!$A:$A,$A80)</f>
        <v>0</v>
      </c>
      <c r="T80" s="4">
        <f>SUMIFS(BNVFE!R:R,BNVFE!$C:$C,$C80,BNVFE!$B:$B,$B80,BNVFE!$A:$A,$A80)</f>
        <v>0</v>
      </c>
      <c r="U80" s="4">
        <f>SUMIFS(BNVFE!S:S,BNVFE!$C:$C,$C80,BNVFE!$B:$B,$B80,BNVFE!$A:$A,$A80)</f>
        <v>0</v>
      </c>
      <c r="V80" s="4">
        <f>SUMIFS(BNVFE!T:T,BNVFE!$C:$C,$C80,BNVFE!$B:$B,$B80,BNVFE!$A:$A,$A80)</f>
        <v>0</v>
      </c>
      <c r="W80" s="4">
        <f>SUMIFS(BNVFE!U:U,BNVFE!$C:$C,$C80,BNVFE!$B:$B,$B80,BNVFE!$A:$A,$A80)</f>
        <v>0</v>
      </c>
      <c r="X80" s="4">
        <f>SUMIFS(BNVFE!V:V,BNVFE!$C:$C,$C80,BNVFE!$B:$B,$B80,BNVFE!$A:$A,$A80)</f>
        <v>0</v>
      </c>
      <c r="Y80" s="4">
        <f>SUMIFS(BNVFE!W:W,BNVFE!$C:$C,$C80,BNVFE!$B:$B,$B80,BNVFE!$A:$A,$A80)</f>
        <v>0</v>
      </c>
      <c r="Z80" s="4">
        <f>SUMIFS(BNVFE!X:X,BNVFE!$C:$C,$C80,BNVFE!$B:$B,$B80,BNVFE!$A:$A,$A80)</f>
        <v>0</v>
      </c>
      <c r="AA80" s="4">
        <f>SUMIFS(BNVFE!Y:Y,BNVFE!$C:$C,$C80,BNVFE!$B:$B,$B80,BNVFE!$A:$A,$A80)</f>
        <v>0</v>
      </c>
      <c r="AB80" s="4">
        <f>SUMIFS(BNVFE!Z:Z,BNVFE!$C:$C,$C80,BNVFE!$B:$B,$B80,BNVFE!$A:$A,$A80)</f>
        <v>0</v>
      </c>
      <c r="AC80" s="4">
        <f>SUMIFS(BNVFE!AA:AA,BNVFE!$C:$C,$C80,BNVFE!$B:$B,$B80,BNVFE!$A:$A,$A80)</f>
        <v>0</v>
      </c>
      <c r="AD80" s="4">
        <f>SUMIFS(BNVFE!AB:AB,BNVFE!$C:$C,$C80,BNVFE!$B:$B,$B80,BNVFE!$A:$A,$A80)</f>
        <v>0</v>
      </c>
      <c r="AE80" s="4">
        <f>SUMIFS(BNVFE!AC:AC,BNVFE!$C:$C,$C80,BNVFE!$B:$B,$B80,BNVFE!$A:$A,$A80)</f>
        <v>0</v>
      </c>
      <c r="AF80" s="4">
        <f>SUMIFS(BNVFE!AD:AD,BNVFE!$C:$C,$C80,BNVFE!$B:$B,$B80,BNVFE!$A:$A,$A80)</f>
        <v>0</v>
      </c>
      <c r="AG80" s="4">
        <f>SUMIFS(BNVFE!AE:AE,BNVFE!$C:$C,$C80,BNVFE!$B:$B,$B80,BNVFE!$A:$A,$A80)</f>
        <v>0</v>
      </c>
      <c r="AH80" s="4">
        <f>SUMIFS(BNVFE!AF:AF,BNVFE!$C:$C,$C80,BNVFE!$B:$B,$B80,BNVFE!$A:$A,$A80)</f>
        <v>0</v>
      </c>
      <c r="AI80" s="4">
        <f>SUMIFS(BNVFE!AG:AG,BNVFE!$C:$C,$C80,BNVFE!$B:$B,$B80,BNVFE!$A:$A,$A80)</f>
        <v>0</v>
      </c>
      <c r="AJ80" s="4">
        <f>SUMIFS(BNVFE!AH:AH,BNVFE!$C:$C,$C80,BNVFE!$B:$B,$B80,BNVFE!$A:$A,$A80)</f>
        <v>0</v>
      </c>
      <c r="AK80" s="4">
        <f>SUMIFS(BNVFE!AI:AI,BNVFE!$C:$C,$C80,BNVFE!$B:$B,$B80,BNVFE!$A:$A,$A80)</f>
        <v>0</v>
      </c>
      <c r="AL80" s="4">
        <f>SUMIFS(BNVFE!AJ:AJ,BNVFE!$C:$C,$C80,BNVFE!$B:$B,$B80,BNVFE!$A:$A,$A80)</f>
        <v>0</v>
      </c>
      <c r="AM80" s="4">
        <f>SUMIFS(BNVFE!AK:AK,BNVFE!$C:$C,$C80,BNVFE!$B:$B,$B80,BNVFE!$A:$A,$A80)</f>
        <v>0</v>
      </c>
      <c r="AN80" s="4">
        <f>SUMIFS(BNVFE!AL:AL,BNVFE!$C:$C,$C80,BNVFE!$B:$B,$B80,BNVFE!$A:$A,$A80)</f>
        <v>0</v>
      </c>
      <c r="AO80" s="4">
        <f>SUMIFS(BNVFE!AM:AM,BNVFE!$C:$C,$C80,BNVFE!$B:$B,$B80,BNVFE!$A:$A,$A80)</f>
        <v>0</v>
      </c>
      <c r="AP80" s="4">
        <f>SUMIFS(BNVFE!AN:AN,BNVFE!$C:$C,$C80,BNVFE!$B:$B,$B80,BNVFE!$A:$A,$A80)</f>
        <v>0</v>
      </c>
      <c r="AQ80" s="4">
        <f>SUMIFS(BNVFE!AO:AO,BNVFE!$C:$C,$C80,BNVFE!$B:$B,$B80,BNVFE!$A:$A,$A80)</f>
        <v>0</v>
      </c>
      <c r="AR80" s="4">
        <f>SUMIFS(BNVFE!AP:AP,BNVFE!$C:$C,$C80,BNVFE!$B:$B,$B80,BNVFE!$A:$A,$A80)</f>
        <v>0</v>
      </c>
      <c r="AS80" s="4">
        <f>SUMIFS(BNVFE!AQ:AQ,BNVFE!$C:$C,$C80,BNVFE!$B:$B,$B80,BNVFE!$A:$A,$A80)</f>
        <v>0</v>
      </c>
      <c r="AT80" s="4">
        <f>SUMIFS(BNVFE!AR:AR,BNVFE!$C:$C,$C80,BNVFE!$B:$B,$B80,BNVFE!$A:$A,$A80)</f>
        <v>0</v>
      </c>
      <c r="AU80" s="4">
        <f>SUMIFS(BNVFE!AS:AS,BNVFE!$C:$C,$C80,BNVFE!$B:$B,$B80,BNVFE!$A:$A,$A80)</f>
        <v>0</v>
      </c>
      <c r="AV80" s="4">
        <f>SUMIFS(BNVFE!AT:AT,BNVFE!$C:$C,$C80,BNVFE!$B:$B,$B80,BNVFE!$A:$A,$A80)</f>
        <v>0</v>
      </c>
    </row>
    <row r="81" spans="1:48">
      <c r="A81" s="18" t="s">
        <v>144</v>
      </c>
      <c r="B81" s="18" t="s">
        <v>17</v>
      </c>
      <c r="C81" s="18" t="s">
        <v>4</v>
      </c>
      <c r="D81" s="4">
        <f>SUMIFS(SYFAFE!$D$18:$D$101,SYFAFE!$C$18:$C$101,$C81,SYFAFE!$B$18:$B$101,$B81,SYFAFE!A$18:A$101,$A81)</f>
        <v>0</v>
      </c>
      <c r="E81" s="10" t="e">
        <f t="shared" si="1"/>
        <v>#DIV/0!</v>
      </c>
      <c r="F81" s="20">
        <f>VLOOKUP($B81,'Other Values'!$A$9:$C$14,IF($A81="passenger",2,3),FALSE)</f>
        <v>13</v>
      </c>
      <c r="G81" s="4">
        <f>SUMIFS(BNVFE!E:E,BNVFE!$C:$C,$C81,BNVFE!$B:$B,$B81,BNVFE!$A:$A,$A81)</f>
        <v>0</v>
      </c>
      <c r="H81" s="4">
        <f>SUMIFS(BNVFE!F:F,BNVFE!$C:$C,$C81,BNVFE!$B:$B,$B81,BNVFE!$A:$A,$A81)</f>
        <v>0</v>
      </c>
      <c r="I81" s="4">
        <f>SUMIFS(BNVFE!G:G,BNVFE!$C:$C,$C81,BNVFE!$B:$B,$B81,BNVFE!$A:$A,$A81)</f>
        <v>0</v>
      </c>
      <c r="J81" s="4">
        <f>SUMIFS(BNVFE!H:H,BNVFE!$C:$C,$C81,BNVFE!$B:$B,$B81,BNVFE!$A:$A,$A81)</f>
        <v>0</v>
      </c>
      <c r="K81" s="4">
        <f>SUMIFS(BNVFE!I:I,BNVFE!$C:$C,$C81,BNVFE!$B:$B,$B81,BNVFE!$A:$A,$A81)</f>
        <v>0</v>
      </c>
      <c r="L81" s="4">
        <f>SUMIFS(BNVFE!J:J,BNVFE!$C:$C,$C81,BNVFE!$B:$B,$B81,BNVFE!$A:$A,$A81)</f>
        <v>0</v>
      </c>
      <c r="M81" s="4">
        <f>SUMIFS(BNVFE!K:K,BNVFE!$C:$C,$C81,BNVFE!$B:$B,$B81,BNVFE!$A:$A,$A81)</f>
        <v>0</v>
      </c>
      <c r="N81" s="4">
        <f>SUMIFS(BNVFE!L:L,BNVFE!$C:$C,$C81,BNVFE!$B:$B,$B81,BNVFE!$A:$A,$A81)</f>
        <v>0</v>
      </c>
      <c r="O81" s="4">
        <f>SUMIFS(BNVFE!M:M,BNVFE!$C:$C,$C81,BNVFE!$B:$B,$B81,BNVFE!$A:$A,$A81)</f>
        <v>0</v>
      </c>
      <c r="P81" s="4">
        <f>SUMIFS(BNVFE!N:N,BNVFE!$C:$C,$C81,BNVFE!$B:$B,$B81,BNVFE!$A:$A,$A81)</f>
        <v>0</v>
      </c>
      <c r="Q81" s="4">
        <f>SUMIFS(BNVFE!O:O,BNVFE!$C:$C,$C81,BNVFE!$B:$B,$B81,BNVFE!$A:$A,$A81)</f>
        <v>0</v>
      </c>
      <c r="R81" s="4">
        <f>SUMIFS(BNVFE!P:P,BNVFE!$C:$C,$C81,BNVFE!$B:$B,$B81,BNVFE!$A:$A,$A81)</f>
        <v>0</v>
      </c>
      <c r="S81" s="4">
        <f>SUMIFS(BNVFE!Q:Q,BNVFE!$C:$C,$C81,BNVFE!$B:$B,$B81,BNVFE!$A:$A,$A81)</f>
        <v>0</v>
      </c>
      <c r="T81" s="4">
        <f>SUMIFS(BNVFE!R:R,BNVFE!$C:$C,$C81,BNVFE!$B:$B,$B81,BNVFE!$A:$A,$A81)</f>
        <v>0</v>
      </c>
      <c r="U81" s="4">
        <f>SUMIFS(BNVFE!S:S,BNVFE!$C:$C,$C81,BNVFE!$B:$B,$B81,BNVFE!$A:$A,$A81)</f>
        <v>0</v>
      </c>
      <c r="V81" s="4">
        <f>SUMIFS(BNVFE!T:T,BNVFE!$C:$C,$C81,BNVFE!$B:$B,$B81,BNVFE!$A:$A,$A81)</f>
        <v>0</v>
      </c>
      <c r="W81" s="4">
        <f>SUMIFS(BNVFE!U:U,BNVFE!$C:$C,$C81,BNVFE!$B:$B,$B81,BNVFE!$A:$A,$A81)</f>
        <v>0</v>
      </c>
      <c r="X81" s="4">
        <f>SUMIFS(BNVFE!V:V,BNVFE!$C:$C,$C81,BNVFE!$B:$B,$B81,BNVFE!$A:$A,$A81)</f>
        <v>0</v>
      </c>
      <c r="Y81" s="4">
        <f>SUMIFS(BNVFE!W:W,BNVFE!$C:$C,$C81,BNVFE!$B:$B,$B81,BNVFE!$A:$A,$A81)</f>
        <v>0</v>
      </c>
      <c r="Z81" s="4">
        <f>SUMIFS(BNVFE!X:X,BNVFE!$C:$C,$C81,BNVFE!$B:$B,$B81,BNVFE!$A:$A,$A81)</f>
        <v>0</v>
      </c>
      <c r="AA81" s="4">
        <f>SUMIFS(BNVFE!Y:Y,BNVFE!$C:$C,$C81,BNVFE!$B:$B,$B81,BNVFE!$A:$A,$A81)</f>
        <v>0</v>
      </c>
      <c r="AB81" s="4">
        <f>SUMIFS(BNVFE!Z:Z,BNVFE!$C:$C,$C81,BNVFE!$B:$B,$B81,BNVFE!$A:$A,$A81)</f>
        <v>0</v>
      </c>
      <c r="AC81" s="4">
        <f>SUMIFS(BNVFE!AA:AA,BNVFE!$C:$C,$C81,BNVFE!$B:$B,$B81,BNVFE!$A:$A,$A81)</f>
        <v>0</v>
      </c>
      <c r="AD81" s="4">
        <f>SUMIFS(BNVFE!AB:AB,BNVFE!$C:$C,$C81,BNVFE!$B:$B,$B81,BNVFE!$A:$A,$A81)</f>
        <v>0</v>
      </c>
      <c r="AE81" s="4">
        <f>SUMIFS(BNVFE!AC:AC,BNVFE!$C:$C,$C81,BNVFE!$B:$B,$B81,BNVFE!$A:$A,$A81)</f>
        <v>0</v>
      </c>
      <c r="AF81" s="4">
        <f>SUMIFS(BNVFE!AD:AD,BNVFE!$C:$C,$C81,BNVFE!$B:$B,$B81,BNVFE!$A:$A,$A81)</f>
        <v>0</v>
      </c>
      <c r="AG81" s="4">
        <f>SUMIFS(BNVFE!AE:AE,BNVFE!$C:$C,$C81,BNVFE!$B:$B,$B81,BNVFE!$A:$A,$A81)</f>
        <v>0</v>
      </c>
      <c r="AH81" s="4">
        <f>SUMIFS(BNVFE!AF:AF,BNVFE!$C:$C,$C81,BNVFE!$B:$B,$B81,BNVFE!$A:$A,$A81)</f>
        <v>0</v>
      </c>
      <c r="AI81" s="4">
        <f>SUMIFS(BNVFE!AG:AG,BNVFE!$C:$C,$C81,BNVFE!$B:$B,$B81,BNVFE!$A:$A,$A81)</f>
        <v>0</v>
      </c>
      <c r="AJ81" s="4">
        <f>SUMIFS(BNVFE!AH:AH,BNVFE!$C:$C,$C81,BNVFE!$B:$B,$B81,BNVFE!$A:$A,$A81)</f>
        <v>0</v>
      </c>
      <c r="AK81" s="4">
        <f>SUMIFS(BNVFE!AI:AI,BNVFE!$C:$C,$C81,BNVFE!$B:$B,$B81,BNVFE!$A:$A,$A81)</f>
        <v>0</v>
      </c>
      <c r="AL81" s="4">
        <f>SUMIFS(BNVFE!AJ:AJ,BNVFE!$C:$C,$C81,BNVFE!$B:$B,$B81,BNVFE!$A:$A,$A81)</f>
        <v>0</v>
      </c>
      <c r="AM81" s="4">
        <f>SUMIFS(BNVFE!AK:AK,BNVFE!$C:$C,$C81,BNVFE!$B:$B,$B81,BNVFE!$A:$A,$A81)</f>
        <v>0</v>
      </c>
      <c r="AN81" s="4">
        <f>SUMIFS(BNVFE!AL:AL,BNVFE!$C:$C,$C81,BNVFE!$B:$B,$B81,BNVFE!$A:$A,$A81)</f>
        <v>0</v>
      </c>
      <c r="AO81" s="4">
        <f>SUMIFS(BNVFE!AM:AM,BNVFE!$C:$C,$C81,BNVFE!$B:$B,$B81,BNVFE!$A:$A,$A81)</f>
        <v>0</v>
      </c>
      <c r="AP81" s="4">
        <f>SUMIFS(BNVFE!AN:AN,BNVFE!$C:$C,$C81,BNVFE!$B:$B,$B81,BNVFE!$A:$A,$A81)</f>
        <v>0</v>
      </c>
      <c r="AQ81" s="4">
        <f>SUMIFS(BNVFE!AO:AO,BNVFE!$C:$C,$C81,BNVFE!$B:$B,$B81,BNVFE!$A:$A,$A81)</f>
        <v>0</v>
      </c>
      <c r="AR81" s="4">
        <f>SUMIFS(BNVFE!AP:AP,BNVFE!$C:$C,$C81,BNVFE!$B:$B,$B81,BNVFE!$A:$A,$A81)</f>
        <v>0</v>
      </c>
      <c r="AS81" s="4">
        <f>SUMIFS(BNVFE!AQ:AQ,BNVFE!$C:$C,$C81,BNVFE!$B:$B,$B81,BNVFE!$A:$A,$A81)</f>
        <v>0</v>
      </c>
      <c r="AT81" s="4">
        <f>SUMIFS(BNVFE!AR:AR,BNVFE!$C:$C,$C81,BNVFE!$B:$B,$B81,BNVFE!$A:$A,$A81)</f>
        <v>0</v>
      </c>
      <c r="AU81" s="4">
        <f>SUMIFS(BNVFE!AS:AS,BNVFE!$C:$C,$C81,BNVFE!$B:$B,$B81,BNVFE!$A:$A,$A81)</f>
        <v>0</v>
      </c>
      <c r="AV81" s="4">
        <f>SUMIFS(BNVFE!AT:AT,BNVFE!$C:$C,$C81,BNVFE!$B:$B,$B81,BNVFE!$A:$A,$A81)</f>
        <v>0</v>
      </c>
    </row>
    <row r="82" spans="1:48">
      <c r="A82" s="18" t="s">
        <v>144</v>
      </c>
      <c r="B82" s="18" t="s">
        <v>17</v>
      </c>
      <c r="C82" s="18" t="s">
        <v>5</v>
      </c>
      <c r="D82" s="4">
        <f>SUMIFS(SYFAFE!$D$18:$D$101,SYFAFE!$C$18:$C$101,$C82,SYFAFE!$B$18:$B$101,$B82,SYFAFE!A$18:A$101,$A82)</f>
        <v>0</v>
      </c>
      <c r="E82" s="10" t="e">
        <f t="shared" si="1"/>
        <v>#DIV/0!</v>
      </c>
      <c r="F82" s="20">
        <f>VLOOKUP($B82,'Other Values'!$A$9:$C$14,IF($A82="passenger",2,3),FALSE)</f>
        <v>13</v>
      </c>
      <c r="G82" s="4">
        <f>SUMIFS(BNVFE!E:E,BNVFE!$C:$C,$C82,BNVFE!$B:$B,$B82,BNVFE!$A:$A,$A82)</f>
        <v>0</v>
      </c>
      <c r="H82" s="4">
        <f>SUMIFS(BNVFE!F:F,BNVFE!$C:$C,$C82,BNVFE!$B:$B,$B82,BNVFE!$A:$A,$A82)</f>
        <v>0</v>
      </c>
      <c r="I82" s="4">
        <f>SUMIFS(BNVFE!G:G,BNVFE!$C:$C,$C82,BNVFE!$B:$B,$B82,BNVFE!$A:$A,$A82)</f>
        <v>0</v>
      </c>
      <c r="J82" s="4">
        <f>SUMIFS(BNVFE!H:H,BNVFE!$C:$C,$C82,BNVFE!$B:$B,$B82,BNVFE!$A:$A,$A82)</f>
        <v>0</v>
      </c>
      <c r="K82" s="4">
        <f>SUMIFS(BNVFE!I:I,BNVFE!$C:$C,$C82,BNVFE!$B:$B,$B82,BNVFE!$A:$A,$A82)</f>
        <v>0</v>
      </c>
      <c r="L82" s="4">
        <f>SUMIFS(BNVFE!J:J,BNVFE!$C:$C,$C82,BNVFE!$B:$B,$B82,BNVFE!$A:$A,$A82)</f>
        <v>0</v>
      </c>
      <c r="M82" s="4">
        <f>SUMIFS(BNVFE!K:K,BNVFE!$C:$C,$C82,BNVFE!$B:$B,$B82,BNVFE!$A:$A,$A82)</f>
        <v>0</v>
      </c>
      <c r="N82" s="4">
        <f>SUMIFS(BNVFE!L:L,BNVFE!$C:$C,$C82,BNVFE!$B:$B,$B82,BNVFE!$A:$A,$A82)</f>
        <v>0</v>
      </c>
      <c r="O82" s="4">
        <f>SUMIFS(BNVFE!M:M,BNVFE!$C:$C,$C82,BNVFE!$B:$B,$B82,BNVFE!$A:$A,$A82)</f>
        <v>0</v>
      </c>
      <c r="P82" s="4">
        <f>SUMIFS(BNVFE!N:N,BNVFE!$C:$C,$C82,BNVFE!$B:$B,$B82,BNVFE!$A:$A,$A82)</f>
        <v>0</v>
      </c>
      <c r="Q82" s="4">
        <f>SUMIFS(BNVFE!O:O,BNVFE!$C:$C,$C82,BNVFE!$B:$B,$B82,BNVFE!$A:$A,$A82)</f>
        <v>0</v>
      </c>
      <c r="R82" s="4">
        <f>SUMIFS(BNVFE!P:P,BNVFE!$C:$C,$C82,BNVFE!$B:$B,$B82,BNVFE!$A:$A,$A82)</f>
        <v>0</v>
      </c>
      <c r="S82" s="4">
        <f>SUMIFS(BNVFE!Q:Q,BNVFE!$C:$C,$C82,BNVFE!$B:$B,$B82,BNVFE!$A:$A,$A82)</f>
        <v>0</v>
      </c>
      <c r="T82" s="4">
        <f>SUMIFS(BNVFE!R:R,BNVFE!$C:$C,$C82,BNVFE!$B:$B,$B82,BNVFE!$A:$A,$A82)</f>
        <v>0</v>
      </c>
      <c r="U82" s="4">
        <f>SUMIFS(BNVFE!S:S,BNVFE!$C:$C,$C82,BNVFE!$B:$B,$B82,BNVFE!$A:$A,$A82)</f>
        <v>0</v>
      </c>
      <c r="V82" s="4">
        <f>SUMIFS(BNVFE!T:T,BNVFE!$C:$C,$C82,BNVFE!$B:$B,$B82,BNVFE!$A:$A,$A82)</f>
        <v>0</v>
      </c>
      <c r="W82" s="4">
        <f>SUMIFS(BNVFE!U:U,BNVFE!$C:$C,$C82,BNVFE!$B:$B,$B82,BNVFE!$A:$A,$A82)</f>
        <v>0</v>
      </c>
      <c r="X82" s="4">
        <f>SUMIFS(BNVFE!V:V,BNVFE!$C:$C,$C82,BNVFE!$B:$B,$B82,BNVFE!$A:$A,$A82)</f>
        <v>0</v>
      </c>
      <c r="Y82" s="4">
        <f>SUMIFS(BNVFE!W:W,BNVFE!$C:$C,$C82,BNVFE!$B:$B,$B82,BNVFE!$A:$A,$A82)</f>
        <v>0</v>
      </c>
      <c r="Z82" s="4">
        <f>SUMIFS(BNVFE!X:X,BNVFE!$C:$C,$C82,BNVFE!$B:$B,$B82,BNVFE!$A:$A,$A82)</f>
        <v>0</v>
      </c>
      <c r="AA82" s="4">
        <f>SUMIFS(BNVFE!Y:Y,BNVFE!$C:$C,$C82,BNVFE!$B:$B,$B82,BNVFE!$A:$A,$A82)</f>
        <v>0</v>
      </c>
      <c r="AB82" s="4">
        <f>SUMIFS(BNVFE!Z:Z,BNVFE!$C:$C,$C82,BNVFE!$B:$B,$B82,BNVFE!$A:$A,$A82)</f>
        <v>0</v>
      </c>
      <c r="AC82" s="4">
        <f>SUMIFS(BNVFE!AA:AA,BNVFE!$C:$C,$C82,BNVFE!$B:$B,$B82,BNVFE!$A:$A,$A82)</f>
        <v>0</v>
      </c>
      <c r="AD82" s="4">
        <f>SUMIFS(BNVFE!AB:AB,BNVFE!$C:$C,$C82,BNVFE!$B:$B,$B82,BNVFE!$A:$A,$A82)</f>
        <v>0</v>
      </c>
      <c r="AE82" s="4">
        <f>SUMIFS(BNVFE!AC:AC,BNVFE!$C:$C,$C82,BNVFE!$B:$B,$B82,BNVFE!$A:$A,$A82)</f>
        <v>0</v>
      </c>
      <c r="AF82" s="4">
        <f>SUMIFS(BNVFE!AD:AD,BNVFE!$C:$C,$C82,BNVFE!$B:$B,$B82,BNVFE!$A:$A,$A82)</f>
        <v>0</v>
      </c>
      <c r="AG82" s="4">
        <f>SUMIFS(BNVFE!AE:AE,BNVFE!$C:$C,$C82,BNVFE!$B:$B,$B82,BNVFE!$A:$A,$A82)</f>
        <v>0</v>
      </c>
      <c r="AH82" s="4">
        <f>SUMIFS(BNVFE!AF:AF,BNVFE!$C:$C,$C82,BNVFE!$B:$B,$B82,BNVFE!$A:$A,$A82)</f>
        <v>0</v>
      </c>
      <c r="AI82" s="4">
        <f>SUMIFS(BNVFE!AG:AG,BNVFE!$C:$C,$C82,BNVFE!$B:$B,$B82,BNVFE!$A:$A,$A82)</f>
        <v>0</v>
      </c>
      <c r="AJ82" s="4">
        <f>SUMIFS(BNVFE!AH:AH,BNVFE!$C:$C,$C82,BNVFE!$B:$B,$B82,BNVFE!$A:$A,$A82)</f>
        <v>0</v>
      </c>
      <c r="AK82" s="4">
        <f>SUMIFS(BNVFE!AI:AI,BNVFE!$C:$C,$C82,BNVFE!$B:$B,$B82,BNVFE!$A:$A,$A82)</f>
        <v>0</v>
      </c>
      <c r="AL82" s="4">
        <f>SUMIFS(BNVFE!AJ:AJ,BNVFE!$C:$C,$C82,BNVFE!$B:$B,$B82,BNVFE!$A:$A,$A82)</f>
        <v>0</v>
      </c>
      <c r="AM82" s="4">
        <f>SUMIFS(BNVFE!AK:AK,BNVFE!$C:$C,$C82,BNVFE!$B:$B,$B82,BNVFE!$A:$A,$A82)</f>
        <v>0</v>
      </c>
      <c r="AN82" s="4">
        <f>SUMIFS(BNVFE!AL:AL,BNVFE!$C:$C,$C82,BNVFE!$B:$B,$B82,BNVFE!$A:$A,$A82)</f>
        <v>0</v>
      </c>
      <c r="AO82" s="4">
        <f>SUMIFS(BNVFE!AM:AM,BNVFE!$C:$C,$C82,BNVFE!$B:$B,$B82,BNVFE!$A:$A,$A82)</f>
        <v>0</v>
      </c>
      <c r="AP82" s="4">
        <f>SUMIFS(BNVFE!AN:AN,BNVFE!$C:$C,$C82,BNVFE!$B:$B,$B82,BNVFE!$A:$A,$A82)</f>
        <v>0</v>
      </c>
      <c r="AQ82" s="4">
        <f>SUMIFS(BNVFE!AO:AO,BNVFE!$C:$C,$C82,BNVFE!$B:$B,$B82,BNVFE!$A:$A,$A82)</f>
        <v>0</v>
      </c>
      <c r="AR82" s="4">
        <f>SUMIFS(BNVFE!AP:AP,BNVFE!$C:$C,$C82,BNVFE!$B:$B,$B82,BNVFE!$A:$A,$A82)</f>
        <v>0</v>
      </c>
      <c r="AS82" s="4">
        <f>SUMIFS(BNVFE!AQ:AQ,BNVFE!$C:$C,$C82,BNVFE!$B:$B,$B82,BNVFE!$A:$A,$A82)</f>
        <v>0</v>
      </c>
      <c r="AT82" s="4">
        <f>SUMIFS(BNVFE!AR:AR,BNVFE!$C:$C,$C82,BNVFE!$B:$B,$B82,BNVFE!$A:$A,$A82)</f>
        <v>0</v>
      </c>
      <c r="AU82" s="4">
        <f>SUMIFS(BNVFE!AS:AS,BNVFE!$C:$C,$C82,BNVFE!$B:$B,$B82,BNVFE!$A:$A,$A82)</f>
        <v>0</v>
      </c>
      <c r="AV82" s="4">
        <f>SUMIFS(BNVFE!AT:AT,BNVFE!$C:$C,$C82,BNVFE!$B:$B,$B82,BNVFE!$A:$A,$A82)</f>
        <v>0</v>
      </c>
    </row>
    <row r="83" spans="1:48">
      <c r="A83" s="18" t="s">
        <v>144</v>
      </c>
      <c r="B83" s="18" t="s">
        <v>17</v>
      </c>
      <c r="C83" s="18" t="s">
        <v>6</v>
      </c>
      <c r="D83" s="4">
        <f>SUMIFS(SYFAFE!$D$18:$D$101,SYFAFE!$C$18:$C$101,$C83,SYFAFE!$B$18:$B$101,$B83,SYFAFE!A$18:A$101,$A83)</f>
        <v>0</v>
      </c>
      <c r="E83" s="10" t="e">
        <f t="shared" si="1"/>
        <v>#DIV/0!</v>
      </c>
      <c r="F83" s="20">
        <f>VLOOKUP($B83,'Other Values'!$A$9:$C$14,IF($A83="passenger",2,3),FALSE)</f>
        <v>13</v>
      </c>
      <c r="G83" s="4">
        <f>SUMIFS(BNVFE!E:E,BNVFE!$C:$C,$C83,BNVFE!$B:$B,$B83,BNVFE!$A:$A,$A83)</f>
        <v>0</v>
      </c>
      <c r="H83" s="4">
        <f>SUMIFS(BNVFE!F:F,BNVFE!$C:$C,$C83,BNVFE!$B:$B,$B83,BNVFE!$A:$A,$A83)</f>
        <v>0</v>
      </c>
      <c r="I83" s="4">
        <f>SUMIFS(BNVFE!G:G,BNVFE!$C:$C,$C83,BNVFE!$B:$B,$B83,BNVFE!$A:$A,$A83)</f>
        <v>0</v>
      </c>
      <c r="J83" s="4">
        <f>SUMIFS(BNVFE!H:H,BNVFE!$C:$C,$C83,BNVFE!$B:$B,$B83,BNVFE!$A:$A,$A83)</f>
        <v>0</v>
      </c>
      <c r="K83" s="4">
        <f>SUMIFS(BNVFE!I:I,BNVFE!$C:$C,$C83,BNVFE!$B:$B,$B83,BNVFE!$A:$A,$A83)</f>
        <v>0</v>
      </c>
      <c r="L83" s="4">
        <f>SUMIFS(BNVFE!J:J,BNVFE!$C:$C,$C83,BNVFE!$B:$B,$B83,BNVFE!$A:$A,$A83)</f>
        <v>0</v>
      </c>
      <c r="M83" s="4">
        <f>SUMIFS(BNVFE!K:K,BNVFE!$C:$C,$C83,BNVFE!$B:$B,$B83,BNVFE!$A:$A,$A83)</f>
        <v>0</v>
      </c>
      <c r="N83" s="4">
        <f>SUMIFS(BNVFE!L:L,BNVFE!$C:$C,$C83,BNVFE!$B:$B,$B83,BNVFE!$A:$A,$A83)</f>
        <v>0</v>
      </c>
      <c r="O83" s="4">
        <f>SUMIFS(BNVFE!M:M,BNVFE!$C:$C,$C83,BNVFE!$B:$B,$B83,BNVFE!$A:$A,$A83)</f>
        <v>0</v>
      </c>
      <c r="P83" s="4">
        <f>SUMIFS(BNVFE!N:N,BNVFE!$C:$C,$C83,BNVFE!$B:$B,$B83,BNVFE!$A:$A,$A83)</f>
        <v>0</v>
      </c>
      <c r="Q83" s="4">
        <f>SUMIFS(BNVFE!O:O,BNVFE!$C:$C,$C83,BNVFE!$B:$B,$B83,BNVFE!$A:$A,$A83)</f>
        <v>0</v>
      </c>
      <c r="R83" s="4">
        <f>SUMIFS(BNVFE!P:P,BNVFE!$C:$C,$C83,BNVFE!$B:$B,$B83,BNVFE!$A:$A,$A83)</f>
        <v>0</v>
      </c>
      <c r="S83" s="4">
        <f>SUMIFS(BNVFE!Q:Q,BNVFE!$C:$C,$C83,BNVFE!$B:$B,$B83,BNVFE!$A:$A,$A83)</f>
        <v>0</v>
      </c>
      <c r="T83" s="4">
        <f>SUMIFS(BNVFE!R:R,BNVFE!$C:$C,$C83,BNVFE!$B:$B,$B83,BNVFE!$A:$A,$A83)</f>
        <v>0</v>
      </c>
      <c r="U83" s="4">
        <f>SUMIFS(BNVFE!S:S,BNVFE!$C:$C,$C83,BNVFE!$B:$B,$B83,BNVFE!$A:$A,$A83)</f>
        <v>0</v>
      </c>
      <c r="V83" s="4">
        <f>SUMIFS(BNVFE!T:T,BNVFE!$C:$C,$C83,BNVFE!$B:$B,$B83,BNVFE!$A:$A,$A83)</f>
        <v>0</v>
      </c>
      <c r="W83" s="4">
        <f>SUMIFS(BNVFE!U:U,BNVFE!$C:$C,$C83,BNVFE!$B:$B,$B83,BNVFE!$A:$A,$A83)</f>
        <v>0</v>
      </c>
      <c r="X83" s="4">
        <f>SUMIFS(BNVFE!V:V,BNVFE!$C:$C,$C83,BNVFE!$B:$B,$B83,BNVFE!$A:$A,$A83)</f>
        <v>0</v>
      </c>
      <c r="Y83" s="4">
        <f>SUMIFS(BNVFE!W:W,BNVFE!$C:$C,$C83,BNVFE!$B:$B,$B83,BNVFE!$A:$A,$A83)</f>
        <v>0</v>
      </c>
      <c r="Z83" s="4">
        <f>SUMIFS(BNVFE!X:X,BNVFE!$C:$C,$C83,BNVFE!$B:$B,$B83,BNVFE!$A:$A,$A83)</f>
        <v>0</v>
      </c>
      <c r="AA83" s="4">
        <f>SUMIFS(BNVFE!Y:Y,BNVFE!$C:$C,$C83,BNVFE!$B:$B,$B83,BNVFE!$A:$A,$A83)</f>
        <v>0</v>
      </c>
      <c r="AB83" s="4">
        <f>SUMIFS(BNVFE!Z:Z,BNVFE!$C:$C,$C83,BNVFE!$B:$B,$B83,BNVFE!$A:$A,$A83)</f>
        <v>0</v>
      </c>
      <c r="AC83" s="4">
        <f>SUMIFS(BNVFE!AA:AA,BNVFE!$C:$C,$C83,BNVFE!$B:$B,$B83,BNVFE!$A:$A,$A83)</f>
        <v>0</v>
      </c>
      <c r="AD83" s="4">
        <f>SUMIFS(BNVFE!AB:AB,BNVFE!$C:$C,$C83,BNVFE!$B:$B,$B83,BNVFE!$A:$A,$A83)</f>
        <v>0</v>
      </c>
      <c r="AE83" s="4">
        <f>SUMIFS(BNVFE!AC:AC,BNVFE!$C:$C,$C83,BNVFE!$B:$B,$B83,BNVFE!$A:$A,$A83)</f>
        <v>0</v>
      </c>
      <c r="AF83" s="4">
        <f>SUMIFS(BNVFE!AD:AD,BNVFE!$C:$C,$C83,BNVFE!$B:$B,$B83,BNVFE!$A:$A,$A83)</f>
        <v>0</v>
      </c>
      <c r="AG83" s="4">
        <f>SUMIFS(BNVFE!AE:AE,BNVFE!$C:$C,$C83,BNVFE!$B:$B,$B83,BNVFE!$A:$A,$A83)</f>
        <v>0</v>
      </c>
      <c r="AH83" s="4">
        <f>SUMIFS(BNVFE!AF:AF,BNVFE!$C:$C,$C83,BNVFE!$B:$B,$B83,BNVFE!$A:$A,$A83)</f>
        <v>0</v>
      </c>
      <c r="AI83" s="4">
        <f>SUMIFS(BNVFE!AG:AG,BNVFE!$C:$C,$C83,BNVFE!$B:$B,$B83,BNVFE!$A:$A,$A83)</f>
        <v>0</v>
      </c>
      <c r="AJ83" s="4">
        <f>SUMIFS(BNVFE!AH:AH,BNVFE!$C:$C,$C83,BNVFE!$B:$B,$B83,BNVFE!$A:$A,$A83)</f>
        <v>0</v>
      </c>
      <c r="AK83" s="4">
        <f>SUMIFS(BNVFE!AI:AI,BNVFE!$C:$C,$C83,BNVFE!$B:$B,$B83,BNVFE!$A:$A,$A83)</f>
        <v>0</v>
      </c>
      <c r="AL83" s="4">
        <f>SUMIFS(BNVFE!AJ:AJ,BNVFE!$C:$C,$C83,BNVFE!$B:$B,$B83,BNVFE!$A:$A,$A83)</f>
        <v>0</v>
      </c>
      <c r="AM83" s="4">
        <f>SUMIFS(BNVFE!AK:AK,BNVFE!$C:$C,$C83,BNVFE!$B:$B,$B83,BNVFE!$A:$A,$A83)</f>
        <v>0</v>
      </c>
      <c r="AN83" s="4">
        <f>SUMIFS(BNVFE!AL:AL,BNVFE!$C:$C,$C83,BNVFE!$B:$B,$B83,BNVFE!$A:$A,$A83)</f>
        <v>0</v>
      </c>
      <c r="AO83" s="4">
        <f>SUMIFS(BNVFE!AM:AM,BNVFE!$C:$C,$C83,BNVFE!$B:$B,$B83,BNVFE!$A:$A,$A83)</f>
        <v>0</v>
      </c>
      <c r="AP83" s="4">
        <f>SUMIFS(BNVFE!AN:AN,BNVFE!$C:$C,$C83,BNVFE!$B:$B,$B83,BNVFE!$A:$A,$A83)</f>
        <v>0</v>
      </c>
      <c r="AQ83" s="4">
        <f>SUMIFS(BNVFE!AO:AO,BNVFE!$C:$C,$C83,BNVFE!$B:$B,$B83,BNVFE!$A:$A,$A83)</f>
        <v>0</v>
      </c>
      <c r="AR83" s="4">
        <f>SUMIFS(BNVFE!AP:AP,BNVFE!$C:$C,$C83,BNVFE!$B:$B,$B83,BNVFE!$A:$A,$A83)</f>
        <v>0</v>
      </c>
      <c r="AS83" s="4">
        <f>SUMIFS(BNVFE!AQ:AQ,BNVFE!$C:$C,$C83,BNVFE!$B:$B,$B83,BNVFE!$A:$A,$A83)</f>
        <v>0</v>
      </c>
      <c r="AT83" s="4">
        <f>SUMIFS(BNVFE!AR:AR,BNVFE!$C:$C,$C83,BNVFE!$B:$B,$B83,BNVFE!$A:$A,$A83)</f>
        <v>0</v>
      </c>
      <c r="AU83" s="4">
        <f>SUMIFS(BNVFE!AS:AS,BNVFE!$C:$C,$C83,BNVFE!$B:$B,$B83,BNVFE!$A:$A,$A83)</f>
        <v>0</v>
      </c>
      <c r="AV83" s="4">
        <f>SUMIFS(BNVFE!AT:AT,BNVFE!$C:$C,$C83,BNVFE!$B:$B,$B83,BNVFE!$A:$A,$A83)</f>
        <v>0</v>
      </c>
    </row>
    <row r="84" spans="1:48">
      <c r="A84" s="18" t="s">
        <v>144</v>
      </c>
      <c r="B84" s="18" t="s">
        <v>17</v>
      </c>
      <c r="C84" s="18" t="s">
        <v>49</v>
      </c>
      <c r="D84" s="4">
        <f>SUMIFS(SYFAFE!$D$18:$D$101,SYFAFE!$C$18:$C$101,$C84,SYFAFE!$B$18:$B$101,$B84,SYFAFE!A$18:A$101,$A84)</f>
        <v>0</v>
      </c>
      <c r="E84" s="10" t="e">
        <f t="shared" si="1"/>
        <v>#DIV/0!</v>
      </c>
      <c r="F84" s="20">
        <f>VLOOKUP($B84,'Other Values'!$A$9:$C$14,IF($A84="passenger",2,3),FALSE)</f>
        <v>13</v>
      </c>
      <c r="G84" s="4">
        <f>SUMIFS(BNVFE!E:E,BNVFE!$C:$C,$C84,BNVFE!$B:$B,$B84,BNVFE!$A:$A,$A84)</f>
        <v>0</v>
      </c>
      <c r="H84" s="4">
        <f>SUMIFS(BNVFE!F:F,BNVFE!$C:$C,$C84,BNVFE!$B:$B,$B84,BNVFE!$A:$A,$A84)</f>
        <v>0</v>
      </c>
      <c r="I84" s="4">
        <f>SUMIFS(BNVFE!G:G,BNVFE!$C:$C,$C84,BNVFE!$B:$B,$B84,BNVFE!$A:$A,$A84)</f>
        <v>0</v>
      </c>
      <c r="J84" s="4">
        <f>SUMIFS(BNVFE!H:H,BNVFE!$C:$C,$C84,BNVFE!$B:$B,$B84,BNVFE!$A:$A,$A84)</f>
        <v>0</v>
      </c>
      <c r="K84" s="4">
        <f>SUMIFS(BNVFE!I:I,BNVFE!$C:$C,$C84,BNVFE!$B:$B,$B84,BNVFE!$A:$A,$A84)</f>
        <v>0</v>
      </c>
      <c r="L84" s="4">
        <f>SUMIFS(BNVFE!J:J,BNVFE!$C:$C,$C84,BNVFE!$B:$B,$B84,BNVFE!$A:$A,$A84)</f>
        <v>0</v>
      </c>
      <c r="M84" s="4">
        <f>SUMIFS(BNVFE!K:K,BNVFE!$C:$C,$C84,BNVFE!$B:$B,$B84,BNVFE!$A:$A,$A84)</f>
        <v>0</v>
      </c>
      <c r="N84" s="4">
        <f>SUMIFS(BNVFE!L:L,BNVFE!$C:$C,$C84,BNVFE!$B:$B,$B84,BNVFE!$A:$A,$A84)</f>
        <v>0</v>
      </c>
      <c r="O84" s="4">
        <f>SUMIFS(BNVFE!M:M,BNVFE!$C:$C,$C84,BNVFE!$B:$B,$B84,BNVFE!$A:$A,$A84)</f>
        <v>0</v>
      </c>
      <c r="P84" s="4">
        <f>SUMIFS(BNVFE!N:N,BNVFE!$C:$C,$C84,BNVFE!$B:$B,$B84,BNVFE!$A:$A,$A84)</f>
        <v>0</v>
      </c>
      <c r="Q84" s="4">
        <f>SUMIFS(BNVFE!O:O,BNVFE!$C:$C,$C84,BNVFE!$B:$B,$B84,BNVFE!$A:$A,$A84)</f>
        <v>0</v>
      </c>
      <c r="R84" s="4">
        <f>SUMIFS(BNVFE!P:P,BNVFE!$C:$C,$C84,BNVFE!$B:$B,$B84,BNVFE!$A:$A,$A84)</f>
        <v>0</v>
      </c>
      <c r="S84" s="4">
        <f>SUMIFS(BNVFE!Q:Q,BNVFE!$C:$C,$C84,BNVFE!$B:$B,$B84,BNVFE!$A:$A,$A84)</f>
        <v>0</v>
      </c>
      <c r="T84" s="4">
        <f>SUMIFS(BNVFE!R:R,BNVFE!$C:$C,$C84,BNVFE!$B:$B,$B84,BNVFE!$A:$A,$A84)</f>
        <v>0</v>
      </c>
      <c r="U84" s="4">
        <f>SUMIFS(BNVFE!S:S,BNVFE!$C:$C,$C84,BNVFE!$B:$B,$B84,BNVFE!$A:$A,$A84)</f>
        <v>0</v>
      </c>
      <c r="V84" s="4">
        <f>SUMIFS(BNVFE!T:T,BNVFE!$C:$C,$C84,BNVFE!$B:$B,$B84,BNVFE!$A:$A,$A84)</f>
        <v>0</v>
      </c>
      <c r="W84" s="4">
        <f>SUMIFS(BNVFE!U:U,BNVFE!$C:$C,$C84,BNVFE!$B:$B,$B84,BNVFE!$A:$A,$A84)</f>
        <v>0</v>
      </c>
      <c r="X84" s="4">
        <f>SUMIFS(BNVFE!V:V,BNVFE!$C:$C,$C84,BNVFE!$B:$B,$B84,BNVFE!$A:$A,$A84)</f>
        <v>0</v>
      </c>
      <c r="Y84" s="4">
        <f>SUMIFS(BNVFE!W:W,BNVFE!$C:$C,$C84,BNVFE!$B:$B,$B84,BNVFE!$A:$A,$A84)</f>
        <v>0</v>
      </c>
      <c r="Z84" s="4">
        <f>SUMIFS(BNVFE!X:X,BNVFE!$C:$C,$C84,BNVFE!$B:$B,$B84,BNVFE!$A:$A,$A84)</f>
        <v>0</v>
      </c>
      <c r="AA84" s="4">
        <f>SUMIFS(BNVFE!Y:Y,BNVFE!$C:$C,$C84,BNVFE!$B:$B,$B84,BNVFE!$A:$A,$A84)</f>
        <v>0</v>
      </c>
      <c r="AB84" s="4">
        <f>SUMIFS(BNVFE!Z:Z,BNVFE!$C:$C,$C84,BNVFE!$B:$B,$B84,BNVFE!$A:$A,$A84)</f>
        <v>0</v>
      </c>
      <c r="AC84" s="4">
        <f>SUMIFS(BNVFE!AA:AA,BNVFE!$C:$C,$C84,BNVFE!$B:$B,$B84,BNVFE!$A:$A,$A84)</f>
        <v>0</v>
      </c>
      <c r="AD84" s="4">
        <f>SUMIFS(BNVFE!AB:AB,BNVFE!$C:$C,$C84,BNVFE!$B:$B,$B84,BNVFE!$A:$A,$A84)</f>
        <v>0</v>
      </c>
      <c r="AE84" s="4">
        <f>SUMIFS(BNVFE!AC:AC,BNVFE!$C:$C,$C84,BNVFE!$B:$B,$B84,BNVFE!$A:$A,$A84)</f>
        <v>0</v>
      </c>
      <c r="AF84" s="4">
        <f>SUMIFS(BNVFE!AD:AD,BNVFE!$C:$C,$C84,BNVFE!$B:$B,$B84,BNVFE!$A:$A,$A84)</f>
        <v>0</v>
      </c>
      <c r="AG84" s="4">
        <f>SUMIFS(BNVFE!AE:AE,BNVFE!$C:$C,$C84,BNVFE!$B:$B,$B84,BNVFE!$A:$A,$A84)</f>
        <v>0</v>
      </c>
      <c r="AH84" s="4">
        <f>SUMIFS(BNVFE!AF:AF,BNVFE!$C:$C,$C84,BNVFE!$B:$B,$B84,BNVFE!$A:$A,$A84)</f>
        <v>0</v>
      </c>
      <c r="AI84" s="4">
        <f>SUMIFS(BNVFE!AG:AG,BNVFE!$C:$C,$C84,BNVFE!$B:$B,$B84,BNVFE!$A:$A,$A84)</f>
        <v>0</v>
      </c>
      <c r="AJ84" s="4">
        <f>SUMIFS(BNVFE!AH:AH,BNVFE!$C:$C,$C84,BNVFE!$B:$B,$B84,BNVFE!$A:$A,$A84)</f>
        <v>0</v>
      </c>
      <c r="AK84" s="4">
        <f>SUMIFS(BNVFE!AI:AI,BNVFE!$C:$C,$C84,BNVFE!$B:$B,$B84,BNVFE!$A:$A,$A84)</f>
        <v>0</v>
      </c>
      <c r="AL84" s="4">
        <f>SUMIFS(BNVFE!AJ:AJ,BNVFE!$C:$C,$C84,BNVFE!$B:$B,$B84,BNVFE!$A:$A,$A84)</f>
        <v>0</v>
      </c>
      <c r="AM84" s="4">
        <f>SUMIFS(BNVFE!AK:AK,BNVFE!$C:$C,$C84,BNVFE!$B:$B,$B84,BNVFE!$A:$A,$A84)</f>
        <v>0</v>
      </c>
      <c r="AN84" s="4">
        <f>SUMIFS(BNVFE!AL:AL,BNVFE!$C:$C,$C84,BNVFE!$B:$B,$B84,BNVFE!$A:$A,$A84)</f>
        <v>0</v>
      </c>
      <c r="AO84" s="4">
        <f>SUMIFS(BNVFE!AM:AM,BNVFE!$C:$C,$C84,BNVFE!$B:$B,$B84,BNVFE!$A:$A,$A84)</f>
        <v>0</v>
      </c>
      <c r="AP84" s="4">
        <f>SUMIFS(BNVFE!AN:AN,BNVFE!$C:$C,$C84,BNVFE!$B:$B,$B84,BNVFE!$A:$A,$A84)</f>
        <v>0</v>
      </c>
      <c r="AQ84" s="4">
        <f>SUMIFS(BNVFE!AO:AO,BNVFE!$C:$C,$C84,BNVFE!$B:$B,$B84,BNVFE!$A:$A,$A84)</f>
        <v>0</v>
      </c>
      <c r="AR84" s="4">
        <f>SUMIFS(BNVFE!AP:AP,BNVFE!$C:$C,$C84,BNVFE!$B:$B,$B84,BNVFE!$A:$A,$A84)</f>
        <v>0</v>
      </c>
      <c r="AS84" s="4">
        <f>SUMIFS(BNVFE!AQ:AQ,BNVFE!$C:$C,$C84,BNVFE!$B:$B,$B84,BNVFE!$A:$A,$A84)</f>
        <v>0</v>
      </c>
      <c r="AT84" s="4">
        <f>SUMIFS(BNVFE!AR:AR,BNVFE!$C:$C,$C84,BNVFE!$B:$B,$B84,BNVFE!$A:$A,$A84)</f>
        <v>0</v>
      </c>
      <c r="AU84" s="4">
        <f>SUMIFS(BNVFE!AS:AS,BNVFE!$C:$C,$C84,BNVFE!$B:$B,$B84,BNVFE!$A:$A,$A84)</f>
        <v>0</v>
      </c>
      <c r="AV84" s="4">
        <f>SUMIFS(BNVFE!AT:AT,BNVFE!$C:$C,$C84,BNVFE!$B:$B,$B84,BNVFE!$A:$A,$A84)</f>
        <v>0</v>
      </c>
    </row>
    <row r="85" spans="1:48">
      <c r="A85" s="18" t="s">
        <v>144</v>
      </c>
      <c r="B85" s="18" t="s">
        <v>17</v>
      </c>
      <c r="C85" s="18" t="s">
        <v>50</v>
      </c>
      <c r="D85" s="4">
        <f>SUMIFS(SYFAFE!$D$18:$D$101,SYFAFE!$C$18:$C$101,$C85,SYFAFE!$B$18:$B$101,$B85,SYFAFE!A$18:A$101,$A85)</f>
        <v>0</v>
      </c>
      <c r="E85" s="10" t="e">
        <f t="shared" si="1"/>
        <v>#DIV/0!</v>
      </c>
      <c r="F85" s="20">
        <f>VLOOKUP($B85,'Other Values'!$A$9:$C$14,IF($A85="passenger",2,3),FALSE)</f>
        <v>13</v>
      </c>
      <c r="G85" s="4">
        <f>SUMIFS(BNVFE!E:E,BNVFE!$C:$C,$C85,BNVFE!$B:$B,$B85,BNVFE!$A:$A,$A85)</f>
        <v>0</v>
      </c>
      <c r="H85" s="4">
        <f>SUMIFS(BNVFE!F:F,BNVFE!$C:$C,$C85,BNVFE!$B:$B,$B85,BNVFE!$A:$A,$A85)</f>
        <v>0</v>
      </c>
      <c r="I85" s="4">
        <f>SUMIFS(BNVFE!G:G,BNVFE!$C:$C,$C85,BNVFE!$B:$B,$B85,BNVFE!$A:$A,$A85)</f>
        <v>0</v>
      </c>
      <c r="J85" s="4">
        <f>SUMIFS(BNVFE!H:H,BNVFE!$C:$C,$C85,BNVFE!$B:$B,$B85,BNVFE!$A:$A,$A85)</f>
        <v>0</v>
      </c>
      <c r="K85" s="4">
        <f>SUMIFS(BNVFE!I:I,BNVFE!$C:$C,$C85,BNVFE!$B:$B,$B85,BNVFE!$A:$A,$A85)</f>
        <v>0</v>
      </c>
      <c r="L85" s="4">
        <f>SUMIFS(BNVFE!J:J,BNVFE!$C:$C,$C85,BNVFE!$B:$B,$B85,BNVFE!$A:$A,$A85)</f>
        <v>0</v>
      </c>
      <c r="M85" s="4">
        <f>SUMIFS(BNVFE!K:K,BNVFE!$C:$C,$C85,BNVFE!$B:$B,$B85,BNVFE!$A:$A,$A85)</f>
        <v>0</v>
      </c>
      <c r="N85" s="4">
        <f>SUMIFS(BNVFE!L:L,BNVFE!$C:$C,$C85,BNVFE!$B:$B,$B85,BNVFE!$A:$A,$A85)</f>
        <v>0</v>
      </c>
      <c r="O85" s="4">
        <f>SUMIFS(BNVFE!M:M,BNVFE!$C:$C,$C85,BNVFE!$B:$B,$B85,BNVFE!$A:$A,$A85)</f>
        <v>0</v>
      </c>
      <c r="P85" s="4">
        <f>SUMIFS(BNVFE!N:N,BNVFE!$C:$C,$C85,BNVFE!$B:$B,$B85,BNVFE!$A:$A,$A85)</f>
        <v>0</v>
      </c>
      <c r="Q85" s="4">
        <f>SUMIFS(BNVFE!O:O,BNVFE!$C:$C,$C85,BNVFE!$B:$B,$B85,BNVFE!$A:$A,$A85)</f>
        <v>0</v>
      </c>
      <c r="R85" s="4">
        <f>SUMIFS(BNVFE!P:P,BNVFE!$C:$C,$C85,BNVFE!$B:$B,$B85,BNVFE!$A:$A,$A85)</f>
        <v>0</v>
      </c>
      <c r="S85" s="4">
        <f>SUMIFS(BNVFE!Q:Q,BNVFE!$C:$C,$C85,BNVFE!$B:$B,$B85,BNVFE!$A:$A,$A85)</f>
        <v>0</v>
      </c>
      <c r="T85" s="4">
        <f>SUMIFS(BNVFE!R:R,BNVFE!$C:$C,$C85,BNVFE!$B:$B,$B85,BNVFE!$A:$A,$A85)</f>
        <v>0</v>
      </c>
      <c r="U85" s="4">
        <f>SUMIFS(BNVFE!S:S,BNVFE!$C:$C,$C85,BNVFE!$B:$B,$B85,BNVFE!$A:$A,$A85)</f>
        <v>0</v>
      </c>
      <c r="V85" s="4">
        <f>SUMIFS(BNVFE!T:T,BNVFE!$C:$C,$C85,BNVFE!$B:$B,$B85,BNVFE!$A:$A,$A85)</f>
        <v>0</v>
      </c>
      <c r="W85" s="4">
        <f>SUMIFS(BNVFE!U:U,BNVFE!$C:$C,$C85,BNVFE!$B:$B,$B85,BNVFE!$A:$A,$A85)</f>
        <v>0</v>
      </c>
      <c r="X85" s="4">
        <f>SUMIFS(BNVFE!V:V,BNVFE!$C:$C,$C85,BNVFE!$B:$B,$B85,BNVFE!$A:$A,$A85)</f>
        <v>0</v>
      </c>
      <c r="Y85" s="4">
        <f>SUMIFS(BNVFE!W:W,BNVFE!$C:$C,$C85,BNVFE!$B:$B,$B85,BNVFE!$A:$A,$A85)</f>
        <v>0</v>
      </c>
      <c r="Z85" s="4">
        <f>SUMIFS(BNVFE!X:X,BNVFE!$C:$C,$C85,BNVFE!$B:$B,$B85,BNVFE!$A:$A,$A85)</f>
        <v>0</v>
      </c>
      <c r="AA85" s="4">
        <f>SUMIFS(BNVFE!Y:Y,BNVFE!$C:$C,$C85,BNVFE!$B:$B,$B85,BNVFE!$A:$A,$A85)</f>
        <v>0</v>
      </c>
      <c r="AB85" s="4">
        <f>SUMIFS(BNVFE!Z:Z,BNVFE!$C:$C,$C85,BNVFE!$B:$B,$B85,BNVFE!$A:$A,$A85)</f>
        <v>0</v>
      </c>
      <c r="AC85" s="4">
        <f>SUMIFS(BNVFE!AA:AA,BNVFE!$C:$C,$C85,BNVFE!$B:$B,$B85,BNVFE!$A:$A,$A85)</f>
        <v>0</v>
      </c>
      <c r="AD85" s="4">
        <f>SUMIFS(BNVFE!AB:AB,BNVFE!$C:$C,$C85,BNVFE!$B:$B,$B85,BNVFE!$A:$A,$A85)</f>
        <v>0</v>
      </c>
      <c r="AE85" s="4">
        <f>SUMIFS(BNVFE!AC:AC,BNVFE!$C:$C,$C85,BNVFE!$B:$B,$B85,BNVFE!$A:$A,$A85)</f>
        <v>0</v>
      </c>
      <c r="AF85" s="4">
        <f>SUMIFS(BNVFE!AD:AD,BNVFE!$C:$C,$C85,BNVFE!$B:$B,$B85,BNVFE!$A:$A,$A85)</f>
        <v>0</v>
      </c>
      <c r="AG85" s="4">
        <f>SUMIFS(BNVFE!AE:AE,BNVFE!$C:$C,$C85,BNVFE!$B:$B,$B85,BNVFE!$A:$A,$A85)</f>
        <v>0</v>
      </c>
      <c r="AH85" s="4">
        <f>SUMIFS(BNVFE!AF:AF,BNVFE!$C:$C,$C85,BNVFE!$B:$B,$B85,BNVFE!$A:$A,$A85)</f>
        <v>0</v>
      </c>
      <c r="AI85" s="4">
        <f>SUMIFS(BNVFE!AG:AG,BNVFE!$C:$C,$C85,BNVFE!$B:$B,$B85,BNVFE!$A:$A,$A85)</f>
        <v>0</v>
      </c>
      <c r="AJ85" s="4">
        <f>SUMIFS(BNVFE!AH:AH,BNVFE!$C:$C,$C85,BNVFE!$B:$B,$B85,BNVFE!$A:$A,$A85)</f>
        <v>0</v>
      </c>
      <c r="AK85" s="4">
        <f>SUMIFS(BNVFE!AI:AI,BNVFE!$C:$C,$C85,BNVFE!$B:$B,$B85,BNVFE!$A:$A,$A85)</f>
        <v>0</v>
      </c>
      <c r="AL85" s="4">
        <f>SUMIFS(BNVFE!AJ:AJ,BNVFE!$C:$C,$C85,BNVFE!$B:$B,$B85,BNVFE!$A:$A,$A85)</f>
        <v>0</v>
      </c>
      <c r="AM85" s="4">
        <f>SUMIFS(BNVFE!AK:AK,BNVFE!$C:$C,$C85,BNVFE!$B:$B,$B85,BNVFE!$A:$A,$A85)</f>
        <v>0</v>
      </c>
      <c r="AN85" s="4">
        <f>SUMIFS(BNVFE!AL:AL,BNVFE!$C:$C,$C85,BNVFE!$B:$B,$B85,BNVFE!$A:$A,$A85)</f>
        <v>0</v>
      </c>
      <c r="AO85" s="4">
        <f>SUMIFS(BNVFE!AM:AM,BNVFE!$C:$C,$C85,BNVFE!$B:$B,$B85,BNVFE!$A:$A,$A85)</f>
        <v>0</v>
      </c>
      <c r="AP85" s="4">
        <f>SUMIFS(BNVFE!AN:AN,BNVFE!$C:$C,$C85,BNVFE!$B:$B,$B85,BNVFE!$A:$A,$A85)</f>
        <v>0</v>
      </c>
      <c r="AQ85" s="4">
        <f>SUMIFS(BNVFE!AO:AO,BNVFE!$C:$C,$C85,BNVFE!$B:$B,$B85,BNVFE!$A:$A,$A85)</f>
        <v>0</v>
      </c>
      <c r="AR85" s="4">
        <f>SUMIFS(BNVFE!AP:AP,BNVFE!$C:$C,$C85,BNVFE!$B:$B,$B85,BNVFE!$A:$A,$A85)</f>
        <v>0</v>
      </c>
      <c r="AS85" s="4">
        <f>SUMIFS(BNVFE!AQ:AQ,BNVFE!$C:$C,$C85,BNVFE!$B:$B,$B85,BNVFE!$A:$A,$A85)</f>
        <v>0</v>
      </c>
      <c r="AT85" s="4">
        <f>SUMIFS(BNVFE!AR:AR,BNVFE!$C:$C,$C85,BNVFE!$B:$B,$B85,BNVFE!$A:$A,$A85)</f>
        <v>0</v>
      </c>
      <c r="AU85" s="4">
        <f>SUMIFS(BNVFE!AS:AS,BNVFE!$C:$C,$C85,BNVFE!$B:$B,$B85,BNVFE!$A:$A,$A85)</f>
        <v>0</v>
      </c>
      <c r="AV85" s="4">
        <f>SUMIFS(BNVFE!AT:AT,BNVFE!$C:$C,$C85,BNVFE!$B:$B,$B85,BNVFE!$A:$A,$A85)</f>
        <v>0</v>
      </c>
    </row>
    <row r="87" spans="1:48">
      <c r="G87">
        <f>G1</f>
        <v>2019</v>
      </c>
      <c r="H87">
        <f t="shared" ref="H87:J87" si="2">H1</f>
        <v>2020</v>
      </c>
      <c r="I87">
        <f t="shared" si="2"/>
        <v>2021</v>
      </c>
      <c r="J87">
        <f t="shared" si="2"/>
        <v>2022</v>
      </c>
      <c r="K87">
        <f>K1</f>
        <v>2023</v>
      </c>
      <c r="L87">
        <f t="shared" ref="L87:AV87" si="3">L1</f>
        <v>2024</v>
      </c>
      <c r="M87">
        <f t="shared" si="3"/>
        <v>2025</v>
      </c>
      <c r="N87">
        <f t="shared" si="3"/>
        <v>2026</v>
      </c>
      <c r="O87">
        <f t="shared" si="3"/>
        <v>2027</v>
      </c>
      <c r="P87">
        <f t="shared" si="3"/>
        <v>2028</v>
      </c>
      <c r="Q87">
        <f t="shared" si="3"/>
        <v>2029</v>
      </c>
      <c r="R87">
        <f t="shared" si="3"/>
        <v>2030</v>
      </c>
      <c r="S87">
        <f t="shared" si="3"/>
        <v>2031</v>
      </c>
      <c r="T87">
        <f t="shared" si="3"/>
        <v>2032</v>
      </c>
      <c r="U87">
        <f t="shared" si="3"/>
        <v>2033</v>
      </c>
      <c r="V87">
        <f t="shared" si="3"/>
        <v>2034</v>
      </c>
      <c r="W87">
        <f t="shared" si="3"/>
        <v>2035</v>
      </c>
      <c r="X87">
        <f t="shared" si="3"/>
        <v>2036</v>
      </c>
      <c r="Y87">
        <f t="shared" si="3"/>
        <v>2037</v>
      </c>
      <c r="Z87">
        <f t="shared" si="3"/>
        <v>2038</v>
      </c>
      <c r="AA87">
        <f t="shared" si="3"/>
        <v>2039</v>
      </c>
      <c r="AB87">
        <f t="shared" si="3"/>
        <v>2040</v>
      </c>
      <c r="AC87">
        <f t="shared" si="3"/>
        <v>2041</v>
      </c>
      <c r="AD87">
        <f t="shared" si="3"/>
        <v>2042</v>
      </c>
      <c r="AE87">
        <f t="shared" si="3"/>
        <v>2043</v>
      </c>
      <c r="AF87">
        <f t="shared" si="3"/>
        <v>2044</v>
      </c>
      <c r="AG87">
        <f t="shared" si="3"/>
        <v>2045</v>
      </c>
      <c r="AH87">
        <f t="shared" si="3"/>
        <v>2046</v>
      </c>
      <c r="AI87">
        <f t="shared" si="3"/>
        <v>2047</v>
      </c>
      <c r="AJ87">
        <f t="shared" si="3"/>
        <v>2048</v>
      </c>
      <c r="AK87">
        <f t="shared" si="3"/>
        <v>2049</v>
      </c>
      <c r="AL87">
        <f t="shared" si="3"/>
        <v>2050</v>
      </c>
      <c r="AM87">
        <f t="shared" si="3"/>
        <v>2051</v>
      </c>
      <c r="AN87">
        <f t="shared" si="3"/>
        <v>2052</v>
      </c>
      <c r="AO87">
        <f t="shared" si="3"/>
        <v>2053</v>
      </c>
      <c r="AP87">
        <f t="shared" si="3"/>
        <v>2054</v>
      </c>
      <c r="AQ87">
        <f t="shared" si="3"/>
        <v>2055</v>
      </c>
      <c r="AR87">
        <f t="shared" si="3"/>
        <v>2056</v>
      </c>
      <c r="AS87">
        <f t="shared" si="3"/>
        <v>2057</v>
      </c>
      <c r="AT87">
        <f t="shared" si="3"/>
        <v>2058</v>
      </c>
      <c r="AU87">
        <f t="shared" si="3"/>
        <v>2059</v>
      </c>
      <c r="AV87">
        <f t="shared" si="3"/>
        <v>2060</v>
      </c>
    </row>
    <row r="88" spans="1:48">
      <c r="A88" s="18" t="s">
        <v>143</v>
      </c>
      <c r="B88" s="18" t="s">
        <v>14</v>
      </c>
      <c r="C88" s="18" t="s">
        <v>2</v>
      </c>
      <c r="G88" s="4">
        <f>IFERROR(IF(G$87&gt;=($G$1+$F2),HLOOKUP(G$87-$F2,$G$1:$AV$85,ROW($A2),FALSE),$G2-($G2*(1-$E2)/$F2)*2*($G$1+$F2-G$87)),$D2)</f>
        <v>1.8969330305532485E-3</v>
      </c>
      <c r="H88" s="4">
        <f t="shared" ref="H88:AV94" si="4">IFERROR(IF(H$87&gt;=($G$1+$F2),HLOOKUP(H$87-$F2,$G$1:$AV$85,ROW($A2),FALSE),$G2-($G2*(1-$E2)/$F2)*2*($G$1+$F2-H$87)),$D2)</f>
        <v>1.8969330305532485E-3</v>
      </c>
      <c r="I88" s="4">
        <f t="shared" si="4"/>
        <v>1.8969330305532485E-3</v>
      </c>
      <c r="J88" s="4">
        <f t="shared" si="4"/>
        <v>1.8969330305532485E-3</v>
      </c>
      <c r="K88" s="4">
        <f t="shared" si="4"/>
        <v>1.8969330305532485E-3</v>
      </c>
      <c r="L88" s="4">
        <f t="shared" si="4"/>
        <v>1.8969330305532485E-3</v>
      </c>
      <c r="M88" s="4">
        <f t="shared" si="4"/>
        <v>1.8969330305532485E-3</v>
      </c>
      <c r="N88" s="4">
        <f t="shared" si="4"/>
        <v>1.8969330305532485E-3</v>
      </c>
      <c r="O88" s="4">
        <f t="shared" si="4"/>
        <v>1.8969330305532485E-3</v>
      </c>
      <c r="P88" s="4">
        <f t="shared" si="4"/>
        <v>1.8969330305532485E-3</v>
      </c>
      <c r="Q88" s="4">
        <f t="shared" si="4"/>
        <v>1.8969330305532485E-3</v>
      </c>
      <c r="R88" s="4">
        <f t="shared" si="4"/>
        <v>1.8969330305532485E-3</v>
      </c>
      <c r="S88" s="4">
        <f t="shared" si="4"/>
        <v>1.8969330305532485E-3</v>
      </c>
      <c r="T88" s="4">
        <f t="shared" si="4"/>
        <v>1.8969330305532485E-3</v>
      </c>
      <c r="U88" s="4">
        <f t="shared" si="4"/>
        <v>1.8969330305532485E-3</v>
      </c>
      <c r="V88" s="4">
        <f t="shared" si="4"/>
        <v>1.8969330305532485E-3</v>
      </c>
      <c r="W88" s="4">
        <f t="shared" si="4"/>
        <v>1.8969330305532485E-3</v>
      </c>
      <c r="X88" s="4">
        <f t="shared" si="4"/>
        <v>1.9290844378507613E-3</v>
      </c>
      <c r="Y88" s="4">
        <f t="shared" si="4"/>
        <v>1.9623445143654296E-3</v>
      </c>
      <c r="Z88" s="4">
        <f t="shared" si="4"/>
        <v>2E-3</v>
      </c>
      <c r="AA88" s="4">
        <f t="shared" si="4"/>
        <v>2.0300000000000001E-3</v>
      </c>
      <c r="AB88" s="4">
        <f t="shared" si="4"/>
        <v>2.0699999999999998E-3</v>
      </c>
      <c r="AC88" s="4">
        <f t="shared" si="4"/>
        <v>2.0899999999999998E-3</v>
      </c>
      <c r="AD88" s="4">
        <f t="shared" si="4"/>
        <v>2.1099999999999999E-3</v>
      </c>
      <c r="AE88" s="4">
        <f t="shared" si="4"/>
        <v>2.1299999999999999E-3</v>
      </c>
      <c r="AF88" s="4">
        <f t="shared" si="4"/>
        <v>2.15E-3</v>
      </c>
      <c r="AG88" s="4">
        <f t="shared" si="4"/>
        <v>2.1700000000000001E-3</v>
      </c>
      <c r="AH88" s="4">
        <f t="shared" si="4"/>
        <v>2.1900000000000001E-3</v>
      </c>
      <c r="AI88" s="4">
        <f t="shared" si="4"/>
        <v>2.2100000000000002E-3</v>
      </c>
      <c r="AJ88" s="4">
        <f t="shared" si="4"/>
        <v>2.2300000000000002E-3</v>
      </c>
      <c r="AK88" s="4">
        <f t="shared" si="4"/>
        <v>2.2499999999999998E-3</v>
      </c>
      <c r="AL88" s="4">
        <f t="shared" si="4"/>
        <v>2.2799999999999999E-3</v>
      </c>
      <c r="AM88" s="4">
        <f t="shared" si="4"/>
        <v>2.2799999999999999E-3</v>
      </c>
      <c r="AN88" s="4">
        <f t="shared" si="4"/>
        <v>2.2799999999999999E-3</v>
      </c>
      <c r="AO88" s="4">
        <f t="shared" si="4"/>
        <v>2.2799999999999999E-3</v>
      </c>
      <c r="AP88" s="4">
        <f t="shared" si="4"/>
        <v>2.2799999999999999E-3</v>
      </c>
      <c r="AQ88" s="4">
        <f t="shared" si="4"/>
        <v>2.2799999999999999E-3</v>
      </c>
      <c r="AR88" s="4">
        <f t="shared" si="4"/>
        <v>2.2799999999999999E-3</v>
      </c>
      <c r="AS88" s="4">
        <f t="shared" si="4"/>
        <v>2.2799999999999999E-3</v>
      </c>
      <c r="AT88" s="4">
        <f t="shared" si="4"/>
        <v>2.2799999999999999E-3</v>
      </c>
      <c r="AU88" s="4">
        <f t="shared" si="4"/>
        <v>2.2799999999999999E-3</v>
      </c>
      <c r="AV88" s="4">
        <f t="shared" si="4"/>
        <v>2.2799999999999999E-3</v>
      </c>
    </row>
    <row r="89" spans="1:48">
      <c r="A89" s="18" t="s">
        <v>143</v>
      </c>
      <c r="B89" s="18" t="s">
        <v>14</v>
      </c>
      <c r="C89" s="18" t="s">
        <v>3</v>
      </c>
      <c r="G89" s="4">
        <f t="shared" ref="G89:V152" si="5">IFERROR(IF(G$87&gt;=($G$1+$F3),HLOOKUP(G$87-$F3,$G$1:$AV$85,ROW($A3),FALSE),$G3-($G3*(1-$E3)/$F3)*2*($G$1+$F3-G$87)),$D3)</f>
        <v>6.0834500522643521E-4</v>
      </c>
      <c r="H89" s="4">
        <f t="shared" si="5"/>
        <v>6.0834500522643521E-4</v>
      </c>
      <c r="I89" s="4">
        <f t="shared" si="5"/>
        <v>6.0834500522643521E-4</v>
      </c>
      <c r="J89" s="4">
        <f t="shared" si="5"/>
        <v>6.0834500522643521E-4</v>
      </c>
      <c r="K89" s="4">
        <f t="shared" si="5"/>
        <v>6.0834500522643521E-4</v>
      </c>
      <c r="L89" s="4">
        <f t="shared" si="5"/>
        <v>6.0834500522643521E-4</v>
      </c>
      <c r="M89" s="4">
        <f t="shared" si="5"/>
        <v>6.0834500522643521E-4</v>
      </c>
      <c r="N89" s="4">
        <f t="shared" si="5"/>
        <v>6.0834500522643521E-4</v>
      </c>
      <c r="O89" s="4">
        <f t="shared" si="5"/>
        <v>6.0834500522643521E-4</v>
      </c>
      <c r="P89" s="4">
        <f t="shared" si="5"/>
        <v>6.0834500522643521E-4</v>
      </c>
      <c r="Q89" s="4">
        <f t="shared" si="5"/>
        <v>6.0834500522643521E-4</v>
      </c>
      <c r="R89" s="4">
        <f t="shared" si="5"/>
        <v>6.0834500522643521E-4</v>
      </c>
      <c r="S89" s="4">
        <f t="shared" si="5"/>
        <v>6.0834500522643521E-4</v>
      </c>
      <c r="T89" s="4">
        <f t="shared" si="5"/>
        <v>6.0834500522643521E-4</v>
      </c>
      <c r="U89" s="4">
        <f t="shared" si="5"/>
        <v>6.0834500522643521E-4</v>
      </c>
      <c r="V89" s="4">
        <f t="shared" si="5"/>
        <v>6.0834500522643521E-4</v>
      </c>
      <c r="W89" s="4">
        <f t="shared" si="4"/>
        <v>5.9009465506964219E-4</v>
      </c>
      <c r="X89" s="4">
        <f t="shared" si="4"/>
        <v>5.9206821578893854E-4</v>
      </c>
      <c r="Y89" s="4">
        <f t="shared" si="4"/>
        <v>5.9405502188219009E-4</v>
      </c>
      <c r="Z89" s="4">
        <f t="shared" si="4"/>
        <v>5.9599999999999996E-4</v>
      </c>
      <c r="AA89" s="4">
        <f t="shared" si="4"/>
        <v>5.9800000000000001E-4</v>
      </c>
      <c r="AB89" s="4">
        <f t="shared" si="4"/>
        <v>5.9999999999999995E-4</v>
      </c>
      <c r="AC89" s="4">
        <f t="shared" si="4"/>
        <v>6.02E-4</v>
      </c>
      <c r="AD89" s="4">
        <f t="shared" si="4"/>
        <v>6.0300000000000002E-4</v>
      </c>
      <c r="AE89" s="4">
        <f t="shared" si="4"/>
        <v>6.0499999999999996E-4</v>
      </c>
      <c r="AF89" s="4">
        <f t="shared" si="4"/>
        <v>6.0700000000000001E-4</v>
      </c>
      <c r="AG89" s="4">
        <f t="shared" si="4"/>
        <v>6.0800000000000003E-4</v>
      </c>
      <c r="AH89" s="4">
        <f t="shared" si="4"/>
        <v>6.0999999999999997E-4</v>
      </c>
      <c r="AI89" s="4">
        <f t="shared" si="4"/>
        <v>6.11E-4</v>
      </c>
      <c r="AJ89" s="4">
        <f t="shared" si="4"/>
        <v>6.1300000000000005E-4</v>
      </c>
      <c r="AK89" s="4">
        <f t="shared" si="4"/>
        <v>6.1399999999999996E-4</v>
      </c>
      <c r="AL89" s="4">
        <f t="shared" si="4"/>
        <v>6.1600000000000001E-4</v>
      </c>
      <c r="AM89" s="4">
        <f t="shared" si="4"/>
        <v>6.1600000000000001E-4</v>
      </c>
      <c r="AN89" s="4">
        <f t="shared" si="4"/>
        <v>6.1600000000000001E-4</v>
      </c>
      <c r="AO89" s="4">
        <f t="shared" si="4"/>
        <v>6.1600000000000001E-4</v>
      </c>
      <c r="AP89" s="4">
        <f t="shared" si="4"/>
        <v>6.1600000000000001E-4</v>
      </c>
      <c r="AQ89" s="4">
        <f t="shared" si="4"/>
        <v>6.1600000000000001E-4</v>
      </c>
      <c r="AR89" s="4">
        <f t="shared" si="4"/>
        <v>6.1600000000000001E-4</v>
      </c>
      <c r="AS89" s="4">
        <f t="shared" si="4"/>
        <v>6.1600000000000001E-4</v>
      </c>
      <c r="AT89" s="4">
        <f t="shared" si="4"/>
        <v>6.1600000000000001E-4</v>
      </c>
      <c r="AU89" s="4">
        <f t="shared" si="4"/>
        <v>6.1600000000000001E-4</v>
      </c>
      <c r="AV89" s="4">
        <f t="shared" si="4"/>
        <v>6.1600000000000001E-4</v>
      </c>
    </row>
    <row r="90" spans="1:48">
      <c r="A90" s="18" t="s">
        <v>143</v>
      </c>
      <c r="B90" s="18" t="s">
        <v>14</v>
      </c>
      <c r="C90" s="18" t="s">
        <v>4</v>
      </c>
      <c r="G90" s="4">
        <f t="shared" si="5"/>
        <v>3.1028353200910551E-4</v>
      </c>
      <c r="H90" s="4">
        <f t="shared" si="4"/>
        <v>3.1028353200910551E-4</v>
      </c>
      <c r="I90" s="4">
        <f t="shared" si="4"/>
        <v>3.1028353200910551E-4</v>
      </c>
      <c r="J90" s="4">
        <f t="shared" si="4"/>
        <v>3.1028353200910551E-4</v>
      </c>
      <c r="K90" s="4">
        <f t="shared" si="4"/>
        <v>3.1028353200910551E-4</v>
      </c>
      <c r="L90" s="4">
        <f t="shared" si="4"/>
        <v>3.1028353200910551E-4</v>
      </c>
      <c r="M90" s="4">
        <f t="shared" si="4"/>
        <v>3.1028353200910551E-4</v>
      </c>
      <c r="N90" s="4">
        <f t="shared" si="4"/>
        <v>3.1028353200910551E-4</v>
      </c>
      <c r="O90" s="4">
        <f t="shared" si="4"/>
        <v>3.1028353200910551E-4</v>
      </c>
      <c r="P90" s="4">
        <f t="shared" si="4"/>
        <v>3.1028353200910551E-4</v>
      </c>
      <c r="Q90" s="4">
        <f t="shared" si="4"/>
        <v>3.1028353200910551E-4</v>
      </c>
      <c r="R90" s="4">
        <f t="shared" si="4"/>
        <v>3.1028353200910551E-4</v>
      </c>
      <c r="S90" s="4">
        <f t="shared" si="4"/>
        <v>3.1028353200910551E-4</v>
      </c>
      <c r="T90" s="4">
        <f t="shared" si="4"/>
        <v>3.1028353200910551E-4</v>
      </c>
      <c r="U90" s="4">
        <f t="shared" si="4"/>
        <v>3.1028353200910551E-4</v>
      </c>
      <c r="V90" s="4">
        <f t="shared" si="4"/>
        <v>3.1028353200910551E-4</v>
      </c>
      <c r="W90" s="4">
        <f t="shared" si="4"/>
        <v>3.2579770860956085E-4</v>
      </c>
      <c r="X90" s="4">
        <f t="shared" si="4"/>
        <v>3.4249430602844764E-4</v>
      </c>
      <c r="Y90" s="4">
        <f t="shared" si="4"/>
        <v>3.7828471246393127E-4</v>
      </c>
      <c r="Z90" s="4">
        <f t="shared" si="4"/>
        <v>4.2200000000000001E-4</v>
      </c>
      <c r="AA90" s="4">
        <f t="shared" si="4"/>
        <v>4.7800000000000002E-4</v>
      </c>
      <c r="AB90" s="4">
        <f t="shared" si="4"/>
        <v>5.5099999999999995E-4</v>
      </c>
      <c r="AC90" s="4">
        <f t="shared" si="4"/>
        <v>6.5200000000000002E-4</v>
      </c>
      <c r="AD90" s="4">
        <f t="shared" si="4"/>
        <v>6.5200000000000002E-4</v>
      </c>
      <c r="AE90" s="4">
        <f t="shared" si="4"/>
        <v>6.5200000000000002E-4</v>
      </c>
      <c r="AF90" s="4">
        <f t="shared" si="4"/>
        <v>6.5200000000000002E-4</v>
      </c>
      <c r="AG90" s="4">
        <f t="shared" si="4"/>
        <v>6.5200000000000002E-4</v>
      </c>
      <c r="AH90" s="4">
        <f t="shared" si="4"/>
        <v>6.5200000000000002E-4</v>
      </c>
      <c r="AI90" s="4">
        <f t="shared" si="4"/>
        <v>6.5200000000000002E-4</v>
      </c>
      <c r="AJ90" s="4">
        <f t="shared" si="4"/>
        <v>6.5200000000000002E-4</v>
      </c>
      <c r="AK90" s="4">
        <f t="shared" si="4"/>
        <v>6.5200000000000002E-4</v>
      </c>
      <c r="AL90" s="4">
        <f t="shared" si="4"/>
        <v>6.5200000000000002E-4</v>
      </c>
      <c r="AM90" s="4">
        <f t="shared" si="4"/>
        <v>6.5200000000000002E-4</v>
      </c>
      <c r="AN90" s="4">
        <f t="shared" si="4"/>
        <v>6.5200000000000002E-4</v>
      </c>
      <c r="AO90" s="4">
        <f t="shared" si="4"/>
        <v>6.5200000000000002E-4</v>
      </c>
      <c r="AP90" s="4">
        <f t="shared" si="4"/>
        <v>6.5200000000000002E-4</v>
      </c>
      <c r="AQ90" s="4">
        <f t="shared" si="4"/>
        <v>6.5200000000000002E-4</v>
      </c>
      <c r="AR90" s="4">
        <f t="shared" si="4"/>
        <v>6.5200000000000002E-4</v>
      </c>
      <c r="AS90" s="4">
        <f t="shared" si="4"/>
        <v>6.5200000000000002E-4</v>
      </c>
      <c r="AT90" s="4">
        <f t="shared" si="4"/>
        <v>6.5200000000000002E-4</v>
      </c>
      <c r="AU90" s="4">
        <f t="shared" si="4"/>
        <v>6.5200000000000002E-4</v>
      </c>
      <c r="AV90" s="4">
        <f t="shared" si="4"/>
        <v>6.5200000000000002E-4</v>
      </c>
    </row>
    <row r="91" spans="1:48">
      <c r="A91" s="18" t="s">
        <v>143</v>
      </c>
      <c r="B91" s="18" t="s">
        <v>14</v>
      </c>
      <c r="C91" s="18" t="s">
        <v>5</v>
      </c>
      <c r="G91" s="4">
        <f t="shared" si="5"/>
        <v>4.1484327462057988E-4</v>
      </c>
      <c r="H91" s="4">
        <f t="shared" si="4"/>
        <v>4.1484327462057988E-4</v>
      </c>
      <c r="I91" s="4">
        <f t="shared" si="4"/>
        <v>4.1484327462057988E-4</v>
      </c>
      <c r="J91" s="4">
        <f t="shared" si="4"/>
        <v>4.1484327462057988E-4</v>
      </c>
      <c r="K91" s="4">
        <f t="shared" si="4"/>
        <v>4.1484327462057988E-4</v>
      </c>
      <c r="L91" s="4">
        <f t="shared" si="4"/>
        <v>4.1484327462057988E-4</v>
      </c>
      <c r="M91" s="4">
        <f t="shared" si="4"/>
        <v>4.1484327462057988E-4</v>
      </c>
      <c r="N91" s="4">
        <f t="shared" si="4"/>
        <v>4.1484327462057988E-4</v>
      </c>
      <c r="O91" s="4">
        <f t="shared" si="4"/>
        <v>4.1484327462057988E-4</v>
      </c>
      <c r="P91" s="4">
        <f t="shared" si="4"/>
        <v>4.1484327462057988E-4</v>
      </c>
      <c r="Q91" s="4">
        <f t="shared" si="4"/>
        <v>4.1484327462057988E-4</v>
      </c>
      <c r="R91" s="4">
        <f t="shared" si="4"/>
        <v>4.1484327462057988E-4</v>
      </c>
      <c r="S91" s="4">
        <f t="shared" si="4"/>
        <v>4.1484327462057988E-4</v>
      </c>
      <c r="T91" s="4">
        <f t="shared" si="4"/>
        <v>4.1484327462057988E-4</v>
      </c>
      <c r="U91" s="4">
        <f t="shared" si="4"/>
        <v>4.1484327462057988E-4</v>
      </c>
      <c r="V91" s="4">
        <f t="shared" si="4"/>
        <v>4.1484327462057988E-4</v>
      </c>
      <c r="W91" s="4">
        <f t="shared" si="4"/>
        <v>3.5612699575120546E-4</v>
      </c>
      <c r="X91" s="4">
        <f t="shared" si="4"/>
        <v>4.3294740755289913E-4</v>
      </c>
      <c r="Y91" s="4">
        <f t="shared" si="4"/>
        <v>4.47165255450644E-4</v>
      </c>
      <c r="Z91" s="4">
        <f t="shared" si="4"/>
        <v>4.6200000000000001E-4</v>
      </c>
      <c r="AA91" s="4">
        <f t="shared" si="4"/>
        <v>4.7899999999999999E-4</v>
      </c>
      <c r="AB91" s="4">
        <f t="shared" si="4"/>
        <v>4.9600000000000002E-4</v>
      </c>
      <c r="AC91" s="4">
        <f t="shared" si="4"/>
        <v>5.1099999999999995E-4</v>
      </c>
      <c r="AD91" s="4">
        <f t="shared" si="4"/>
        <v>5.2599999999999999E-4</v>
      </c>
      <c r="AE91" s="4">
        <f t="shared" si="4"/>
        <v>5.4299999999999997E-4</v>
      </c>
      <c r="AF91" s="4">
        <f t="shared" si="4"/>
        <v>5.5999999999999995E-4</v>
      </c>
      <c r="AG91" s="4">
        <f t="shared" si="4"/>
        <v>5.7899999999999998E-4</v>
      </c>
      <c r="AH91" s="4">
        <f t="shared" si="4"/>
        <v>5.9900000000000003E-4</v>
      </c>
      <c r="AI91" s="4">
        <f t="shared" si="4"/>
        <v>6.2E-4</v>
      </c>
      <c r="AJ91" s="4">
        <f t="shared" si="4"/>
        <v>6.4300000000000002E-4</v>
      </c>
      <c r="AK91" s="4">
        <f t="shared" si="4"/>
        <v>6.6799999999999997E-4</v>
      </c>
      <c r="AL91" s="4">
        <f t="shared" si="4"/>
        <v>6.9399999999999996E-4</v>
      </c>
      <c r="AM91" s="4">
        <f t="shared" si="4"/>
        <v>6.9399999999999996E-4</v>
      </c>
      <c r="AN91" s="4">
        <f t="shared" si="4"/>
        <v>6.9399999999999996E-4</v>
      </c>
      <c r="AO91" s="4">
        <f t="shared" si="4"/>
        <v>6.9399999999999996E-4</v>
      </c>
      <c r="AP91" s="4">
        <f t="shared" si="4"/>
        <v>6.9399999999999996E-4</v>
      </c>
      <c r="AQ91" s="4">
        <f t="shared" si="4"/>
        <v>6.9399999999999996E-4</v>
      </c>
      <c r="AR91" s="4">
        <f t="shared" si="4"/>
        <v>6.9399999999999996E-4</v>
      </c>
      <c r="AS91" s="4">
        <f t="shared" si="4"/>
        <v>6.9399999999999996E-4</v>
      </c>
      <c r="AT91" s="4">
        <f t="shared" si="4"/>
        <v>6.9399999999999996E-4</v>
      </c>
      <c r="AU91" s="4">
        <f t="shared" si="4"/>
        <v>6.9399999999999996E-4</v>
      </c>
      <c r="AV91" s="4">
        <f t="shared" si="4"/>
        <v>6.9399999999999996E-4</v>
      </c>
    </row>
    <row r="92" spans="1:48">
      <c r="A92" s="18" t="s">
        <v>143</v>
      </c>
      <c r="B92" s="18" t="s">
        <v>14</v>
      </c>
      <c r="C92" s="18" t="s">
        <v>6</v>
      </c>
      <c r="G92" s="4">
        <f t="shared" si="5"/>
        <v>4.4175960613736411E-4</v>
      </c>
      <c r="H92" s="4">
        <f t="shared" si="4"/>
        <v>4.4175960613736411E-4</v>
      </c>
      <c r="I92" s="4">
        <f t="shared" si="4"/>
        <v>4.4175960613736411E-4</v>
      </c>
      <c r="J92" s="4">
        <f t="shared" si="4"/>
        <v>4.4175960613736411E-4</v>
      </c>
      <c r="K92" s="4">
        <f t="shared" si="4"/>
        <v>4.4175960613736411E-4</v>
      </c>
      <c r="L92" s="4">
        <f t="shared" si="4"/>
        <v>4.4175960613736411E-4</v>
      </c>
      <c r="M92" s="4">
        <f t="shared" si="4"/>
        <v>4.4175960613736411E-4</v>
      </c>
      <c r="N92" s="4">
        <f t="shared" si="4"/>
        <v>4.4175960613736411E-4</v>
      </c>
      <c r="O92" s="4">
        <f t="shared" si="4"/>
        <v>4.4175960613736411E-4</v>
      </c>
      <c r="P92" s="4">
        <f t="shared" si="4"/>
        <v>4.4175960613736411E-4</v>
      </c>
      <c r="Q92" s="4">
        <f t="shared" si="4"/>
        <v>4.4175960613736411E-4</v>
      </c>
      <c r="R92" s="4">
        <f t="shared" si="4"/>
        <v>4.4175960613736411E-4</v>
      </c>
      <c r="S92" s="4">
        <f t="shared" si="4"/>
        <v>4.4175960613736411E-4</v>
      </c>
      <c r="T92" s="4">
        <f t="shared" si="4"/>
        <v>4.4175960613736411E-4</v>
      </c>
      <c r="U92" s="4">
        <f t="shared" si="4"/>
        <v>4.4175960613736411E-4</v>
      </c>
      <c r="V92" s="4">
        <f t="shared" si="4"/>
        <v>4.4175960613736411E-4</v>
      </c>
      <c r="W92" s="4">
        <f t="shared" si="4"/>
        <v>5.2127633524208972E-4</v>
      </c>
      <c r="X92" s="4">
        <f t="shared" si="4"/>
        <v>5.4299618254384345E-4</v>
      </c>
      <c r="Y92" s="4">
        <f t="shared" si="4"/>
        <v>5.6660471221966276E-4</v>
      </c>
      <c r="Z92" s="4">
        <f t="shared" si="4"/>
        <v>5.9199999999999997E-4</v>
      </c>
      <c r="AA92" s="4">
        <f t="shared" si="4"/>
        <v>6.2100000000000002E-4</v>
      </c>
      <c r="AB92" s="4">
        <f t="shared" si="4"/>
        <v>6.5200000000000002E-4</v>
      </c>
      <c r="AC92" s="4">
        <f t="shared" si="4"/>
        <v>6.6799999999999997E-4</v>
      </c>
      <c r="AD92" s="4">
        <f t="shared" si="4"/>
        <v>6.8599999999999998E-4</v>
      </c>
      <c r="AE92" s="4">
        <f t="shared" si="4"/>
        <v>7.0399999999999998E-4</v>
      </c>
      <c r="AF92" s="4">
        <f t="shared" si="4"/>
        <v>7.2400000000000003E-4</v>
      </c>
      <c r="AG92" s="4">
        <f t="shared" si="4"/>
        <v>7.45E-4</v>
      </c>
      <c r="AH92" s="4">
        <f t="shared" si="4"/>
        <v>7.45E-4</v>
      </c>
      <c r="AI92" s="4">
        <f t="shared" si="4"/>
        <v>7.45E-4</v>
      </c>
      <c r="AJ92" s="4">
        <f t="shared" si="4"/>
        <v>7.45E-4</v>
      </c>
      <c r="AK92" s="4">
        <f t="shared" si="4"/>
        <v>7.45E-4</v>
      </c>
      <c r="AL92" s="4">
        <f t="shared" si="4"/>
        <v>7.45E-4</v>
      </c>
      <c r="AM92" s="4">
        <f t="shared" si="4"/>
        <v>7.45E-4</v>
      </c>
      <c r="AN92" s="4">
        <f t="shared" si="4"/>
        <v>7.45E-4</v>
      </c>
      <c r="AO92" s="4">
        <f t="shared" si="4"/>
        <v>7.45E-4</v>
      </c>
      <c r="AP92" s="4">
        <f t="shared" si="4"/>
        <v>7.45E-4</v>
      </c>
      <c r="AQ92" s="4">
        <f t="shared" si="4"/>
        <v>7.45E-4</v>
      </c>
      <c r="AR92" s="4">
        <f t="shared" si="4"/>
        <v>7.45E-4</v>
      </c>
      <c r="AS92" s="4">
        <f t="shared" si="4"/>
        <v>7.45E-4</v>
      </c>
      <c r="AT92" s="4">
        <f t="shared" si="4"/>
        <v>7.45E-4</v>
      </c>
      <c r="AU92" s="4">
        <f t="shared" si="4"/>
        <v>7.45E-4</v>
      </c>
      <c r="AV92" s="4">
        <f t="shared" si="4"/>
        <v>7.45E-4</v>
      </c>
    </row>
    <row r="93" spans="1:48">
      <c r="A93" s="18" t="s">
        <v>143</v>
      </c>
      <c r="B93" s="18" t="s">
        <v>14</v>
      </c>
      <c r="C93" s="18" t="s">
        <v>49</v>
      </c>
      <c r="G93" s="4">
        <f t="shared" si="5"/>
        <v>2.2525567274646511E-4</v>
      </c>
      <c r="H93" s="4">
        <f t="shared" si="4"/>
        <v>2.2525567274646511E-4</v>
      </c>
      <c r="I93" s="4">
        <f t="shared" si="4"/>
        <v>2.2525567274646511E-4</v>
      </c>
      <c r="J93" s="4">
        <f t="shared" si="4"/>
        <v>2.2525567274646511E-4</v>
      </c>
      <c r="K93" s="4">
        <f t="shared" si="4"/>
        <v>2.2525567274646511E-4</v>
      </c>
      <c r="L93" s="4">
        <f t="shared" si="4"/>
        <v>2.2525567274646511E-4</v>
      </c>
      <c r="M93" s="4">
        <f t="shared" si="4"/>
        <v>2.2525567274646511E-4</v>
      </c>
      <c r="N93" s="4">
        <f t="shared" si="4"/>
        <v>2.2525567274646511E-4</v>
      </c>
      <c r="O93" s="4">
        <f t="shared" si="4"/>
        <v>2.2525567274646511E-4</v>
      </c>
      <c r="P93" s="4">
        <f t="shared" si="4"/>
        <v>2.2525567274646511E-4</v>
      </c>
      <c r="Q93" s="4">
        <f t="shared" si="4"/>
        <v>2.2525567274646511E-4</v>
      </c>
      <c r="R93" s="4">
        <f t="shared" si="4"/>
        <v>2.2525567274646511E-4</v>
      </c>
      <c r="S93" s="4">
        <f t="shared" si="4"/>
        <v>2.2525567274646511E-4</v>
      </c>
      <c r="T93" s="4">
        <f t="shared" si="4"/>
        <v>2.2525567274646511E-4</v>
      </c>
      <c r="U93" s="4">
        <f t="shared" si="4"/>
        <v>2.2525567274646511E-4</v>
      </c>
      <c r="V93" s="4">
        <f t="shared" si="4"/>
        <v>2.2525567274646511E-4</v>
      </c>
      <c r="W93" s="4">
        <f t="shared" si="4"/>
        <v>4.692826515551357E-4</v>
      </c>
      <c r="X93" s="4">
        <f t="shared" si="4"/>
        <v>4.692826515551357E-4</v>
      </c>
      <c r="Y93" s="4">
        <f t="shared" si="4"/>
        <v>4.692826515551357E-4</v>
      </c>
      <c r="Z93" s="4">
        <f t="shared" si="4"/>
        <v>4.6900000000000002E-4</v>
      </c>
      <c r="AA93" s="4">
        <f t="shared" si="4"/>
        <v>4.6900000000000002E-4</v>
      </c>
      <c r="AB93" s="4">
        <f t="shared" si="4"/>
        <v>4.6900000000000002E-4</v>
      </c>
      <c r="AC93" s="4">
        <f t="shared" si="4"/>
        <v>4.6900000000000002E-4</v>
      </c>
      <c r="AD93" s="4">
        <f t="shared" si="4"/>
        <v>4.6900000000000002E-4</v>
      </c>
      <c r="AE93" s="4">
        <f t="shared" si="4"/>
        <v>4.6900000000000002E-4</v>
      </c>
      <c r="AF93" s="4">
        <f t="shared" si="4"/>
        <v>4.6900000000000002E-4</v>
      </c>
      <c r="AG93" s="4">
        <f t="shared" si="4"/>
        <v>4.6900000000000002E-4</v>
      </c>
      <c r="AH93" s="4">
        <f t="shared" si="4"/>
        <v>4.6900000000000002E-4</v>
      </c>
      <c r="AI93" s="4">
        <f t="shared" si="4"/>
        <v>4.6900000000000002E-4</v>
      </c>
      <c r="AJ93" s="4">
        <f t="shared" si="4"/>
        <v>4.6900000000000002E-4</v>
      </c>
      <c r="AK93" s="4">
        <f t="shared" si="4"/>
        <v>4.6900000000000002E-4</v>
      </c>
      <c r="AL93" s="4">
        <f t="shared" si="4"/>
        <v>4.6900000000000002E-4</v>
      </c>
      <c r="AM93" s="4">
        <f t="shared" si="4"/>
        <v>4.6900000000000002E-4</v>
      </c>
      <c r="AN93" s="4">
        <f t="shared" si="4"/>
        <v>4.6900000000000002E-4</v>
      </c>
      <c r="AO93" s="4">
        <f t="shared" si="4"/>
        <v>4.6900000000000002E-4</v>
      </c>
      <c r="AP93" s="4">
        <f t="shared" si="4"/>
        <v>4.6900000000000002E-4</v>
      </c>
      <c r="AQ93" s="4">
        <f t="shared" si="4"/>
        <v>4.6900000000000002E-4</v>
      </c>
      <c r="AR93" s="4">
        <f t="shared" si="4"/>
        <v>4.6900000000000002E-4</v>
      </c>
      <c r="AS93" s="4">
        <f t="shared" si="4"/>
        <v>4.6900000000000002E-4</v>
      </c>
      <c r="AT93" s="4">
        <f t="shared" si="4"/>
        <v>4.6900000000000002E-4</v>
      </c>
      <c r="AU93" s="4">
        <f t="shared" si="4"/>
        <v>4.6900000000000002E-4</v>
      </c>
      <c r="AV93" s="4">
        <f t="shared" si="4"/>
        <v>4.6900000000000002E-4</v>
      </c>
    </row>
    <row r="94" spans="1:48">
      <c r="A94" s="18" t="s">
        <v>143</v>
      </c>
      <c r="B94" s="18" t="s">
        <v>14</v>
      </c>
      <c r="C94" s="18" t="s">
        <v>50</v>
      </c>
      <c r="G94" s="4">
        <f t="shared" si="5"/>
        <v>4.8091259929518981E-4</v>
      </c>
      <c r="H94" s="4">
        <f t="shared" si="4"/>
        <v>4.8091259929518981E-4</v>
      </c>
      <c r="I94" s="4">
        <f t="shared" si="4"/>
        <v>4.8091259929518981E-4</v>
      </c>
      <c r="J94" s="4">
        <f t="shared" si="4"/>
        <v>4.8091259929518981E-4</v>
      </c>
      <c r="K94" s="4">
        <f t="shared" si="4"/>
        <v>4.8091259929518981E-4</v>
      </c>
      <c r="L94" s="4">
        <f t="shared" si="4"/>
        <v>4.8091259929518981E-4</v>
      </c>
      <c r="M94" s="4">
        <f t="shared" si="4"/>
        <v>4.8091259929518981E-4</v>
      </c>
      <c r="N94" s="4">
        <f t="shared" si="4"/>
        <v>4.8091259929518981E-4</v>
      </c>
      <c r="O94" s="4">
        <f t="shared" si="4"/>
        <v>4.8091259929518981E-4</v>
      </c>
      <c r="P94" s="4">
        <f t="shared" si="4"/>
        <v>4.8091259929518981E-4</v>
      </c>
      <c r="Q94" s="4">
        <f t="shared" si="4"/>
        <v>4.8091259929518981E-4</v>
      </c>
      <c r="R94" s="4">
        <f t="shared" si="4"/>
        <v>4.8091259929518981E-4</v>
      </c>
      <c r="S94" s="4">
        <f t="shared" si="4"/>
        <v>4.8091259929518981E-4</v>
      </c>
      <c r="T94" s="4">
        <f t="shared" si="4"/>
        <v>4.8091259929518981E-4</v>
      </c>
      <c r="U94" s="4">
        <f t="shared" si="4"/>
        <v>4.8091259929518981E-4</v>
      </c>
      <c r="V94" s="4">
        <f t="shared" si="4"/>
        <v>4.8091259929518981E-4</v>
      </c>
      <c r="W94" s="4">
        <f t="shared" si="4"/>
        <v>5.8E-4</v>
      </c>
      <c r="X94" s="4">
        <f t="shared" si="4"/>
        <v>5.8299999999999997E-4</v>
      </c>
      <c r="Y94" s="4">
        <f t="shared" si="4"/>
        <v>5.8600000000000004E-4</v>
      </c>
      <c r="Z94" s="4">
        <f t="shared" si="4"/>
        <v>5.7700000000000004E-4</v>
      </c>
      <c r="AA94" s="4">
        <f t="shared" si="4"/>
        <v>5.8E-4</v>
      </c>
      <c r="AB94" s="4">
        <f t="shared" si="4"/>
        <v>5.8299999999999997E-4</v>
      </c>
      <c r="AC94" s="4">
        <f t="shared" si="4"/>
        <v>5.8600000000000004E-4</v>
      </c>
      <c r="AD94" s="4">
        <f t="shared" si="4"/>
        <v>5.8900000000000001E-4</v>
      </c>
      <c r="AE94" s="4">
        <f t="shared" si="4"/>
        <v>5.9299999999999999E-4</v>
      </c>
      <c r="AF94" s="4">
        <f t="shared" ref="H94:AV100" si="6">IFERROR(IF(AF$87&gt;=($G$1+$F8),HLOOKUP(AF$87-$F8,$G$1:$AV$85,ROW($A8),FALSE),$G8-($G8*(1-$E8)/$F8)*2*($G$1+$F8-AF$87)),$D8)</f>
        <v>5.9599999999999996E-4</v>
      </c>
      <c r="AG94" s="4">
        <f t="shared" si="6"/>
        <v>5.9900000000000003E-4</v>
      </c>
      <c r="AH94" s="4">
        <f t="shared" si="6"/>
        <v>6.02E-4</v>
      </c>
      <c r="AI94" s="4">
        <f t="shared" si="6"/>
        <v>6.0499999999999996E-4</v>
      </c>
      <c r="AJ94" s="4">
        <f t="shared" si="6"/>
        <v>6.0800000000000003E-4</v>
      </c>
      <c r="AK94" s="4">
        <f t="shared" si="6"/>
        <v>6.11E-4</v>
      </c>
      <c r="AL94" s="4">
        <f t="shared" si="6"/>
        <v>6.1399999999999996E-4</v>
      </c>
      <c r="AM94" s="4">
        <f t="shared" si="6"/>
        <v>6.1700000000000004E-4</v>
      </c>
      <c r="AN94" s="4">
        <f t="shared" si="6"/>
        <v>6.2E-4</v>
      </c>
      <c r="AO94" s="4">
        <f t="shared" si="6"/>
        <v>6.2299999999999996E-4</v>
      </c>
      <c r="AP94" s="4">
        <f t="shared" si="6"/>
        <v>6.2699999999999995E-4</v>
      </c>
      <c r="AQ94" s="4">
        <f t="shared" si="6"/>
        <v>6.4099999999999997E-4</v>
      </c>
      <c r="AR94" s="4">
        <f t="shared" si="6"/>
        <v>6.5600000000000001E-4</v>
      </c>
      <c r="AS94" s="4">
        <f t="shared" si="6"/>
        <v>6.7100000000000005E-4</v>
      </c>
      <c r="AT94" s="4">
        <f t="shared" si="6"/>
        <v>6.87E-4</v>
      </c>
      <c r="AU94" s="4">
        <f t="shared" si="6"/>
        <v>7.0399999999999998E-4</v>
      </c>
      <c r="AV94" s="4">
        <f t="shared" si="6"/>
        <v>7.2099999999999996E-4</v>
      </c>
    </row>
    <row r="95" spans="1:48">
      <c r="A95" s="18" t="s">
        <v>144</v>
      </c>
      <c r="B95" s="18" t="s">
        <v>14</v>
      </c>
      <c r="C95" s="18" t="s">
        <v>2</v>
      </c>
      <c r="G95" s="4">
        <f t="shared" si="5"/>
        <v>9.712297116432633E-4</v>
      </c>
      <c r="H95" s="4">
        <f t="shared" si="6"/>
        <v>9.712297116432633E-4</v>
      </c>
      <c r="I95" s="4">
        <f t="shared" si="6"/>
        <v>9.712297116432633E-4</v>
      </c>
      <c r="J95" s="4">
        <f t="shared" si="6"/>
        <v>9.712297116432633E-4</v>
      </c>
      <c r="K95" s="4">
        <f t="shared" si="6"/>
        <v>9.712297116432633E-4</v>
      </c>
      <c r="L95" s="4">
        <f t="shared" si="6"/>
        <v>9.712297116432633E-4</v>
      </c>
      <c r="M95" s="4">
        <f t="shared" si="6"/>
        <v>9.712297116432633E-4</v>
      </c>
      <c r="N95" s="4">
        <f t="shared" si="6"/>
        <v>9.712297116432633E-4</v>
      </c>
      <c r="O95" s="4">
        <f t="shared" si="6"/>
        <v>9.712297116432633E-4</v>
      </c>
      <c r="P95" s="4">
        <f t="shared" si="6"/>
        <v>9.712297116432633E-4</v>
      </c>
      <c r="Q95" s="4">
        <f t="shared" si="6"/>
        <v>9.712297116432633E-4</v>
      </c>
      <c r="R95" s="4">
        <f t="shared" si="6"/>
        <v>9.712297116432633E-4</v>
      </c>
      <c r="S95" s="4">
        <f t="shared" si="6"/>
        <v>9.712297116432633E-4</v>
      </c>
      <c r="T95" s="4">
        <f t="shared" si="6"/>
        <v>9.712297116432633E-4</v>
      </c>
      <c r="U95" s="4">
        <f t="shared" si="6"/>
        <v>9.712297116432633E-4</v>
      </c>
      <c r="V95" s="4">
        <f t="shared" si="6"/>
        <v>9.712297116432633E-4</v>
      </c>
      <c r="W95" s="4">
        <f t="shared" si="6"/>
        <v>9.712297116432633E-4</v>
      </c>
      <c r="X95" s="4">
        <f t="shared" si="6"/>
        <v>9.712297116432633E-4</v>
      </c>
      <c r="Y95" s="4">
        <f t="shared" si="6"/>
        <v>9.712297116432633E-4</v>
      </c>
      <c r="Z95" s="4">
        <f t="shared" si="6"/>
        <v>9.712297116432633E-4</v>
      </c>
      <c r="AA95" s="4">
        <f t="shared" si="6"/>
        <v>9.712297116432633E-4</v>
      </c>
      <c r="AB95" s="4">
        <f t="shared" si="6"/>
        <v>9.712297116432633E-4</v>
      </c>
      <c r="AC95" s="4">
        <f t="shared" si="6"/>
        <v>9.712297116432633E-4</v>
      </c>
      <c r="AD95" s="4">
        <f t="shared" si="6"/>
        <v>9.712297116432633E-4</v>
      </c>
      <c r="AE95" s="4">
        <f t="shared" si="6"/>
        <v>9.712297116432633E-4</v>
      </c>
      <c r="AF95" s="4">
        <f t="shared" si="6"/>
        <v>9.712297116432633E-4</v>
      </c>
      <c r="AG95" s="4">
        <f t="shared" si="6"/>
        <v>9.712297116432633E-4</v>
      </c>
      <c r="AH95" s="4">
        <f t="shared" si="6"/>
        <v>9.712297116432633E-4</v>
      </c>
      <c r="AI95" s="4">
        <f t="shared" si="6"/>
        <v>9.712297116432633E-4</v>
      </c>
      <c r="AJ95" s="4">
        <f t="shared" si="6"/>
        <v>9.712297116432633E-4</v>
      </c>
      <c r="AK95" s="4">
        <f t="shared" si="6"/>
        <v>9.712297116432633E-4</v>
      </c>
      <c r="AL95" s="4">
        <f t="shared" si="6"/>
        <v>9.712297116432633E-4</v>
      </c>
      <c r="AM95" s="4">
        <f t="shared" si="6"/>
        <v>9.712297116432633E-4</v>
      </c>
      <c r="AN95" s="4">
        <f t="shared" si="6"/>
        <v>9.712297116432633E-4</v>
      </c>
      <c r="AO95" s="4">
        <f t="shared" si="6"/>
        <v>9.712297116432633E-4</v>
      </c>
      <c r="AP95" s="4">
        <f t="shared" si="6"/>
        <v>9.712297116432633E-4</v>
      </c>
      <c r="AQ95" s="4">
        <f t="shared" si="6"/>
        <v>9.712297116432633E-4</v>
      </c>
      <c r="AR95" s="4">
        <f t="shared" si="6"/>
        <v>9.712297116432633E-4</v>
      </c>
      <c r="AS95" s="4">
        <f t="shared" si="6"/>
        <v>9.712297116432633E-4</v>
      </c>
      <c r="AT95" s="4">
        <f t="shared" si="6"/>
        <v>9.712297116432633E-4</v>
      </c>
      <c r="AU95" s="4">
        <f t="shared" si="6"/>
        <v>9.712297116432633E-4</v>
      </c>
      <c r="AV95" s="4">
        <f t="shared" si="6"/>
        <v>9.712297116432633E-4</v>
      </c>
    </row>
    <row r="96" spans="1:48">
      <c r="A96" s="18" t="s">
        <v>144</v>
      </c>
      <c r="B96" s="18" t="s">
        <v>14</v>
      </c>
      <c r="C96" s="18" t="s">
        <v>3</v>
      </c>
      <c r="G96" s="4">
        <f t="shared" si="5"/>
        <v>2.324065103043514E-4</v>
      </c>
      <c r="H96" s="4">
        <f t="shared" si="6"/>
        <v>2.324065103043514E-4</v>
      </c>
      <c r="I96" s="4">
        <f t="shared" si="6"/>
        <v>2.324065103043514E-4</v>
      </c>
      <c r="J96" s="4">
        <f t="shared" si="6"/>
        <v>2.324065103043514E-4</v>
      </c>
      <c r="K96" s="4">
        <f t="shared" si="6"/>
        <v>2.324065103043514E-4</v>
      </c>
      <c r="L96" s="4">
        <f t="shared" si="6"/>
        <v>2.324065103043514E-4</v>
      </c>
      <c r="M96" s="4">
        <f t="shared" si="6"/>
        <v>2.324065103043514E-4</v>
      </c>
      <c r="N96" s="4">
        <f t="shared" si="6"/>
        <v>2.324065103043514E-4</v>
      </c>
      <c r="O96" s="4">
        <f t="shared" si="6"/>
        <v>2.324065103043514E-4</v>
      </c>
      <c r="P96" s="4">
        <f t="shared" si="6"/>
        <v>2.324065103043514E-4</v>
      </c>
      <c r="Q96" s="4">
        <f t="shared" si="6"/>
        <v>2.324065103043514E-4</v>
      </c>
      <c r="R96" s="4">
        <f t="shared" si="6"/>
        <v>2.324065103043514E-4</v>
      </c>
      <c r="S96" s="4">
        <f t="shared" si="6"/>
        <v>2.324065103043514E-4</v>
      </c>
      <c r="T96" s="4">
        <f t="shared" si="6"/>
        <v>2.324065103043514E-4</v>
      </c>
      <c r="U96" s="4">
        <f t="shared" si="6"/>
        <v>2.324065103043514E-4</v>
      </c>
      <c r="V96" s="4">
        <f t="shared" si="6"/>
        <v>2.324065103043514E-4</v>
      </c>
      <c r="W96" s="4">
        <f t="shared" si="6"/>
        <v>2.324065103043514E-4</v>
      </c>
      <c r="X96" s="4">
        <f t="shared" si="6"/>
        <v>2.324065103043514E-4</v>
      </c>
      <c r="Y96" s="4">
        <f t="shared" si="6"/>
        <v>2.324065103043514E-4</v>
      </c>
      <c r="Z96" s="4">
        <f t="shared" si="6"/>
        <v>2.324065103043514E-4</v>
      </c>
      <c r="AA96" s="4">
        <f t="shared" si="6"/>
        <v>2.324065103043514E-4</v>
      </c>
      <c r="AB96" s="4">
        <f t="shared" si="6"/>
        <v>2.324065103043514E-4</v>
      </c>
      <c r="AC96" s="4">
        <f t="shared" si="6"/>
        <v>2.324065103043514E-4</v>
      </c>
      <c r="AD96" s="4">
        <f t="shared" si="6"/>
        <v>2.324065103043514E-4</v>
      </c>
      <c r="AE96" s="4">
        <f t="shared" si="6"/>
        <v>2.324065103043514E-4</v>
      </c>
      <c r="AF96" s="4">
        <f t="shared" si="6"/>
        <v>2.324065103043514E-4</v>
      </c>
      <c r="AG96" s="4">
        <f t="shared" si="6"/>
        <v>2.324065103043514E-4</v>
      </c>
      <c r="AH96" s="4">
        <f t="shared" si="6"/>
        <v>2.324065103043514E-4</v>
      </c>
      <c r="AI96" s="4">
        <f t="shared" si="6"/>
        <v>2.324065103043514E-4</v>
      </c>
      <c r="AJ96" s="4">
        <f t="shared" si="6"/>
        <v>2.324065103043514E-4</v>
      </c>
      <c r="AK96" s="4">
        <f t="shared" si="6"/>
        <v>2.324065103043514E-4</v>
      </c>
      <c r="AL96" s="4">
        <f t="shared" si="6"/>
        <v>2.324065103043514E-4</v>
      </c>
      <c r="AM96" s="4">
        <f t="shared" si="6"/>
        <v>2.324065103043514E-4</v>
      </c>
      <c r="AN96" s="4">
        <f t="shared" si="6"/>
        <v>2.324065103043514E-4</v>
      </c>
      <c r="AO96" s="4">
        <f t="shared" si="6"/>
        <v>2.324065103043514E-4</v>
      </c>
      <c r="AP96" s="4">
        <f t="shared" si="6"/>
        <v>2.324065103043514E-4</v>
      </c>
      <c r="AQ96" s="4">
        <f t="shared" si="6"/>
        <v>2.324065103043514E-4</v>
      </c>
      <c r="AR96" s="4">
        <f t="shared" si="6"/>
        <v>2.324065103043514E-4</v>
      </c>
      <c r="AS96" s="4">
        <f t="shared" si="6"/>
        <v>2.324065103043514E-4</v>
      </c>
      <c r="AT96" s="4">
        <f t="shared" si="6"/>
        <v>2.324065103043514E-4</v>
      </c>
      <c r="AU96" s="4">
        <f t="shared" si="6"/>
        <v>2.324065103043514E-4</v>
      </c>
      <c r="AV96" s="4">
        <f t="shared" si="6"/>
        <v>2.324065103043514E-4</v>
      </c>
    </row>
    <row r="97" spans="1:48">
      <c r="A97" s="18" t="s">
        <v>144</v>
      </c>
      <c r="B97" s="18" t="s">
        <v>14</v>
      </c>
      <c r="C97" s="18" t="s">
        <v>4</v>
      </c>
      <c r="G97" s="4">
        <f t="shared" si="5"/>
        <v>2.7123321432210586E-4</v>
      </c>
      <c r="H97" s="4">
        <f t="shared" si="6"/>
        <v>2.7123321432210586E-4</v>
      </c>
      <c r="I97" s="4">
        <f t="shared" si="6"/>
        <v>2.7123321432210586E-4</v>
      </c>
      <c r="J97" s="4">
        <f t="shared" si="6"/>
        <v>2.7123321432210586E-4</v>
      </c>
      <c r="K97" s="4">
        <f t="shared" si="6"/>
        <v>2.7123321432210586E-4</v>
      </c>
      <c r="L97" s="4">
        <f t="shared" si="6"/>
        <v>2.7123321432210586E-4</v>
      </c>
      <c r="M97" s="4">
        <f t="shared" si="6"/>
        <v>2.7123321432210586E-4</v>
      </c>
      <c r="N97" s="4">
        <f t="shared" si="6"/>
        <v>2.7123321432210586E-4</v>
      </c>
      <c r="O97" s="4">
        <f t="shared" si="6"/>
        <v>2.7123321432210586E-4</v>
      </c>
      <c r="P97" s="4">
        <f t="shared" si="6"/>
        <v>2.7123321432210586E-4</v>
      </c>
      <c r="Q97" s="4">
        <f t="shared" si="6"/>
        <v>2.7123321432210586E-4</v>
      </c>
      <c r="R97" s="4">
        <f t="shared" si="6"/>
        <v>2.7123321432210586E-4</v>
      </c>
      <c r="S97" s="4">
        <f t="shared" si="6"/>
        <v>2.7123321432210586E-4</v>
      </c>
      <c r="T97" s="4">
        <f t="shared" si="6"/>
        <v>2.7123321432210586E-4</v>
      </c>
      <c r="U97" s="4">
        <f t="shared" si="6"/>
        <v>2.7123321432210586E-4</v>
      </c>
      <c r="V97" s="4">
        <f t="shared" si="6"/>
        <v>2.7123321432210586E-4</v>
      </c>
      <c r="W97" s="4">
        <f t="shared" si="6"/>
        <v>2.7123321432210586E-4</v>
      </c>
      <c r="X97" s="4">
        <f t="shared" si="6"/>
        <v>2.7123321432210586E-4</v>
      </c>
      <c r="Y97" s="4">
        <f t="shared" si="6"/>
        <v>2.7123321432210586E-4</v>
      </c>
      <c r="Z97" s="4">
        <f t="shared" si="6"/>
        <v>2.7123321432210586E-4</v>
      </c>
      <c r="AA97" s="4">
        <f t="shared" si="6"/>
        <v>2.7123321432210586E-4</v>
      </c>
      <c r="AB97" s="4">
        <f t="shared" si="6"/>
        <v>2.7123321432210586E-4</v>
      </c>
      <c r="AC97" s="4">
        <f t="shared" si="6"/>
        <v>2.7123321432210586E-4</v>
      </c>
      <c r="AD97" s="4">
        <f t="shared" si="6"/>
        <v>2.7123321432210586E-4</v>
      </c>
      <c r="AE97" s="4">
        <f t="shared" si="6"/>
        <v>2.7123321432210586E-4</v>
      </c>
      <c r="AF97" s="4">
        <f t="shared" si="6"/>
        <v>2.7123321432210586E-4</v>
      </c>
      <c r="AG97" s="4">
        <f t="shared" si="6"/>
        <v>2.7123321432210586E-4</v>
      </c>
      <c r="AH97" s="4">
        <f t="shared" si="6"/>
        <v>2.7123321432210586E-4</v>
      </c>
      <c r="AI97" s="4">
        <f t="shared" si="6"/>
        <v>2.7123321432210586E-4</v>
      </c>
      <c r="AJ97" s="4">
        <f t="shared" si="6"/>
        <v>2.7123321432210586E-4</v>
      </c>
      <c r="AK97" s="4">
        <f t="shared" si="6"/>
        <v>2.7123321432210586E-4</v>
      </c>
      <c r="AL97" s="4">
        <f t="shared" si="6"/>
        <v>2.7123321432210586E-4</v>
      </c>
      <c r="AM97" s="4">
        <f t="shared" si="6"/>
        <v>2.7123321432210586E-4</v>
      </c>
      <c r="AN97" s="4">
        <f t="shared" si="6"/>
        <v>2.7123321432210586E-4</v>
      </c>
      <c r="AO97" s="4">
        <f t="shared" si="6"/>
        <v>2.7123321432210586E-4</v>
      </c>
      <c r="AP97" s="4">
        <f t="shared" si="6"/>
        <v>2.7123321432210586E-4</v>
      </c>
      <c r="AQ97" s="4">
        <f t="shared" si="6"/>
        <v>2.7123321432210586E-4</v>
      </c>
      <c r="AR97" s="4">
        <f t="shared" si="6"/>
        <v>2.7123321432210586E-4</v>
      </c>
      <c r="AS97" s="4">
        <f t="shared" si="6"/>
        <v>2.7123321432210586E-4</v>
      </c>
      <c r="AT97" s="4">
        <f t="shared" si="6"/>
        <v>2.7123321432210586E-4</v>
      </c>
      <c r="AU97" s="4">
        <f t="shared" si="6"/>
        <v>2.7123321432210586E-4</v>
      </c>
      <c r="AV97" s="4">
        <f t="shared" si="6"/>
        <v>2.7123321432210586E-4</v>
      </c>
    </row>
    <row r="98" spans="1:48">
      <c r="A98" s="18" t="s">
        <v>144</v>
      </c>
      <c r="B98" s="18" t="s">
        <v>14</v>
      </c>
      <c r="C98" s="18" t="s">
        <v>5</v>
      </c>
      <c r="G98" s="4">
        <f t="shared" si="5"/>
        <v>2.9336401943689746E-4</v>
      </c>
      <c r="H98" s="4">
        <f t="shared" si="6"/>
        <v>2.9336401943689746E-4</v>
      </c>
      <c r="I98" s="4">
        <f t="shared" si="6"/>
        <v>2.9336401943689746E-4</v>
      </c>
      <c r="J98" s="4">
        <f t="shared" si="6"/>
        <v>2.9336401943689746E-4</v>
      </c>
      <c r="K98" s="4">
        <f t="shared" si="6"/>
        <v>2.9336401943689746E-4</v>
      </c>
      <c r="L98" s="4">
        <f t="shared" si="6"/>
        <v>2.9336401943689746E-4</v>
      </c>
      <c r="M98" s="4">
        <f t="shared" si="6"/>
        <v>2.9336401943689746E-4</v>
      </c>
      <c r="N98" s="4">
        <f t="shared" si="6"/>
        <v>2.9336401943689746E-4</v>
      </c>
      <c r="O98" s="4">
        <f t="shared" si="6"/>
        <v>2.9336401943689746E-4</v>
      </c>
      <c r="P98" s="4">
        <f t="shared" si="6"/>
        <v>2.9336401943689746E-4</v>
      </c>
      <c r="Q98" s="4">
        <f t="shared" si="6"/>
        <v>2.9336401943689746E-4</v>
      </c>
      <c r="R98" s="4">
        <f t="shared" si="6"/>
        <v>2.9336401943689746E-4</v>
      </c>
      <c r="S98" s="4">
        <f t="shared" si="6"/>
        <v>2.9336401943689746E-4</v>
      </c>
      <c r="T98" s="4">
        <f t="shared" si="6"/>
        <v>2.9336401943689746E-4</v>
      </c>
      <c r="U98" s="4">
        <f t="shared" si="6"/>
        <v>2.9336401943689746E-4</v>
      </c>
      <c r="V98" s="4">
        <f t="shared" si="6"/>
        <v>2.9336401943689746E-4</v>
      </c>
      <c r="W98" s="4">
        <f t="shared" si="6"/>
        <v>2.9336401943689746E-4</v>
      </c>
      <c r="X98" s="4">
        <f t="shared" si="6"/>
        <v>2.9336401943689746E-4</v>
      </c>
      <c r="Y98" s="4">
        <f t="shared" si="6"/>
        <v>2.9336401943689746E-4</v>
      </c>
      <c r="Z98" s="4">
        <f t="shared" si="6"/>
        <v>2.9336401943689746E-4</v>
      </c>
      <c r="AA98" s="4">
        <f t="shared" si="6"/>
        <v>2.9336401943689746E-4</v>
      </c>
      <c r="AB98" s="4">
        <f t="shared" si="6"/>
        <v>2.9336401943689746E-4</v>
      </c>
      <c r="AC98" s="4">
        <f t="shared" si="6"/>
        <v>2.9336401943689746E-4</v>
      </c>
      <c r="AD98" s="4">
        <f t="shared" si="6"/>
        <v>2.9336401943689746E-4</v>
      </c>
      <c r="AE98" s="4">
        <f t="shared" si="6"/>
        <v>2.9336401943689746E-4</v>
      </c>
      <c r="AF98" s="4">
        <f t="shared" si="6"/>
        <v>2.9336401943689746E-4</v>
      </c>
      <c r="AG98" s="4">
        <f t="shared" si="6"/>
        <v>2.9336401943689746E-4</v>
      </c>
      <c r="AH98" s="4">
        <f t="shared" si="6"/>
        <v>2.9336401943689746E-4</v>
      </c>
      <c r="AI98" s="4">
        <f t="shared" si="6"/>
        <v>2.9336401943689746E-4</v>
      </c>
      <c r="AJ98" s="4">
        <f t="shared" si="6"/>
        <v>2.9336401943689746E-4</v>
      </c>
      <c r="AK98" s="4">
        <f t="shared" si="6"/>
        <v>2.9336401943689746E-4</v>
      </c>
      <c r="AL98" s="4">
        <f t="shared" si="6"/>
        <v>2.9336401943689746E-4</v>
      </c>
      <c r="AM98" s="4">
        <f t="shared" si="6"/>
        <v>2.9336401943689746E-4</v>
      </c>
      <c r="AN98" s="4">
        <f t="shared" si="6"/>
        <v>2.9336401943689746E-4</v>
      </c>
      <c r="AO98" s="4">
        <f t="shared" si="6"/>
        <v>2.9336401943689746E-4</v>
      </c>
      <c r="AP98" s="4">
        <f t="shared" si="6"/>
        <v>2.9336401943689746E-4</v>
      </c>
      <c r="AQ98" s="4">
        <f t="shared" si="6"/>
        <v>2.9336401943689746E-4</v>
      </c>
      <c r="AR98" s="4">
        <f t="shared" si="6"/>
        <v>2.9336401943689746E-4</v>
      </c>
      <c r="AS98" s="4">
        <f t="shared" si="6"/>
        <v>2.9336401943689746E-4</v>
      </c>
      <c r="AT98" s="4">
        <f t="shared" si="6"/>
        <v>2.9336401943689746E-4</v>
      </c>
      <c r="AU98" s="4">
        <f t="shared" si="6"/>
        <v>2.9336401943689746E-4</v>
      </c>
      <c r="AV98" s="4">
        <f t="shared" si="6"/>
        <v>2.9336401943689746E-4</v>
      </c>
    </row>
    <row r="99" spans="1:48">
      <c r="A99" s="18" t="s">
        <v>144</v>
      </c>
      <c r="B99" s="18" t="s">
        <v>14</v>
      </c>
      <c r="C99" s="18" t="s">
        <v>6</v>
      </c>
      <c r="G99" s="4">
        <f t="shared" si="5"/>
        <v>3.706853939499305E-4</v>
      </c>
      <c r="H99" s="4">
        <f t="shared" si="6"/>
        <v>3.706853939499305E-4</v>
      </c>
      <c r="I99" s="4">
        <f t="shared" si="6"/>
        <v>3.706853939499305E-4</v>
      </c>
      <c r="J99" s="4">
        <f t="shared" si="6"/>
        <v>3.706853939499305E-4</v>
      </c>
      <c r="K99" s="4">
        <f t="shared" si="6"/>
        <v>3.706853939499305E-4</v>
      </c>
      <c r="L99" s="4">
        <f t="shared" si="6"/>
        <v>3.706853939499305E-4</v>
      </c>
      <c r="M99" s="4">
        <f t="shared" si="6"/>
        <v>3.706853939499305E-4</v>
      </c>
      <c r="N99" s="4">
        <f t="shared" si="6"/>
        <v>3.706853939499305E-4</v>
      </c>
      <c r="O99" s="4">
        <f t="shared" si="6"/>
        <v>3.706853939499305E-4</v>
      </c>
      <c r="P99" s="4">
        <f t="shared" si="6"/>
        <v>3.706853939499305E-4</v>
      </c>
      <c r="Q99" s="4">
        <f t="shared" si="6"/>
        <v>3.706853939499305E-4</v>
      </c>
      <c r="R99" s="4">
        <f t="shared" si="6"/>
        <v>3.706853939499305E-4</v>
      </c>
      <c r="S99" s="4">
        <f t="shared" si="6"/>
        <v>3.706853939499305E-4</v>
      </c>
      <c r="T99" s="4">
        <f t="shared" si="6"/>
        <v>3.706853939499305E-4</v>
      </c>
      <c r="U99" s="4">
        <f t="shared" si="6"/>
        <v>3.706853939499305E-4</v>
      </c>
      <c r="V99" s="4">
        <f t="shared" si="6"/>
        <v>3.706853939499305E-4</v>
      </c>
      <c r="W99" s="4">
        <f t="shared" si="6"/>
        <v>3.706853939499305E-4</v>
      </c>
      <c r="X99" s="4">
        <f t="shared" si="6"/>
        <v>3.706853939499305E-4</v>
      </c>
      <c r="Y99" s="4">
        <f t="shared" si="6"/>
        <v>3.706853939499305E-4</v>
      </c>
      <c r="Z99" s="4">
        <f t="shared" si="6"/>
        <v>3.706853939499305E-4</v>
      </c>
      <c r="AA99" s="4">
        <f t="shared" si="6"/>
        <v>3.706853939499305E-4</v>
      </c>
      <c r="AB99" s="4">
        <f t="shared" si="6"/>
        <v>3.706853939499305E-4</v>
      </c>
      <c r="AC99" s="4">
        <f t="shared" si="6"/>
        <v>3.706853939499305E-4</v>
      </c>
      <c r="AD99" s="4">
        <f t="shared" si="6"/>
        <v>3.706853939499305E-4</v>
      </c>
      <c r="AE99" s="4">
        <f t="shared" si="6"/>
        <v>3.706853939499305E-4</v>
      </c>
      <c r="AF99" s="4">
        <f t="shared" si="6"/>
        <v>3.706853939499305E-4</v>
      </c>
      <c r="AG99" s="4">
        <f t="shared" si="6"/>
        <v>3.706853939499305E-4</v>
      </c>
      <c r="AH99" s="4">
        <f t="shared" si="6"/>
        <v>3.706853939499305E-4</v>
      </c>
      <c r="AI99" s="4">
        <f t="shared" si="6"/>
        <v>3.706853939499305E-4</v>
      </c>
      <c r="AJ99" s="4">
        <f t="shared" si="6"/>
        <v>3.706853939499305E-4</v>
      </c>
      <c r="AK99" s="4">
        <f t="shared" si="6"/>
        <v>3.706853939499305E-4</v>
      </c>
      <c r="AL99" s="4">
        <f t="shared" si="6"/>
        <v>3.706853939499305E-4</v>
      </c>
      <c r="AM99" s="4">
        <f t="shared" si="6"/>
        <v>3.706853939499305E-4</v>
      </c>
      <c r="AN99" s="4">
        <f t="shared" si="6"/>
        <v>3.706853939499305E-4</v>
      </c>
      <c r="AO99" s="4">
        <f t="shared" si="6"/>
        <v>3.706853939499305E-4</v>
      </c>
      <c r="AP99" s="4">
        <f t="shared" si="6"/>
        <v>3.706853939499305E-4</v>
      </c>
      <c r="AQ99" s="4">
        <f t="shared" si="6"/>
        <v>3.706853939499305E-4</v>
      </c>
      <c r="AR99" s="4">
        <f t="shared" si="6"/>
        <v>3.706853939499305E-4</v>
      </c>
      <c r="AS99" s="4">
        <f t="shared" si="6"/>
        <v>3.706853939499305E-4</v>
      </c>
      <c r="AT99" s="4">
        <f t="shared" si="6"/>
        <v>3.706853939499305E-4</v>
      </c>
      <c r="AU99" s="4">
        <f t="shared" si="6"/>
        <v>3.706853939499305E-4</v>
      </c>
      <c r="AV99" s="4">
        <f t="shared" si="6"/>
        <v>3.706853939499305E-4</v>
      </c>
    </row>
    <row r="100" spans="1:48">
      <c r="A100" s="18" t="s">
        <v>144</v>
      </c>
      <c r="B100" s="18" t="s">
        <v>14</v>
      </c>
      <c r="C100" s="18" t="s">
        <v>49</v>
      </c>
      <c r="G100" s="4">
        <f t="shared" si="5"/>
        <v>9.0102269098586051E-5</v>
      </c>
      <c r="H100" s="4">
        <f t="shared" si="6"/>
        <v>9.0102269098586051E-5</v>
      </c>
      <c r="I100" s="4">
        <f t="shared" si="6"/>
        <v>9.0102269098586051E-5</v>
      </c>
      <c r="J100" s="4">
        <f t="shared" si="6"/>
        <v>9.0102269098586051E-5</v>
      </c>
      <c r="K100" s="4">
        <f t="shared" si="6"/>
        <v>9.0102269098586051E-5</v>
      </c>
      <c r="L100" s="4">
        <f t="shared" si="6"/>
        <v>9.0102269098586051E-5</v>
      </c>
      <c r="M100" s="4">
        <f t="shared" si="6"/>
        <v>9.0102269098586051E-5</v>
      </c>
      <c r="N100" s="4">
        <f t="shared" si="6"/>
        <v>9.0102269098586051E-5</v>
      </c>
      <c r="O100" s="4">
        <f t="shared" si="6"/>
        <v>9.0102269098586051E-5</v>
      </c>
      <c r="P100" s="4">
        <f t="shared" si="6"/>
        <v>9.0102269098586051E-5</v>
      </c>
      <c r="Q100" s="4">
        <f t="shared" si="6"/>
        <v>9.0102269098586051E-5</v>
      </c>
      <c r="R100" s="4">
        <f t="shared" si="6"/>
        <v>9.0102269098586051E-5</v>
      </c>
      <c r="S100" s="4">
        <f t="shared" si="6"/>
        <v>9.0102269098586051E-5</v>
      </c>
      <c r="T100" s="4">
        <f t="shared" si="6"/>
        <v>9.0102269098586051E-5</v>
      </c>
      <c r="U100" s="4">
        <f t="shared" si="6"/>
        <v>9.0102269098586051E-5</v>
      </c>
      <c r="V100" s="4">
        <f t="shared" si="6"/>
        <v>9.0102269098586051E-5</v>
      </c>
      <c r="W100" s="4">
        <f t="shared" si="6"/>
        <v>9.0102269098586051E-5</v>
      </c>
      <c r="X100" s="4">
        <f t="shared" si="6"/>
        <v>9.0102269098586051E-5</v>
      </c>
      <c r="Y100" s="4">
        <f t="shared" si="6"/>
        <v>9.0102269098586051E-5</v>
      </c>
      <c r="Z100" s="4">
        <f t="shared" si="6"/>
        <v>9.0102269098586051E-5</v>
      </c>
      <c r="AA100" s="4">
        <f t="shared" si="6"/>
        <v>9.0102269098586051E-5</v>
      </c>
      <c r="AB100" s="4">
        <f t="shared" si="6"/>
        <v>9.0102269098586051E-5</v>
      </c>
      <c r="AC100" s="4">
        <f t="shared" si="6"/>
        <v>9.0102269098586051E-5</v>
      </c>
      <c r="AD100" s="4">
        <f t="shared" si="6"/>
        <v>9.0102269098586051E-5</v>
      </c>
      <c r="AE100" s="4">
        <f t="shared" si="6"/>
        <v>9.0102269098586051E-5</v>
      </c>
      <c r="AF100" s="4">
        <f t="shared" si="6"/>
        <v>9.0102269098586051E-5</v>
      </c>
      <c r="AG100" s="4">
        <f t="shared" si="6"/>
        <v>9.0102269098586051E-5</v>
      </c>
      <c r="AH100" s="4">
        <f t="shared" si="6"/>
        <v>9.0102269098586051E-5</v>
      </c>
      <c r="AI100" s="4">
        <f t="shared" si="6"/>
        <v>9.0102269098586051E-5</v>
      </c>
      <c r="AJ100" s="4">
        <f t="shared" si="6"/>
        <v>9.0102269098586051E-5</v>
      </c>
      <c r="AK100" s="4">
        <f t="shared" si="6"/>
        <v>9.0102269098586051E-5</v>
      </c>
      <c r="AL100" s="4">
        <f t="shared" si="6"/>
        <v>9.0102269098586051E-5</v>
      </c>
      <c r="AM100" s="4">
        <f t="shared" si="6"/>
        <v>9.0102269098586051E-5</v>
      </c>
      <c r="AN100" s="4">
        <f t="shared" si="6"/>
        <v>9.0102269098586051E-5</v>
      </c>
      <c r="AO100" s="4">
        <f t="shared" ref="H100:AV107" si="7">IFERROR(IF(AO$87&gt;=($G$1+$F14),HLOOKUP(AO$87-$F14,$G$1:$AV$85,ROW($A14),FALSE),$G14-($G14*(1-$E14)/$F14)*2*($G$1+$F14-AO$87)),$D14)</f>
        <v>9.0102269098586051E-5</v>
      </c>
      <c r="AP100" s="4">
        <f t="shared" si="7"/>
        <v>9.0102269098586051E-5</v>
      </c>
      <c r="AQ100" s="4">
        <f t="shared" si="7"/>
        <v>9.0102269098586051E-5</v>
      </c>
      <c r="AR100" s="4">
        <f t="shared" si="7"/>
        <v>9.0102269098586051E-5</v>
      </c>
      <c r="AS100" s="4">
        <f t="shared" si="7"/>
        <v>9.0102269098586051E-5</v>
      </c>
      <c r="AT100" s="4">
        <f t="shared" si="7"/>
        <v>9.0102269098586051E-5</v>
      </c>
      <c r="AU100" s="4">
        <f t="shared" si="7"/>
        <v>9.0102269098586051E-5</v>
      </c>
      <c r="AV100" s="4">
        <f t="shared" si="7"/>
        <v>9.0102269098586051E-5</v>
      </c>
    </row>
    <row r="101" spans="1:48">
      <c r="A101" s="18" t="s">
        <v>144</v>
      </c>
      <c r="B101" s="18" t="s">
        <v>14</v>
      </c>
      <c r="C101" s="18" t="s">
        <v>50</v>
      </c>
      <c r="G101" s="4">
        <f t="shared" si="5"/>
        <v>2.4622725083913718E-4</v>
      </c>
      <c r="H101" s="4">
        <f t="shared" si="7"/>
        <v>2.4622725083913718E-4</v>
      </c>
      <c r="I101" s="4">
        <f t="shared" si="7"/>
        <v>2.4622725083913718E-4</v>
      </c>
      <c r="J101" s="4">
        <f t="shared" si="7"/>
        <v>2.4622725083913718E-4</v>
      </c>
      <c r="K101" s="4">
        <f t="shared" si="7"/>
        <v>2.4622725083913718E-4</v>
      </c>
      <c r="L101" s="4">
        <f t="shared" si="7"/>
        <v>2.4622725083913718E-4</v>
      </c>
      <c r="M101" s="4">
        <f t="shared" si="7"/>
        <v>2.4622725083913718E-4</v>
      </c>
      <c r="N101" s="4">
        <f t="shared" si="7"/>
        <v>2.4622725083913718E-4</v>
      </c>
      <c r="O101" s="4">
        <f t="shared" si="7"/>
        <v>2.4622725083913718E-4</v>
      </c>
      <c r="P101" s="4">
        <f t="shared" si="7"/>
        <v>2.4622725083913718E-4</v>
      </c>
      <c r="Q101" s="4">
        <f t="shared" si="7"/>
        <v>2.4622725083913718E-4</v>
      </c>
      <c r="R101" s="4">
        <f t="shared" si="7"/>
        <v>2.4622725083913718E-4</v>
      </c>
      <c r="S101" s="4">
        <f t="shared" si="7"/>
        <v>2.4622725083913718E-4</v>
      </c>
      <c r="T101" s="4">
        <f t="shared" si="7"/>
        <v>2.4622725083913718E-4</v>
      </c>
      <c r="U101" s="4">
        <f t="shared" si="7"/>
        <v>2.4622725083913718E-4</v>
      </c>
      <c r="V101" s="4">
        <f t="shared" si="7"/>
        <v>2.4622725083913718E-4</v>
      </c>
      <c r="W101" s="4">
        <f t="shared" si="7"/>
        <v>2.4622725083913718E-4</v>
      </c>
      <c r="X101" s="4">
        <f t="shared" si="7"/>
        <v>2.4622725083913718E-4</v>
      </c>
      <c r="Y101" s="4">
        <f t="shared" si="7"/>
        <v>2.4622725083913718E-4</v>
      </c>
      <c r="Z101" s="4">
        <f t="shared" si="7"/>
        <v>2.4622725083913718E-4</v>
      </c>
      <c r="AA101" s="4">
        <f t="shared" si="7"/>
        <v>2.4622725083913718E-4</v>
      </c>
      <c r="AB101" s="4">
        <f t="shared" si="7"/>
        <v>2.4622725083913718E-4</v>
      </c>
      <c r="AC101" s="4">
        <f t="shared" si="7"/>
        <v>2.4622725083913718E-4</v>
      </c>
      <c r="AD101" s="4">
        <f t="shared" si="7"/>
        <v>2.4622725083913718E-4</v>
      </c>
      <c r="AE101" s="4">
        <f t="shared" si="7"/>
        <v>2.4622725083913718E-4</v>
      </c>
      <c r="AF101" s="4">
        <f t="shared" si="7"/>
        <v>2.4622725083913718E-4</v>
      </c>
      <c r="AG101" s="4">
        <f t="shared" si="7"/>
        <v>2.4622725083913718E-4</v>
      </c>
      <c r="AH101" s="4">
        <f t="shared" si="7"/>
        <v>2.4622725083913718E-4</v>
      </c>
      <c r="AI101" s="4">
        <f t="shared" si="7"/>
        <v>2.4622725083913718E-4</v>
      </c>
      <c r="AJ101" s="4">
        <f t="shared" si="7"/>
        <v>2.4622725083913718E-4</v>
      </c>
      <c r="AK101" s="4">
        <f t="shared" si="7"/>
        <v>2.4622725083913718E-4</v>
      </c>
      <c r="AL101" s="4">
        <f t="shared" si="7"/>
        <v>2.4622725083913718E-4</v>
      </c>
      <c r="AM101" s="4">
        <f t="shared" si="7"/>
        <v>2.4622725083913718E-4</v>
      </c>
      <c r="AN101" s="4">
        <f t="shared" si="7"/>
        <v>2.4622725083913718E-4</v>
      </c>
      <c r="AO101" s="4">
        <f t="shared" si="7"/>
        <v>2.4622725083913718E-4</v>
      </c>
      <c r="AP101" s="4">
        <f t="shared" si="7"/>
        <v>2.4622725083913718E-4</v>
      </c>
      <c r="AQ101" s="4">
        <f t="shared" si="7"/>
        <v>2.4622725083913718E-4</v>
      </c>
      <c r="AR101" s="4">
        <f t="shared" si="7"/>
        <v>2.4622725083913718E-4</v>
      </c>
      <c r="AS101" s="4">
        <f t="shared" si="7"/>
        <v>2.4622725083913718E-4</v>
      </c>
      <c r="AT101" s="4">
        <f t="shared" si="7"/>
        <v>2.4622725083913718E-4</v>
      </c>
      <c r="AU101" s="4">
        <f t="shared" si="7"/>
        <v>2.4622725083913718E-4</v>
      </c>
      <c r="AV101" s="4">
        <f t="shared" si="7"/>
        <v>2.4622725083913718E-4</v>
      </c>
    </row>
    <row r="102" spans="1:48">
      <c r="A102" s="18" t="s">
        <v>143</v>
      </c>
      <c r="B102" s="18" t="s">
        <v>8</v>
      </c>
      <c r="C102" s="18" t="s">
        <v>2</v>
      </c>
      <c r="G102" s="4">
        <f t="shared" si="5"/>
        <v>6.2930482298171088E-3</v>
      </c>
      <c r="H102" s="4">
        <f t="shared" si="7"/>
        <v>6.2930482298171088E-3</v>
      </c>
      <c r="I102" s="4">
        <f t="shared" si="7"/>
        <v>6.2930482298171088E-3</v>
      </c>
      <c r="J102" s="4">
        <f t="shared" si="7"/>
        <v>6.2930482298171088E-3</v>
      </c>
      <c r="K102" s="4">
        <f t="shared" si="7"/>
        <v>6.2930482298171088E-3</v>
      </c>
      <c r="L102" s="4">
        <f t="shared" si="7"/>
        <v>6.2930482298171088E-3</v>
      </c>
      <c r="M102" s="4">
        <f t="shared" si="7"/>
        <v>6.2930482298171088E-3</v>
      </c>
      <c r="N102" s="4">
        <f t="shared" si="7"/>
        <v>6.2930482298171088E-3</v>
      </c>
      <c r="O102" s="4">
        <f t="shared" si="7"/>
        <v>6.2930482298171088E-3</v>
      </c>
      <c r="P102" s="4">
        <f t="shared" si="7"/>
        <v>6.2930482298171088E-3</v>
      </c>
      <c r="Q102" s="4">
        <f t="shared" si="7"/>
        <v>6.2930482298171088E-3</v>
      </c>
      <c r="R102" s="4">
        <f t="shared" si="7"/>
        <v>6.2930482298171088E-3</v>
      </c>
      <c r="S102" s="4">
        <f t="shared" si="7"/>
        <v>6.2930482298171088E-3</v>
      </c>
      <c r="T102" s="4">
        <f t="shared" si="7"/>
        <v>6.2930482298171088E-3</v>
      </c>
      <c r="U102" s="4">
        <f t="shared" si="7"/>
        <v>6.2930482298171088E-3</v>
      </c>
      <c r="V102" s="4">
        <f t="shared" si="7"/>
        <v>6.2930482298171088E-3</v>
      </c>
      <c r="W102" s="4">
        <f t="shared" si="7"/>
        <v>6.2930482298171088E-3</v>
      </c>
      <c r="X102" s="4">
        <f t="shared" si="7"/>
        <v>6.2930482298171088E-3</v>
      </c>
      <c r="Y102" s="4">
        <f t="shared" si="7"/>
        <v>6.2930482298171088E-3</v>
      </c>
      <c r="Z102" s="4">
        <f t="shared" si="7"/>
        <v>6.2930482298171088E-3</v>
      </c>
      <c r="AA102" s="4">
        <f t="shared" si="7"/>
        <v>6.2930482298171088E-3</v>
      </c>
      <c r="AB102" s="4">
        <f t="shared" si="7"/>
        <v>6.2930482298171088E-3</v>
      </c>
      <c r="AC102" s="4">
        <f t="shared" si="7"/>
        <v>6.2930482298171088E-3</v>
      </c>
      <c r="AD102" s="4">
        <f t="shared" si="7"/>
        <v>6.2930482298171088E-3</v>
      </c>
      <c r="AE102" s="4">
        <f t="shared" si="7"/>
        <v>6.2930482298171088E-3</v>
      </c>
      <c r="AF102" s="4">
        <f t="shared" si="7"/>
        <v>6.2930482298171088E-3</v>
      </c>
      <c r="AG102" s="4">
        <f t="shared" si="7"/>
        <v>6.2930482298171088E-3</v>
      </c>
      <c r="AH102" s="4">
        <f t="shared" si="7"/>
        <v>6.2930482298171088E-3</v>
      </c>
      <c r="AI102" s="4">
        <f t="shared" si="7"/>
        <v>6.2930482298171088E-3</v>
      </c>
      <c r="AJ102" s="4">
        <f t="shared" si="7"/>
        <v>6.2930482298171088E-3</v>
      </c>
      <c r="AK102" s="4">
        <f t="shared" si="7"/>
        <v>6.2930482298171088E-3</v>
      </c>
      <c r="AL102" s="4">
        <f t="shared" si="7"/>
        <v>6.2930482298171088E-3</v>
      </c>
      <c r="AM102" s="4">
        <f t="shared" si="7"/>
        <v>6.2930482298171088E-3</v>
      </c>
      <c r="AN102" s="4">
        <f t="shared" si="7"/>
        <v>6.2930482298171088E-3</v>
      </c>
      <c r="AO102" s="4">
        <f t="shared" si="7"/>
        <v>6.2930482298171088E-3</v>
      </c>
      <c r="AP102" s="4">
        <f t="shared" si="7"/>
        <v>6.2930482298171088E-3</v>
      </c>
      <c r="AQ102" s="4">
        <f t="shared" si="7"/>
        <v>6.2930482298171088E-3</v>
      </c>
      <c r="AR102" s="4">
        <f t="shared" si="7"/>
        <v>6.2930482298171088E-3</v>
      </c>
      <c r="AS102" s="4">
        <f t="shared" si="7"/>
        <v>6.2930482298171088E-3</v>
      </c>
      <c r="AT102" s="4">
        <f t="shared" si="7"/>
        <v>6.2930482298171088E-3</v>
      </c>
      <c r="AU102" s="4">
        <f t="shared" si="7"/>
        <v>6.2930482298171088E-3</v>
      </c>
      <c r="AV102" s="4">
        <f t="shared" si="7"/>
        <v>6.2930482298171088E-3</v>
      </c>
    </row>
    <row r="103" spans="1:48">
      <c r="A103" s="18" t="s">
        <v>143</v>
      </c>
      <c r="B103" s="18" t="s">
        <v>8</v>
      </c>
      <c r="C103" s="18" t="s">
        <v>3</v>
      </c>
      <c r="G103" s="4">
        <f t="shared" si="5"/>
        <v>2.0152079585131263E-3</v>
      </c>
      <c r="H103" s="4">
        <f t="shared" si="7"/>
        <v>2.0152079585131263E-3</v>
      </c>
      <c r="I103" s="4">
        <f t="shared" si="7"/>
        <v>2.0152079585131263E-3</v>
      </c>
      <c r="J103" s="4">
        <f t="shared" si="7"/>
        <v>2.0152079585131263E-3</v>
      </c>
      <c r="K103" s="4">
        <f t="shared" si="7"/>
        <v>2.0152079585131263E-3</v>
      </c>
      <c r="L103" s="4">
        <f t="shared" si="7"/>
        <v>2.0152079585131263E-3</v>
      </c>
      <c r="M103" s="4">
        <f t="shared" si="7"/>
        <v>2.0152079585131263E-3</v>
      </c>
      <c r="N103" s="4">
        <f t="shared" si="7"/>
        <v>2.0152079585131263E-3</v>
      </c>
      <c r="O103" s="4">
        <f t="shared" si="7"/>
        <v>2.0152079585131263E-3</v>
      </c>
      <c r="P103" s="4">
        <f t="shared" si="7"/>
        <v>2.0152079585131263E-3</v>
      </c>
      <c r="Q103" s="4">
        <f t="shared" si="7"/>
        <v>2.0152079585131263E-3</v>
      </c>
      <c r="R103" s="4">
        <f t="shared" si="7"/>
        <v>2.0152079585131263E-3</v>
      </c>
      <c r="S103" s="4">
        <f t="shared" si="7"/>
        <v>2.0152079585131263E-3</v>
      </c>
      <c r="T103" s="4">
        <f t="shared" si="7"/>
        <v>2.0152079585131263E-3</v>
      </c>
      <c r="U103" s="4">
        <f t="shared" si="7"/>
        <v>2.0152079585131263E-3</v>
      </c>
      <c r="V103" s="4">
        <f t="shared" si="7"/>
        <v>2.0152079585131263E-3</v>
      </c>
      <c r="W103" s="4">
        <f t="shared" si="7"/>
        <v>2.0152079585131263E-3</v>
      </c>
      <c r="X103" s="4">
        <f t="shared" si="7"/>
        <v>2.0152079585131263E-3</v>
      </c>
      <c r="Y103" s="4">
        <f t="shared" si="7"/>
        <v>2.0152079585131263E-3</v>
      </c>
      <c r="Z103" s="4">
        <f t="shared" si="7"/>
        <v>2.0152079585131263E-3</v>
      </c>
      <c r="AA103" s="4">
        <f t="shared" si="7"/>
        <v>2.0152079585131263E-3</v>
      </c>
      <c r="AB103" s="4">
        <f t="shared" si="7"/>
        <v>2.0152079585131263E-3</v>
      </c>
      <c r="AC103" s="4">
        <f t="shared" si="7"/>
        <v>2.0152079585131263E-3</v>
      </c>
      <c r="AD103" s="4">
        <f t="shared" si="7"/>
        <v>2.0152079585131263E-3</v>
      </c>
      <c r="AE103" s="4">
        <f t="shared" si="7"/>
        <v>2.0152079585131263E-3</v>
      </c>
      <c r="AF103" s="4">
        <f t="shared" si="7"/>
        <v>2.0152079585131263E-3</v>
      </c>
      <c r="AG103" s="4">
        <f t="shared" si="7"/>
        <v>2.0152079585131263E-3</v>
      </c>
      <c r="AH103" s="4">
        <f t="shared" si="7"/>
        <v>2.0152079585131263E-3</v>
      </c>
      <c r="AI103" s="4">
        <f t="shared" si="7"/>
        <v>2.0152079585131263E-3</v>
      </c>
      <c r="AJ103" s="4">
        <f t="shared" si="7"/>
        <v>2.0152079585131263E-3</v>
      </c>
      <c r="AK103" s="4">
        <f t="shared" si="7"/>
        <v>2.0152079585131263E-3</v>
      </c>
      <c r="AL103" s="4">
        <f t="shared" si="7"/>
        <v>2.0152079585131263E-3</v>
      </c>
      <c r="AM103" s="4">
        <f t="shared" si="7"/>
        <v>2.0152079585131263E-3</v>
      </c>
      <c r="AN103" s="4">
        <f t="shared" si="7"/>
        <v>2.0152079585131263E-3</v>
      </c>
      <c r="AO103" s="4">
        <f t="shared" si="7"/>
        <v>2.0152079585131263E-3</v>
      </c>
      <c r="AP103" s="4">
        <f t="shared" si="7"/>
        <v>2.0152079585131263E-3</v>
      </c>
      <c r="AQ103" s="4">
        <f t="shared" si="7"/>
        <v>2.0152079585131263E-3</v>
      </c>
      <c r="AR103" s="4">
        <f t="shared" si="7"/>
        <v>2.0152079585131263E-3</v>
      </c>
      <c r="AS103" s="4">
        <f t="shared" si="7"/>
        <v>2.0152079585131263E-3</v>
      </c>
      <c r="AT103" s="4">
        <f t="shared" si="7"/>
        <v>2.0152079585131263E-3</v>
      </c>
      <c r="AU103" s="4">
        <f t="shared" si="7"/>
        <v>2.0152079585131263E-3</v>
      </c>
      <c r="AV103" s="4">
        <f t="shared" si="7"/>
        <v>2.0152079585131263E-3</v>
      </c>
    </row>
    <row r="104" spans="1:48">
      <c r="A104" s="18" t="s">
        <v>143</v>
      </c>
      <c r="B104" s="18" t="s">
        <v>8</v>
      </c>
      <c r="C104" s="18" t="s">
        <v>4</v>
      </c>
      <c r="G104" s="4">
        <f t="shared" si="5"/>
        <v>2.1666107473378268E-3</v>
      </c>
      <c r="H104" s="4">
        <f t="shared" si="7"/>
        <v>2.1666107473378268E-3</v>
      </c>
      <c r="I104" s="4">
        <f t="shared" si="7"/>
        <v>2.1666107473378268E-3</v>
      </c>
      <c r="J104" s="4">
        <f t="shared" si="7"/>
        <v>2.1666107473378268E-3</v>
      </c>
      <c r="K104" s="4">
        <f t="shared" si="7"/>
        <v>2.1666107473378268E-3</v>
      </c>
      <c r="L104" s="4">
        <f t="shared" si="7"/>
        <v>2.1666107473378268E-3</v>
      </c>
      <c r="M104" s="4">
        <f t="shared" si="7"/>
        <v>2.1666107473378268E-3</v>
      </c>
      <c r="N104" s="4">
        <f t="shared" si="7"/>
        <v>2.1666107473378268E-3</v>
      </c>
      <c r="O104" s="4">
        <f t="shared" si="7"/>
        <v>2.1666107473378268E-3</v>
      </c>
      <c r="P104" s="4">
        <f t="shared" si="7"/>
        <v>2.1666107473378268E-3</v>
      </c>
      <c r="Q104" s="4">
        <f t="shared" si="7"/>
        <v>2.1666107473378268E-3</v>
      </c>
      <c r="R104" s="4">
        <f t="shared" si="7"/>
        <v>2.1666107473378268E-3</v>
      </c>
      <c r="S104" s="4">
        <f t="shared" si="7"/>
        <v>2.1666107473378268E-3</v>
      </c>
      <c r="T104" s="4">
        <f t="shared" si="7"/>
        <v>2.1666107473378268E-3</v>
      </c>
      <c r="U104" s="4">
        <f t="shared" si="7"/>
        <v>2.1666107473378268E-3</v>
      </c>
      <c r="V104" s="4">
        <f t="shared" si="7"/>
        <v>2.1666107473378268E-3</v>
      </c>
      <c r="W104" s="4">
        <f t="shared" si="7"/>
        <v>2.1666107473378268E-3</v>
      </c>
      <c r="X104" s="4">
        <f t="shared" si="7"/>
        <v>2.1666107473378268E-3</v>
      </c>
      <c r="Y104" s="4">
        <f t="shared" si="7"/>
        <v>2.1666107473378268E-3</v>
      </c>
      <c r="Z104" s="4">
        <f t="shared" si="7"/>
        <v>2.1666107473378268E-3</v>
      </c>
      <c r="AA104" s="4">
        <f t="shared" si="7"/>
        <v>2.1666107473378268E-3</v>
      </c>
      <c r="AB104" s="4">
        <f t="shared" si="7"/>
        <v>2.1666107473378268E-3</v>
      </c>
      <c r="AC104" s="4">
        <f t="shared" si="7"/>
        <v>2.1666107473378268E-3</v>
      </c>
      <c r="AD104" s="4">
        <f t="shared" si="7"/>
        <v>2.1666107473378268E-3</v>
      </c>
      <c r="AE104" s="4">
        <f t="shared" si="7"/>
        <v>2.1666107473378268E-3</v>
      </c>
      <c r="AF104" s="4">
        <f t="shared" si="7"/>
        <v>2.1666107473378268E-3</v>
      </c>
      <c r="AG104" s="4">
        <f t="shared" si="7"/>
        <v>2.1666107473378268E-3</v>
      </c>
      <c r="AH104" s="4">
        <f t="shared" si="7"/>
        <v>2.1666107473378268E-3</v>
      </c>
      <c r="AI104" s="4">
        <f t="shared" si="7"/>
        <v>2.1666107473378268E-3</v>
      </c>
      <c r="AJ104" s="4">
        <f t="shared" si="7"/>
        <v>2.1666107473378268E-3</v>
      </c>
      <c r="AK104" s="4">
        <f t="shared" si="7"/>
        <v>2.1666107473378268E-3</v>
      </c>
      <c r="AL104" s="4">
        <f t="shared" si="7"/>
        <v>2.1666107473378268E-3</v>
      </c>
      <c r="AM104" s="4">
        <f t="shared" si="7"/>
        <v>2.1666107473378268E-3</v>
      </c>
      <c r="AN104" s="4">
        <f t="shared" si="7"/>
        <v>2.1666107473378268E-3</v>
      </c>
      <c r="AO104" s="4">
        <f t="shared" si="7"/>
        <v>2.1666107473378268E-3</v>
      </c>
      <c r="AP104" s="4">
        <f t="shared" si="7"/>
        <v>2.1666107473378268E-3</v>
      </c>
      <c r="AQ104" s="4">
        <f t="shared" si="7"/>
        <v>2.1666107473378268E-3</v>
      </c>
      <c r="AR104" s="4">
        <f t="shared" si="7"/>
        <v>2.1666107473378268E-3</v>
      </c>
      <c r="AS104" s="4">
        <f t="shared" si="7"/>
        <v>2.1666107473378268E-3</v>
      </c>
      <c r="AT104" s="4">
        <f t="shared" si="7"/>
        <v>2.1666107473378268E-3</v>
      </c>
      <c r="AU104" s="4">
        <f t="shared" si="7"/>
        <v>2.1666107473378268E-3</v>
      </c>
      <c r="AV104" s="4">
        <f t="shared" si="7"/>
        <v>2.1666107473378268E-3</v>
      </c>
    </row>
    <row r="105" spans="1:48">
      <c r="A105" s="18" t="s">
        <v>143</v>
      </c>
      <c r="B105" s="18" t="s">
        <v>8</v>
      </c>
      <c r="C105" s="18" t="s">
        <v>5</v>
      </c>
      <c r="G105" s="4">
        <f t="shared" si="5"/>
        <v>2.5481918522714622E-3</v>
      </c>
      <c r="H105" s="4">
        <f t="shared" si="7"/>
        <v>2.5481918522714622E-3</v>
      </c>
      <c r="I105" s="4">
        <f t="shared" si="7"/>
        <v>2.5481918522714622E-3</v>
      </c>
      <c r="J105" s="4">
        <f t="shared" si="7"/>
        <v>2.5481918522714622E-3</v>
      </c>
      <c r="K105" s="4">
        <f t="shared" si="7"/>
        <v>2.5481918522714622E-3</v>
      </c>
      <c r="L105" s="4">
        <f t="shared" si="7"/>
        <v>2.5481918522714622E-3</v>
      </c>
      <c r="M105" s="4">
        <f t="shared" si="7"/>
        <v>2.5481918522714622E-3</v>
      </c>
      <c r="N105" s="4">
        <f t="shared" si="7"/>
        <v>2.5481918522714622E-3</v>
      </c>
      <c r="O105" s="4">
        <f t="shared" si="7"/>
        <v>2.5481918522714622E-3</v>
      </c>
      <c r="P105" s="4">
        <f t="shared" si="7"/>
        <v>2.5481918522714622E-3</v>
      </c>
      <c r="Q105" s="4">
        <f t="shared" si="7"/>
        <v>2.5481918522714622E-3</v>
      </c>
      <c r="R105" s="4">
        <f t="shared" si="7"/>
        <v>2.5481918522714622E-3</v>
      </c>
      <c r="S105" s="4">
        <f t="shared" si="7"/>
        <v>2.5481918522714622E-3</v>
      </c>
      <c r="T105" s="4">
        <f t="shared" si="7"/>
        <v>2.5481918522714622E-3</v>
      </c>
      <c r="U105" s="4">
        <f t="shared" si="7"/>
        <v>2.5481918522714622E-3</v>
      </c>
      <c r="V105" s="4">
        <f t="shared" si="7"/>
        <v>2.5481918522714622E-3</v>
      </c>
      <c r="W105" s="4">
        <f t="shared" si="7"/>
        <v>2.5481918522714622E-3</v>
      </c>
      <c r="X105" s="4">
        <f t="shared" si="7"/>
        <v>2.5481918522714622E-3</v>
      </c>
      <c r="Y105" s="4">
        <f t="shared" si="7"/>
        <v>2.5481918522714622E-3</v>
      </c>
      <c r="Z105" s="4">
        <f t="shared" si="7"/>
        <v>2.5481918522714622E-3</v>
      </c>
      <c r="AA105" s="4">
        <f t="shared" si="7"/>
        <v>2.5481918522714622E-3</v>
      </c>
      <c r="AB105" s="4">
        <f t="shared" si="7"/>
        <v>2.5481918522714622E-3</v>
      </c>
      <c r="AC105" s="4">
        <f t="shared" si="7"/>
        <v>2.5481918522714622E-3</v>
      </c>
      <c r="AD105" s="4">
        <f t="shared" si="7"/>
        <v>2.5481918522714622E-3</v>
      </c>
      <c r="AE105" s="4">
        <f t="shared" si="7"/>
        <v>2.5481918522714622E-3</v>
      </c>
      <c r="AF105" s="4">
        <f t="shared" si="7"/>
        <v>2.5481918522714622E-3</v>
      </c>
      <c r="AG105" s="4">
        <f t="shared" si="7"/>
        <v>2.5481918522714622E-3</v>
      </c>
      <c r="AH105" s="4">
        <f t="shared" si="7"/>
        <v>2.5481918522714622E-3</v>
      </c>
      <c r="AI105" s="4">
        <f t="shared" si="7"/>
        <v>2.5481918522714622E-3</v>
      </c>
      <c r="AJ105" s="4">
        <f t="shared" si="7"/>
        <v>2.5481918522714622E-3</v>
      </c>
      <c r="AK105" s="4">
        <f t="shared" si="7"/>
        <v>2.5481918522714622E-3</v>
      </c>
      <c r="AL105" s="4">
        <f t="shared" si="7"/>
        <v>2.5481918522714622E-3</v>
      </c>
      <c r="AM105" s="4">
        <f t="shared" si="7"/>
        <v>2.5481918522714622E-3</v>
      </c>
      <c r="AN105" s="4">
        <f t="shared" si="7"/>
        <v>2.5481918522714622E-3</v>
      </c>
      <c r="AO105" s="4">
        <f t="shared" si="7"/>
        <v>2.5481918522714622E-3</v>
      </c>
      <c r="AP105" s="4">
        <f t="shared" si="7"/>
        <v>2.5481918522714622E-3</v>
      </c>
      <c r="AQ105" s="4">
        <f t="shared" si="7"/>
        <v>2.5481918522714622E-3</v>
      </c>
      <c r="AR105" s="4">
        <f t="shared" si="7"/>
        <v>2.5481918522714622E-3</v>
      </c>
      <c r="AS105" s="4">
        <f t="shared" si="7"/>
        <v>2.5481918522714622E-3</v>
      </c>
      <c r="AT105" s="4">
        <f t="shared" si="7"/>
        <v>2.5481918522714622E-3</v>
      </c>
      <c r="AU105" s="4">
        <f t="shared" si="7"/>
        <v>2.5481918522714622E-3</v>
      </c>
      <c r="AV105" s="4">
        <f t="shared" si="7"/>
        <v>2.5481918522714622E-3</v>
      </c>
    </row>
    <row r="106" spans="1:48">
      <c r="A106" s="18" t="s">
        <v>143</v>
      </c>
      <c r="B106" s="18" t="s">
        <v>8</v>
      </c>
      <c r="C106" s="18" t="s">
        <v>6</v>
      </c>
      <c r="G106" s="4">
        <f t="shared" si="5"/>
        <v>2.5219349099012303E-3</v>
      </c>
      <c r="H106" s="4">
        <f t="shared" si="7"/>
        <v>2.5219349099012303E-3</v>
      </c>
      <c r="I106" s="4">
        <f t="shared" si="7"/>
        <v>2.5219349099012303E-3</v>
      </c>
      <c r="J106" s="4">
        <f t="shared" si="7"/>
        <v>2.5219349099012303E-3</v>
      </c>
      <c r="K106" s="4">
        <f t="shared" si="7"/>
        <v>2.5219349099012303E-3</v>
      </c>
      <c r="L106" s="4">
        <f t="shared" si="7"/>
        <v>2.5219349099012303E-3</v>
      </c>
      <c r="M106" s="4">
        <f t="shared" si="7"/>
        <v>2.5219349099012303E-3</v>
      </c>
      <c r="N106" s="4">
        <f t="shared" si="7"/>
        <v>2.5219349099012303E-3</v>
      </c>
      <c r="O106" s="4">
        <f t="shared" si="7"/>
        <v>2.5219349099012303E-3</v>
      </c>
      <c r="P106" s="4">
        <f t="shared" si="7"/>
        <v>2.5219349099012303E-3</v>
      </c>
      <c r="Q106" s="4">
        <f t="shared" si="7"/>
        <v>2.5219349099012303E-3</v>
      </c>
      <c r="R106" s="4">
        <f t="shared" si="7"/>
        <v>2.5219349099012303E-3</v>
      </c>
      <c r="S106" s="4">
        <f t="shared" si="7"/>
        <v>2.5219349099012303E-3</v>
      </c>
      <c r="T106" s="4">
        <f t="shared" si="7"/>
        <v>2.5219349099012303E-3</v>
      </c>
      <c r="U106" s="4">
        <f t="shared" si="7"/>
        <v>2.5219349099012303E-3</v>
      </c>
      <c r="V106" s="4">
        <f t="shared" si="7"/>
        <v>2.5219349099012303E-3</v>
      </c>
      <c r="W106" s="4">
        <f t="shared" si="7"/>
        <v>2.5219349099012303E-3</v>
      </c>
      <c r="X106" s="4">
        <f t="shared" si="7"/>
        <v>2.5219349099012303E-3</v>
      </c>
      <c r="Y106" s="4">
        <f t="shared" si="7"/>
        <v>2.5219349099012303E-3</v>
      </c>
      <c r="Z106" s="4">
        <f t="shared" si="7"/>
        <v>2.5219349099012303E-3</v>
      </c>
      <c r="AA106" s="4">
        <f t="shared" si="7"/>
        <v>2.5219349099012303E-3</v>
      </c>
      <c r="AB106" s="4">
        <f t="shared" si="7"/>
        <v>2.5219349099012303E-3</v>
      </c>
      <c r="AC106" s="4">
        <f t="shared" si="7"/>
        <v>2.5219349099012303E-3</v>
      </c>
      <c r="AD106" s="4">
        <f t="shared" si="7"/>
        <v>2.5219349099012303E-3</v>
      </c>
      <c r="AE106" s="4">
        <f t="shared" si="7"/>
        <v>2.5219349099012303E-3</v>
      </c>
      <c r="AF106" s="4">
        <f t="shared" si="7"/>
        <v>2.5219349099012303E-3</v>
      </c>
      <c r="AG106" s="4">
        <f t="shared" si="7"/>
        <v>2.5219349099012303E-3</v>
      </c>
      <c r="AH106" s="4">
        <f t="shared" si="7"/>
        <v>2.5219349099012303E-3</v>
      </c>
      <c r="AI106" s="4">
        <f t="shared" si="7"/>
        <v>2.5219349099012303E-3</v>
      </c>
      <c r="AJ106" s="4">
        <f t="shared" si="7"/>
        <v>2.5219349099012303E-3</v>
      </c>
      <c r="AK106" s="4">
        <f t="shared" si="7"/>
        <v>2.5219349099012303E-3</v>
      </c>
      <c r="AL106" s="4">
        <f t="shared" si="7"/>
        <v>2.5219349099012303E-3</v>
      </c>
      <c r="AM106" s="4">
        <f t="shared" si="7"/>
        <v>2.5219349099012303E-3</v>
      </c>
      <c r="AN106" s="4">
        <f t="shared" si="7"/>
        <v>2.5219349099012303E-3</v>
      </c>
      <c r="AO106" s="4">
        <f t="shared" si="7"/>
        <v>2.5219349099012303E-3</v>
      </c>
      <c r="AP106" s="4">
        <f t="shared" si="7"/>
        <v>2.5219349099012303E-3</v>
      </c>
      <c r="AQ106" s="4">
        <f t="shared" si="7"/>
        <v>2.5219349099012303E-3</v>
      </c>
      <c r="AR106" s="4">
        <f t="shared" si="7"/>
        <v>2.5219349099012303E-3</v>
      </c>
      <c r="AS106" s="4">
        <f t="shared" si="7"/>
        <v>2.5219349099012303E-3</v>
      </c>
      <c r="AT106" s="4">
        <f t="shared" si="7"/>
        <v>2.5219349099012303E-3</v>
      </c>
      <c r="AU106" s="4">
        <f t="shared" si="7"/>
        <v>2.5219349099012303E-3</v>
      </c>
      <c r="AV106" s="4">
        <f t="shared" si="7"/>
        <v>2.5219349099012303E-3</v>
      </c>
    </row>
    <row r="107" spans="1:48">
      <c r="A107" s="18" t="s">
        <v>143</v>
      </c>
      <c r="B107" s="18" t="s">
        <v>8</v>
      </c>
      <c r="C107" s="18" t="s">
        <v>49</v>
      </c>
      <c r="G107" s="4">
        <f t="shared" si="5"/>
        <v>9.0815578728949868E-4</v>
      </c>
      <c r="H107" s="4">
        <f t="shared" si="7"/>
        <v>9.0815578728949868E-4</v>
      </c>
      <c r="I107" s="4">
        <f t="shared" ref="H107:AV113" si="8">IFERROR(IF(I$87&gt;=($G$1+$F21),HLOOKUP(I$87-$F21,$G$1:$AV$85,ROW($A21),FALSE),$G21-($G21*(1-$E21)/$F21)*2*($G$1+$F21-I$87)),$D21)</f>
        <v>9.0815578728949868E-4</v>
      </c>
      <c r="J107" s="4">
        <f t="shared" si="8"/>
        <v>9.0815578728949868E-4</v>
      </c>
      <c r="K107" s="4">
        <f t="shared" si="8"/>
        <v>9.0815578728949868E-4</v>
      </c>
      <c r="L107" s="4">
        <f t="shared" si="8"/>
        <v>9.0815578728949868E-4</v>
      </c>
      <c r="M107" s="4">
        <f t="shared" si="8"/>
        <v>9.0815578728949868E-4</v>
      </c>
      <c r="N107" s="4">
        <f t="shared" si="8"/>
        <v>9.0815578728949868E-4</v>
      </c>
      <c r="O107" s="4">
        <f t="shared" si="8"/>
        <v>9.0815578728949868E-4</v>
      </c>
      <c r="P107" s="4">
        <f t="shared" si="8"/>
        <v>9.0815578728949868E-4</v>
      </c>
      <c r="Q107" s="4">
        <f t="shared" si="8"/>
        <v>9.0815578728949868E-4</v>
      </c>
      <c r="R107" s="4">
        <f t="shared" si="8"/>
        <v>9.0815578728949868E-4</v>
      </c>
      <c r="S107" s="4">
        <f t="shared" si="8"/>
        <v>9.0815578728949868E-4</v>
      </c>
      <c r="T107" s="4">
        <f t="shared" si="8"/>
        <v>9.0815578728949868E-4</v>
      </c>
      <c r="U107" s="4">
        <f t="shared" si="8"/>
        <v>9.0815578728949868E-4</v>
      </c>
      <c r="V107" s="4">
        <f t="shared" si="8"/>
        <v>9.0815578728949868E-4</v>
      </c>
      <c r="W107" s="4">
        <f t="shared" si="8"/>
        <v>9.0815578728949868E-4</v>
      </c>
      <c r="X107" s="4">
        <f t="shared" si="8"/>
        <v>9.0815578728949868E-4</v>
      </c>
      <c r="Y107" s="4">
        <f t="shared" si="8"/>
        <v>9.0815578728949868E-4</v>
      </c>
      <c r="Z107" s="4">
        <f t="shared" si="8"/>
        <v>9.0815578728949868E-4</v>
      </c>
      <c r="AA107" s="4">
        <f t="shared" si="8"/>
        <v>9.0815578728949868E-4</v>
      </c>
      <c r="AB107" s="4">
        <f t="shared" si="8"/>
        <v>9.0815578728949868E-4</v>
      </c>
      <c r="AC107" s="4">
        <f t="shared" si="8"/>
        <v>9.0815578728949868E-4</v>
      </c>
      <c r="AD107" s="4">
        <f t="shared" si="8"/>
        <v>9.0815578728949868E-4</v>
      </c>
      <c r="AE107" s="4">
        <f t="shared" si="8"/>
        <v>9.0815578728949868E-4</v>
      </c>
      <c r="AF107" s="4">
        <f t="shared" si="8"/>
        <v>9.0815578728949868E-4</v>
      </c>
      <c r="AG107" s="4">
        <f t="shared" si="8"/>
        <v>9.0815578728949868E-4</v>
      </c>
      <c r="AH107" s="4">
        <f t="shared" si="8"/>
        <v>9.0815578728949868E-4</v>
      </c>
      <c r="AI107" s="4">
        <f t="shared" si="8"/>
        <v>9.0815578728949868E-4</v>
      </c>
      <c r="AJ107" s="4">
        <f t="shared" si="8"/>
        <v>9.0815578728949868E-4</v>
      </c>
      <c r="AK107" s="4">
        <f t="shared" si="8"/>
        <v>9.0815578728949868E-4</v>
      </c>
      <c r="AL107" s="4">
        <f t="shared" si="8"/>
        <v>9.0815578728949868E-4</v>
      </c>
      <c r="AM107" s="4">
        <f t="shared" si="8"/>
        <v>9.0815578728949868E-4</v>
      </c>
      <c r="AN107" s="4">
        <f t="shared" si="8"/>
        <v>9.0815578728949868E-4</v>
      </c>
      <c r="AO107" s="4">
        <f t="shared" si="8"/>
        <v>9.0815578728949868E-4</v>
      </c>
      <c r="AP107" s="4">
        <f t="shared" si="8"/>
        <v>9.0815578728949868E-4</v>
      </c>
      <c r="AQ107" s="4">
        <f t="shared" si="8"/>
        <v>9.0815578728949868E-4</v>
      </c>
      <c r="AR107" s="4">
        <f t="shared" si="8"/>
        <v>9.0815578728949868E-4</v>
      </c>
      <c r="AS107" s="4">
        <f t="shared" si="8"/>
        <v>9.0815578728949868E-4</v>
      </c>
      <c r="AT107" s="4">
        <f t="shared" si="8"/>
        <v>9.0815578728949868E-4</v>
      </c>
      <c r="AU107" s="4">
        <f t="shared" si="8"/>
        <v>9.0815578728949868E-4</v>
      </c>
      <c r="AV107" s="4">
        <f t="shared" si="8"/>
        <v>9.0815578728949868E-4</v>
      </c>
    </row>
    <row r="108" spans="1:48">
      <c r="A108" s="18" t="s">
        <v>143</v>
      </c>
      <c r="B108" s="18" t="s">
        <v>8</v>
      </c>
      <c r="C108" s="18" t="s">
        <v>50</v>
      </c>
      <c r="G108" s="4">
        <f t="shared" si="5"/>
        <v>1.8613241243121026E-3</v>
      </c>
      <c r="H108" s="4">
        <f t="shared" si="8"/>
        <v>1.8613241243121026E-3</v>
      </c>
      <c r="I108" s="4">
        <f t="shared" si="8"/>
        <v>1.8613241243121026E-3</v>
      </c>
      <c r="J108" s="4">
        <f t="shared" si="8"/>
        <v>1.8613241243121026E-3</v>
      </c>
      <c r="K108" s="4">
        <f t="shared" si="8"/>
        <v>1.8613241243121026E-3</v>
      </c>
      <c r="L108" s="4">
        <f t="shared" si="8"/>
        <v>1.8613241243121026E-3</v>
      </c>
      <c r="M108" s="4">
        <f t="shared" si="8"/>
        <v>1.8613241243121026E-3</v>
      </c>
      <c r="N108" s="4">
        <f t="shared" si="8"/>
        <v>1.8613241243121026E-3</v>
      </c>
      <c r="O108" s="4">
        <f t="shared" si="8"/>
        <v>1.8613241243121026E-3</v>
      </c>
      <c r="P108" s="4">
        <f t="shared" si="8"/>
        <v>1.8613241243121026E-3</v>
      </c>
      <c r="Q108" s="4">
        <f t="shared" si="8"/>
        <v>1.8613241243121026E-3</v>
      </c>
      <c r="R108" s="4">
        <f t="shared" si="8"/>
        <v>1.8613241243121026E-3</v>
      </c>
      <c r="S108" s="4">
        <f t="shared" si="8"/>
        <v>1.8613241243121026E-3</v>
      </c>
      <c r="T108" s="4">
        <f t="shared" si="8"/>
        <v>1.8613241243121026E-3</v>
      </c>
      <c r="U108" s="4">
        <f t="shared" si="8"/>
        <v>1.8613241243121026E-3</v>
      </c>
      <c r="V108" s="4">
        <f t="shared" si="8"/>
        <v>1.8613241243121026E-3</v>
      </c>
      <c r="W108" s="4">
        <f t="shared" si="8"/>
        <v>1.8613241243121026E-3</v>
      </c>
      <c r="X108" s="4">
        <f t="shared" si="8"/>
        <v>1.8613241243121026E-3</v>
      </c>
      <c r="Y108" s="4">
        <f t="shared" si="8"/>
        <v>1.8613241243121026E-3</v>
      </c>
      <c r="Z108" s="4">
        <f t="shared" si="8"/>
        <v>1.8613241243121026E-3</v>
      </c>
      <c r="AA108" s="4">
        <f t="shared" si="8"/>
        <v>1.8613241243121026E-3</v>
      </c>
      <c r="AB108" s="4">
        <f t="shared" si="8"/>
        <v>1.8613241243121026E-3</v>
      </c>
      <c r="AC108" s="4">
        <f t="shared" si="8"/>
        <v>1.8613241243121026E-3</v>
      </c>
      <c r="AD108" s="4">
        <f t="shared" si="8"/>
        <v>1.8613241243121026E-3</v>
      </c>
      <c r="AE108" s="4">
        <f t="shared" si="8"/>
        <v>1.8613241243121026E-3</v>
      </c>
      <c r="AF108" s="4">
        <f t="shared" si="8"/>
        <v>1.8613241243121026E-3</v>
      </c>
      <c r="AG108" s="4">
        <f t="shared" si="8"/>
        <v>1.8613241243121026E-3</v>
      </c>
      <c r="AH108" s="4">
        <f t="shared" si="8"/>
        <v>1.8613241243121026E-3</v>
      </c>
      <c r="AI108" s="4">
        <f t="shared" si="8"/>
        <v>1.8613241243121026E-3</v>
      </c>
      <c r="AJ108" s="4">
        <f t="shared" si="8"/>
        <v>1.8613241243121026E-3</v>
      </c>
      <c r="AK108" s="4">
        <f t="shared" si="8"/>
        <v>1.8613241243121026E-3</v>
      </c>
      <c r="AL108" s="4">
        <f t="shared" si="8"/>
        <v>1.8613241243121026E-3</v>
      </c>
      <c r="AM108" s="4">
        <f t="shared" si="8"/>
        <v>1.8613241243121026E-3</v>
      </c>
      <c r="AN108" s="4">
        <f t="shared" si="8"/>
        <v>1.8613241243121026E-3</v>
      </c>
      <c r="AO108" s="4">
        <f t="shared" si="8"/>
        <v>1.8613241243121026E-3</v>
      </c>
      <c r="AP108" s="4">
        <f t="shared" si="8"/>
        <v>1.8613241243121026E-3</v>
      </c>
      <c r="AQ108" s="4">
        <f t="shared" si="8"/>
        <v>1.8613241243121026E-3</v>
      </c>
      <c r="AR108" s="4">
        <f t="shared" si="8"/>
        <v>1.8613241243121026E-3</v>
      </c>
      <c r="AS108" s="4">
        <f t="shared" si="8"/>
        <v>1.8613241243121026E-3</v>
      </c>
      <c r="AT108" s="4">
        <f t="shared" si="8"/>
        <v>1.8613241243121026E-3</v>
      </c>
      <c r="AU108" s="4">
        <f t="shared" si="8"/>
        <v>1.8613241243121026E-3</v>
      </c>
      <c r="AV108" s="4">
        <f t="shared" si="8"/>
        <v>1.8613241243121026E-3</v>
      </c>
    </row>
    <row r="109" spans="1:48">
      <c r="A109" s="18" t="s">
        <v>144</v>
      </c>
      <c r="B109" s="18" t="s">
        <v>8</v>
      </c>
      <c r="C109" s="18" t="s">
        <v>2</v>
      </c>
      <c r="G109" s="4">
        <f t="shared" si="5"/>
        <v>1.424625889530575E-3</v>
      </c>
      <c r="H109" s="4">
        <f t="shared" si="8"/>
        <v>1.424625889530575E-3</v>
      </c>
      <c r="I109" s="4">
        <f t="shared" si="8"/>
        <v>1.424625889530575E-3</v>
      </c>
      <c r="J109" s="4">
        <f t="shared" si="8"/>
        <v>1.424625889530575E-3</v>
      </c>
      <c r="K109" s="4">
        <f t="shared" si="8"/>
        <v>1.424625889530575E-3</v>
      </c>
      <c r="L109" s="4">
        <f t="shared" si="8"/>
        <v>1.424625889530575E-3</v>
      </c>
      <c r="M109" s="4">
        <f t="shared" si="8"/>
        <v>1.424625889530575E-3</v>
      </c>
      <c r="N109" s="4">
        <f t="shared" si="8"/>
        <v>1.424625889530575E-3</v>
      </c>
      <c r="O109" s="4">
        <f t="shared" si="8"/>
        <v>1.424625889530575E-3</v>
      </c>
      <c r="P109" s="4">
        <f t="shared" si="8"/>
        <v>1.424625889530575E-3</v>
      </c>
      <c r="Q109" s="4">
        <f t="shared" si="8"/>
        <v>1.424625889530575E-3</v>
      </c>
      <c r="R109" s="4">
        <f t="shared" si="8"/>
        <v>1.424625889530575E-3</v>
      </c>
      <c r="S109" s="4">
        <f t="shared" si="8"/>
        <v>1.424625889530575E-3</v>
      </c>
      <c r="T109" s="4">
        <f t="shared" si="8"/>
        <v>1.424625889530575E-3</v>
      </c>
      <c r="U109" s="4">
        <f t="shared" si="8"/>
        <v>1.424625889530575E-3</v>
      </c>
      <c r="V109" s="4">
        <f t="shared" si="8"/>
        <v>1.424625889530575E-3</v>
      </c>
      <c r="W109" s="4">
        <f t="shared" si="8"/>
        <v>1.424625889530575E-3</v>
      </c>
      <c r="X109" s="4">
        <f t="shared" si="8"/>
        <v>1.424625889530575E-3</v>
      </c>
      <c r="Y109" s="4">
        <f t="shared" si="8"/>
        <v>1.424625889530575E-3</v>
      </c>
      <c r="Z109" s="4">
        <f t="shared" si="8"/>
        <v>1.424625889530575E-3</v>
      </c>
      <c r="AA109" s="4">
        <f t="shared" si="8"/>
        <v>1.424625889530575E-3</v>
      </c>
      <c r="AB109" s="4">
        <f t="shared" si="8"/>
        <v>1.424625889530575E-3</v>
      </c>
      <c r="AC109" s="4">
        <f t="shared" si="8"/>
        <v>1.424625889530575E-3</v>
      </c>
      <c r="AD109" s="4">
        <f t="shared" si="8"/>
        <v>1.424625889530575E-3</v>
      </c>
      <c r="AE109" s="4">
        <f t="shared" si="8"/>
        <v>1.424625889530575E-3</v>
      </c>
      <c r="AF109" s="4">
        <f t="shared" si="8"/>
        <v>1.424625889530575E-3</v>
      </c>
      <c r="AG109" s="4">
        <f t="shared" si="8"/>
        <v>1.424625889530575E-3</v>
      </c>
      <c r="AH109" s="4">
        <f t="shared" si="8"/>
        <v>1.424625889530575E-3</v>
      </c>
      <c r="AI109" s="4">
        <f t="shared" si="8"/>
        <v>1.424625889530575E-3</v>
      </c>
      <c r="AJ109" s="4">
        <f t="shared" si="8"/>
        <v>1.424625889530575E-3</v>
      </c>
      <c r="AK109" s="4">
        <f t="shared" si="8"/>
        <v>1.424625889530575E-3</v>
      </c>
      <c r="AL109" s="4">
        <f t="shared" si="8"/>
        <v>1.424625889530575E-3</v>
      </c>
      <c r="AM109" s="4">
        <f t="shared" si="8"/>
        <v>1.424625889530575E-3</v>
      </c>
      <c r="AN109" s="4">
        <f t="shared" si="8"/>
        <v>1.424625889530575E-3</v>
      </c>
      <c r="AO109" s="4">
        <f t="shared" si="8"/>
        <v>1.424625889530575E-3</v>
      </c>
      <c r="AP109" s="4">
        <f t="shared" si="8"/>
        <v>1.424625889530575E-3</v>
      </c>
      <c r="AQ109" s="4">
        <f t="shared" si="8"/>
        <v>1.424625889530575E-3</v>
      </c>
      <c r="AR109" s="4">
        <f t="shared" si="8"/>
        <v>1.424625889530575E-3</v>
      </c>
      <c r="AS109" s="4">
        <f t="shared" si="8"/>
        <v>1.424625889530575E-3</v>
      </c>
      <c r="AT109" s="4">
        <f t="shared" si="8"/>
        <v>1.424625889530575E-3</v>
      </c>
      <c r="AU109" s="4">
        <f t="shared" si="8"/>
        <v>1.424625889530575E-3</v>
      </c>
      <c r="AV109" s="4">
        <f t="shared" si="8"/>
        <v>1.424625889530575E-3</v>
      </c>
    </row>
    <row r="110" spans="1:48">
      <c r="A110" s="18" t="s">
        <v>144</v>
      </c>
      <c r="B110" s="18" t="s">
        <v>8</v>
      </c>
      <c r="C110" s="18" t="s">
        <v>3</v>
      </c>
      <c r="G110" s="4">
        <f t="shared" si="5"/>
        <v>7.9482568973771061E-4</v>
      </c>
      <c r="H110" s="4">
        <f t="shared" si="8"/>
        <v>7.9482568973771061E-4</v>
      </c>
      <c r="I110" s="4">
        <f t="shared" si="8"/>
        <v>7.9482568973771061E-4</v>
      </c>
      <c r="J110" s="4">
        <f t="shared" si="8"/>
        <v>7.9482568973771061E-4</v>
      </c>
      <c r="K110" s="4">
        <f t="shared" si="8"/>
        <v>7.9482568973771061E-4</v>
      </c>
      <c r="L110" s="4">
        <f t="shared" si="8"/>
        <v>7.9482568973771061E-4</v>
      </c>
      <c r="M110" s="4">
        <f t="shared" si="8"/>
        <v>7.9482568973771061E-4</v>
      </c>
      <c r="N110" s="4">
        <f t="shared" si="8"/>
        <v>7.9482568973771061E-4</v>
      </c>
      <c r="O110" s="4">
        <f t="shared" si="8"/>
        <v>7.9482568973771061E-4</v>
      </c>
      <c r="P110" s="4">
        <f t="shared" si="8"/>
        <v>7.9482568973771061E-4</v>
      </c>
      <c r="Q110" s="4">
        <f t="shared" si="8"/>
        <v>7.9482568973771061E-4</v>
      </c>
      <c r="R110" s="4">
        <f t="shared" si="8"/>
        <v>7.9482568973771061E-4</v>
      </c>
      <c r="S110" s="4">
        <f t="shared" si="8"/>
        <v>7.9482568973771061E-4</v>
      </c>
      <c r="T110" s="4">
        <f t="shared" si="8"/>
        <v>7.9482568973771061E-4</v>
      </c>
      <c r="U110" s="4">
        <f t="shared" si="8"/>
        <v>7.9482568973771061E-4</v>
      </c>
      <c r="V110" s="4">
        <f t="shared" si="8"/>
        <v>7.9482568973771061E-4</v>
      </c>
      <c r="W110" s="4">
        <f t="shared" si="8"/>
        <v>7.9482568973771061E-4</v>
      </c>
      <c r="X110" s="4">
        <f t="shared" si="8"/>
        <v>7.9482568973771061E-4</v>
      </c>
      <c r="Y110" s="4">
        <f t="shared" si="8"/>
        <v>7.9482568973771061E-4</v>
      </c>
      <c r="Z110" s="4">
        <f t="shared" si="8"/>
        <v>7.9482568973771061E-4</v>
      </c>
      <c r="AA110" s="4">
        <f t="shared" si="8"/>
        <v>7.9482568973771061E-4</v>
      </c>
      <c r="AB110" s="4">
        <f t="shared" si="8"/>
        <v>7.9482568973771061E-4</v>
      </c>
      <c r="AC110" s="4">
        <f t="shared" si="8"/>
        <v>7.9482568973771061E-4</v>
      </c>
      <c r="AD110" s="4">
        <f t="shared" si="8"/>
        <v>7.9482568973771061E-4</v>
      </c>
      <c r="AE110" s="4">
        <f t="shared" si="8"/>
        <v>7.9482568973771061E-4</v>
      </c>
      <c r="AF110" s="4">
        <f t="shared" si="8"/>
        <v>7.9482568973771061E-4</v>
      </c>
      <c r="AG110" s="4">
        <f t="shared" si="8"/>
        <v>7.9482568973771061E-4</v>
      </c>
      <c r="AH110" s="4">
        <f t="shared" si="8"/>
        <v>7.9482568973771061E-4</v>
      </c>
      <c r="AI110" s="4">
        <f t="shared" si="8"/>
        <v>7.9482568973771061E-4</v>
      </c>
      <c r="AJ110" s="4">
        <f t="shared" si="8"/>
        <v>7.9482568973771061E-4</v>
      </c>
      <c r="AK110" s="4">
        <f t="shared" si="8"/>
        <v>7.9482568973771061E-4</v>
      </c>
      <c r="AL110" s="4">
        <f t="shared" si="8"/>
        <v>7.9482568973771061E-4</v>
      </c>
      <c r="AM110" s="4">
        <f t="shared" si="8"/>
        <v>7.9482568973771061E-4</v>
      </c>
      <c r="AN110" s="4">
        <f t="shared" si="8"/>
        <v>7.9482568973771061E-4</v>
      </c>
      <c r="AO110" s="4">
        <f t="shared" si="8"/>
        <v>7.9482568973771061E-4</v>
      </c>
      <c r="AP110" s="4">
        <f t="shared" si="8"/>
        <v>7.9482568973771061E-4</v>
      </c>
      <c r="AQ110" s="4">
        <f t="shared" si="8"/>
        <v>7.9482568973771061E-4</v>
      </c>
      <c r="AR110" s="4">
        <f t="shared" si="8"/>
        <v>7.9482568973771061E-4</v>
      </c>
      <c r="AS110" s="4">
        <f t="shared" si="8"/>
        <v>7.9482568973771061E-4</v>
      </c>
      <c r="AT110" s="4">
        <f t="shared" si="8"/>
        <v>7.9482568973771061E-4</v>
      </c>
      <c r="AU110" s="4">
        <f t="shared" si="8"/>
        <v>7.9482568973771061E-4</v>
      </c>
      <c r="AV110" s="4">
        <f t="shared" si="8"/>
        <v>7.9482568973771061E-4</v>
      </c>
    </row>
    <row r="111" spans="1:48">
      <c r="A111" s="18" t="s">
        <v>144</v>
      </c>
      <c r="B111" s="18" t="s">
        <v>8</v>
      </c>
      <c r="C111" s="18" t="s">
        <v>4</v>
      </c>
      <c r="G111" s="4">
        <f t="shared" si="5"/>
        <v>6.051804029009192E-4</v>
      </c>
      <c r="H111" s="4">
        <f t="shared" si="8"/>
        <v>6.051804029009192E-4</v>
      </c>
      <c r="I111" s="4">
        <f t="shared" si="8"/>
        <v>6.051804029009192E-4</v>
      </c>
      <c r="J111" s="4">
        <f t="shared" si="8"/>
        <v>6.051804029009192E-4</v>
      </c>
      <c r="K111" s="4">
        <f t="shared" si="8"/>
        <v>6.051804029009192E-4</v>
      </c>
      <c r="L111" s="4">
        <f t="shared" si="8"/>
        <v>6.051804029009192E-4</v>
      </c>
      <c r="M111" s="4">
        <f t="shared" si="8"/>
        <v>6.051804029009192E-4</v>
      </c>
      <c r="N111" s="4">
        <f t="shared" si="8"/>
        <v>6.051804029009192E-4</v>
      </c>
      <c r="O111" s="4">
        <f t="shared" si="8"/>
        <v>6.051804029009192E-4</v>
      </c>
      <c r="P111" s="4">
        <f t="shared" si="8"/>
        <v>6.051804029009192E-4</v>
      </c>
      <c r="Q111" s="4">
        <f t="shared" si="8"/>
        <v>6.051804029009192E-4</v>
      </c>
      <c r="R111" s="4">
        <f t="shared" si="8"/>
        <v>6.051804029009192E-4</v>
      </c>
      <c r="S111" s="4">
        <f t="shared" si="8"/>
        <v>6.051804029009192E-4</v>
      </c>
      <c r="T111" s="4">
        <f t="shared" si="8"/>
        <v>6.051804029009192E-4</v>
      </c>
      <c r="U111" s="4">
        <f t="shared" si="8"/>
        <v>6.051804029009192E-4</v>
      </c>
      <c r="V111" s="4">
        <f t="shared" si="8"/>
        <v>6.051804029009192E-4</v>
      </c>
      <c r="W111" s="4">
        <f t="shared" si="8"/>
        <v>6.051804029009192E-4</v>
      </c>
      <c r="X111" s="4">
        <f t="shared" si="8"/>
        <v>6.051804029009192E-4</v>
      </c>
      <c r="Y111" s="4">
        <f t="shared" si="8"/>
        <v>6.051804029009192E-4</v>
      </c>
      <c r="Z111" s="4">
        <f t="shared" si="8"/>
        <v>6.051804029009192E-4</v>
      </c>
      <c r="AA111" s="4">
        <f t="shared" si="8"/>
        <v>6.051804029009192E-4</v>
      </c>
      <c r="AB111" s="4">
        <f t="shared" si="8"/>
        <v>6.051804029009192E-4</v>
      </c>
      <c r="AC111" s="4">
        <f t="shared" si="8"/>
        <v>6.051804029009192E-4</v>
      </c>
      <c r="AD111" s="4">
        <f t="shared" si="8"/>
        <v>6.051804029009192E-4</v>
      </c>
      <c r="AE111" s="4">
        <f t="shared" si="8"/>
        <v>6.051804029009192E-4</v>
      </c>
      <c r="AF111" s="4">
        <f t="shared" si="8"/>
        <v>6.051804029009192E-4</v>
      </c>
      <c r="AG111" s="4">
        <f t="shared" si="8"/>
        <v>6.051804029009192E-4</v>
      </c>
      <c r="AH111" s="4">
        <f t="shared" si="8"/>
        <v>6.051804029009192E-4</v>
      </c>
      <c r="AI111" s="4">
        <f t="shared" si="8"/>
        <v>6.051804029009192E-4</v>
      </c>
      <c r="AJ111" s="4">
        <f t="shared" si="8"/>
        <v>6.051804029009192E-4</v>
      </c>
      <c r="AK111" s="4">
        <f t="shared" si="8"/>
        <v>6.051804029009192E-4</v>
      </c>
      <c r="AL111" s="4">
        <f t="shared" si="8"/>
        <v>6.051804029009192E-4</v>
      </c>
      <c r="AM111" s="4">
        <f t="shared" si="8"/>
        <v>6.051804029009192E-4</v>
      </c>
      <c r="AN111" s="4">
        <f t="shared" si="8"/>
        <v>6.051804029009192E-4</v>
      </c>
      <c r="AO111" s="4">
        <f t="shared" si="8"/>
        <v>6.051804029009192E-4</v>
      </c>
      <c r="AP111" s="4">
        <f t="shared" si="8"/>
        <v>6.051804029009192E-4</v>
      </c>
      <c r="AQ111" s="4">
        <f t="shared" si="8"/>
        <v>6.051804029009192E-4</v>
      </c>
      <c r="AR111" s="4">
        <f t="shared" si="8"/>
        <v>6.051804029009192E-4</v>
      </c>
      <c r="AS111" s="4">
        <f t="shared" si="8"/>
        <v>6.051804029009192E-4</v>
      </c>
      <c r="AT111" s="4">
        <f t="shared" si="8"/>
        <v>6.051804029009192E-4</v>
      </c>
      <c r="AU111" s="4">
        <f t="shared" si="8"/>
        <v>6.051804029009192E-4</v>
      </c>
      <c r="AV111" s="4">
        <f t="shared" si="8"/>
        <v>6.051804029009192E-4</v>
      </c>
    </row>
    <row r="112" spans="1:48">
      <c r="A112" s="18" t="s">
        <v>144</v>
      </c>
      <c r="B112" s="18" t="s">
        <v>8</v>
      </c>
      <c r="C112" s="18" t="s">
        <v>5</v>
      </c>
      <c r="G112" s="4">
        <f t="shared" si="5"/>
        <v>6.3728504241452547E-4</v>
      </c>
      <c r="H112" s="4">
        <f t="shared" si="8"/>
        <v>6.3728504241452547E-4</v>
      </c>
      <c r="I112" s="4">
        <f t="shared" si="8"/>
        <v>6.3728504241452547E-4</v>
      </c>
      <c r="J112" s="4">
        <f t="shared" si="8"/>
        <v>6.3728504241452547E-4</v>
      </c>
      <c r="K112" s="4">
        <f t="shared" si="8"/>
        <v>6.3728504241452547E-4</v>
      </c>
      <c r="L112" s="4">
        <f t="shared" si="8"/>
        <v>6.3728504241452547E-4</v>
      </c>
      <c r="M112" s="4">
        <f t="shared" si="8"/>
        <v>6.3728504241452547E-4</v>
      </c>
      <c r="N112" s="4">
        <f t="shared" si="8"/>
        <v>6.3728504241452547E-4</v>
      </c>
      <c r="O112" s="4">
        <f t="shared" si="8"/>
        <v>6.3728504241452547E-4</v>
      </c>
      <c r="P112" s="4">
        <f t="shared" si="8"/>
        <v>6.3728504241452547E-4</v>
      </c>
      <c r="Q112" s="4">
        <f t="shared" si="8"/>
        <v>6.3728504241452547E-4</v>
      </c>
      <c r="R112" s="4">
        <f t="shared" si="8"/>
        <v>6.3728504241452547E-4</v>
      </c>
      <c r="S112" s="4">
        <f t="shared" si="8"/>
        <v>6.3728504241452547E-4</v>
      </c>
      <c r="T112" s="4">
        <f t="shared" si="8"/>
        <v>6.3728504241452547E-4</v>
      </c>
      <c r="U112" s="4">
        <f t="shared" si="8"/>
        <v>6.3728504241452547E-4</v>
      </c>
      <c r="V112" s="4">
        <f t="shared" si="8"/>
        <v>6.3728504241452547E-4</v>
      </c>
      <c r="W112" s="4">
        <f t="shared" si="8"/>
        <v>6.3728504241452547E-4</v>
      </c>
      <c r="X112" s="4">
        <f t="shared" si="8"/>
        <v>6.3728504241452547E-4</v>
      </c>
      <c r="Y112" s="4">
        <f t="shared" si="8"/>
        <v>6.3728504241452547E-4</v>
      </c>
      <c r="Z112" s="4">
        <f t="shared" si="8"/>
        <v>6.3728504241452547E-4</v>
      </c>
      <c r="AA112" s="4">
        <f t="shared" si="8"/>
        <v>6.3728504241452547E-4</v>
      </c>
      <c r="AB112" s="4">
        <f t="shared" si="8"/>
        <v>6.3728504241452547E-4</v>
      </c>
      <c r="AC112" s="4">
        <f t="shared" si="8"/>
        <v>6.3728504241452547E-4</v>
      </c>
      <c r="AD112" s="4">
        <f t="shared" si="8"/>
        <v>6.3728504241452547E-4</v>
      </c>
      <c r="AE112" s="4">
        <f t="shared" si="8"/>
        <v>6.3728504241452547E-4</v>
      </c>
      <c r="AF112" s="4">
        <f t="shared" si="8"/>
        <v>6.3728504241452547E-4</v>
      </c>
      <c r="AG112" s="4">
        <f t="shared" si="8"/>
        <v>6.3728504241452547E-4</v>
      </c>
      <c r="AH112" s="4">
        <f t="shared" si="8"/>
        <v>6.3728504241452547E-4</v>
      </c>
      <c r="AI112" s="4">
        <f t="shared" si="8"/>
        <v>6.3728504241452547E-4</v>
      </c>
      <c r="AJ112" s="4">
        <f t="shared" si="8"/>
        <v>6.3728504241452547E-4</v>
      </c>
      <c r="AK112" s="4">
        <f t="shared" si="8"/>
        <v>6.3728504241452547E-4</v>
      </c>
      <c r="AL112" s="4">
        <f t="shared" si="8"/>
        <v>6.3728504241452547E-4</v>
      </c>
      <c r="AM112" s="4">
        <f t="shared" si="8"/>
        <v>6.3728504241452547E-4</v>
      </c>
      <c r="AN112" s="4">
        <f t="shared" si="8"/>
        <v>6.3728504241452547E-4</v>
      </c>
      <c r="AO112" s="4">
        <f t="shared" si="8"/>
        <v>6.3728504241452547E-4</v>
      </c>
      <c r="AP112" s="4">
        <f t="shared" si="8"/>
        <v>6.3728504241452547E-4</v>
      </c>
      <c r="AQ112" s="4">
        <f t="shared" si="8"/>
        <v>6.3728504241452547E-4</v>
      </c>
      <c r="AR112" s="4">
        <f t="shared" si="8"/>
        <v>6.3728504241452547E-4</v>
      </c>
      <c r="AS112" s="4">
        <f t="shared" si="8"/>
        <v>6.3728504241452547E-4</v>
      </c>
      <c r="AT112" s="4">
        <f t="shared" si="8"/>
        <v>6.3728504241452547E-4</v>
      </c>
      <c r="AU112" s="4">
        <f t="shared" si="8"/>
        <v>6.3728504241452547E-4</v>
      </c>
      <c r="AV112" s="4">
        <f t="shared" si="8"/>
        <v>6.3728504241452547E-4</v>
      </c>
    </row>
    <row r="113" spans="1:48">
      <c r="A113" s="18" t="s">
        <v>144</v>
      </c>
      <c r="B113" s="18" t="s">
        <v>8</v>
      </c>
      <c r="C113" s="18" t="s">
        <v>6</v>
      </c>
      <c r="G113" s="4">
        <f t="shared" si="5"/>
        <v>8.5437233350718004E-4</v>
      </c>
      <c r="H113" s="4">
        <f t="shared" si="8"/>
        <v>8.5437233350718004E-4</v>
      </c>
      <c r="I113" s="4">
        <f t="shared" si="8"/>
        <v>8.5437233350718004E-4</v>
      </c>
      <c r="J113" s="4">
        <f t="shared" si="8"/>
        <v>8.5437233350718004E-4</v>
      </c>
      <c r="K113" s="4">
        <f t="shared" si="8"/>
        <v>8.5437233350718004E-4</v>
      </c>
      <c r="L113" s="4">
        <f t="shared" si="8"/>
        <v>8.5437233350718004E-4</v>
      </c>
      <c r="M113" s="4">
        <f t="shared" si="8"/>
        <v>8.5437233350718004E-4</v>
      </c>
      <c r="N113" s="4">
        <f t="shared" si="8"/>
        <v>8.5437233350718004E-4</v>
      </c>
      <c r="O113" s="4">
        <f t="shared" si="8"/>
        <v>8.5437233350718004E-4</v>
      </c>
      <c r="P113" s="4">
        <f t="shared" si="8"/>
        <v>8.5437233350718004E-4</v>
      </c>
      <c r="Q113" s="4">
        <f t="shared" si="8"/>
        <v>8.5437233350718004E-4</v>
      </c>
      <c r="R113" s="4">
        <f t="shared" ref="H113:AV119" si="9">IFERROR(IF(R$87&gt;=($G$1+$F27),HLOOKUP(R$87-$F27,$G$1:$AV$85,ROW($A27),FALSE),$G27-($G27*(1-$E27)/$F27)*2*($G$1+$F27-R$87)),$D27)</f>
        <v>8.5437233350718004E-4</v>
      </c>
      <c r="S113" s="4">
        <f t="shared" si="9"/>
        <v>8.5437233350718004E-4</v>
      </c>
      <c r="T113" s="4">
        <f t="shared" si="9"/>
        <v>8.5437233350718004E-4</v>
      </c>
      <c r="U113" s="4">
        <f t="shared" si="9"/>
        <v>8.5437233350718004E-4</v>
      </c>
      <c r="V113" s="4">
        <f t="shared" si="9"/>
        <v>8.5437233350718004E-4</v>
      </c>
      <c r="W113" s="4">
        <f t="shared" si="9"/>
        <v>8.5437233350718004E-4</v>
      </c>
      <c r="X113" s="4">
        <f t="shared" si="9"/>
        <v>8.5437233350718004E-4</v>
      </c>
      <c r="Y113" s="4">
        <f t="shared" si="9"/>
        <v>8.5437233350718004E-4</v>
      </c>
      <c r="Z113" s="4">
        <f t="shared" si="9"/>
        <v>8.5437233350718004E-4</v>
      </c>
      <c r="AA113" s="4">
        <f t="shared" si="9"/>
        <v>8.5437233350718004E-4</v>
      </c>
      <c r="AB113" s="4">
        <f t="shared" si="9"/>
        <v>8.5437233350718004E-4</v>
      </c>
      <c r="AC113" s="4">
        <f t="shared" si="9"/>
        <v>8.5437233350718004E-4</v>
      </c>
      <c r="AD113" s="4">
        <f t="shared" si="9"/>
        <v>8.5437233350718004E-4</v>
      </c>
      <c r="AE113" s="4">
        <f t="shared" si="9"/>
        <v>8.5437233350718004E-4</v>
      </c>
      <c r="AF113" s="4">
        <f t="shared" si="9"/>
        <v>8.5437233350718004E-4</v>
      </c>
      <c r="AG113" s="4">
        <f t="shared" si="9"/>
        <v>8.5437233350718004E-4</v>
      </c>
      <c r="AH113" s="4">
        <f t="shared" si="9"/>
        <v>8.5437233350718004E-4</v>
      </c>
      <c r="AI113" s="4">
        <f t="shared" si="9"/>
        <v>8.5437233350718004E-4</v>
      </c>
      <c r="AJ113" s="4">
        <f t="shared" si="9"/>
        <v>8.5437233350718004E-4</v>
      </c>
      <c r="AK113" s="4">
        <f t="shared" si="9"/>
        <v>8.5437233350718004E-4</v>
      </c>
      <c r="AL113" s="4">
        <f t="shared" si="9"/>
        <v>8.5437233350718004E-4</v>
      </c>
      <c r="AM113" s="4">
        <f t="shared" si="9"/>
        <v>8.5437233350718004E-4</v>
      </c>
      <c r="AN113" s="4">
        <f t="shared" si="9"/>
        <v>8.5437233350718004E-4</v>
      </c>
      <c r="AO113" s="4">
        <f t="shared" si="9"/>
        <v>8.5437233350718004E-4</v>
      </c>
      <c r="AP113" s="4">
        <f t="shared" si="9"/>
        <v>8.5437233350718004E-4</v>
      </c>
      <c r="AQ113" s="4">
        <f t="shared" si="9"/>
        <v>8.5437233350718004E-4</v>
      </c>
      <c r="AR113" s="4">
        <f t="shared" si="9"/>
        <v>8.5437233350718004E-4</v>
      </c>
      <c r="AS113" s="4">
        <f t="shared" si="9"/>
        <v>8.5437233350718004E-4</v>
      </c>
      <c r="AT113" s="4">
        <f t="shared" si="9"/>
        <v>8.5437233350718004E-4</v>
      </c>
      <c r="AU113" s="4">
        <f t="shared" si="9"/>
        <v>8.5437233350718004E-4</v>
      </c>
      <c r="AV113" s="4">
        <f t="shared" si="9"/>
        <v>8.5437233350718004E-4</v>
      </c>
    </row>
    <row r="114" spans="1:48">
      <c r="A114" s="18" t="s">
        <v>144</v>
      </c>
      <c r="B114" s="18" t="s">
        <v>8</v>
      </c>
      <c r="C114" s="18" t="s">
        <v>49</v>
      </c>
      <c r="G114" s="4">
        <f t="shared" si="5"/>
        <v>3.9159832339000857E-4</v>
      </c>
      <c r="H114" s="4">
        <f t="shared" si="9"/>
        <v>3.9159832339000857E-4</v>
      </c>
      <c r="I114" s="4">
        <f t="shared" si="9"/>
        <v>3.9159832339000857E-4</v>
      </c>
      <c r="J114" s="4">
        <f t="shared" si="9"/>
        <v>3.9159832339000857E-4</v>
      </c>
      <c r="K114" s="4">
        <f t="shared" si="9"/>
        <v>3.9159832339000857E-4</v>
      </c>
      <c r="L114" s="4">
        <f t="shared" si="9"/>
        <v>3.9159832339000857E-4</v>
      </c>
      <c r="M114" s="4">
        <f t="shared" si="9"/>
        <v>3.9159832339000857E-4</v>
      </c>
      <c r="N114" s="4">
        <f t="shared" si="9"/>
        <v>3.9159832339000857E-4</v>
      </c>
      <c r="O114" s="4">
        <f t="shared" si="9"/>
        <v>3.9159832339000857E-4</v>
      </c>
      <c r="P114" s="4">
        <f t="shared" si="9"/>
        <v>3.9159832339000857E-4</v>
      </c>
      <c r="Q114" s="4">
        <f t="shared" si="9"/>
        <v>3.9159832339000857E-4</v>
      </c>
      <c r="R114" s="4">
        <f t="shared" si="9"/>
        <v>3.9159832339000857E-4</v>
      </c>
      <c r="S114" s="4">
        <f t="shared" si="9"/>
        <v>3.9159832339000857E-4</v>
      </c>
      <c r="T114" s="4">
        <f t="shared" si="9"/>
        <v>3.9159832339000857E-4</v>
      </c>
      <c r="U114" s="4">
        <f t="shared" si="9"/>
        <v>3.9159832339000857E-4</v>
      </c>
      <c r="V114" s="4">
        <f t="shared" si="9"/>
        <v>3.9159832339000857E-4</v>
      </c>
      <c r="W114" s="4">
        <f t="shared" si="9"/>
        <v>3.9159832339000857E-4</v>
      </c>
      <c r="X114" s="4">
        <f t="shared" si="9"/>
        <v>3.9159832339000857E-4</v>
      </c>
      <c r="Y114" s="4">
        <f t="shared" si="9"/>
        <v>3.9159832339000857E-4</v>
      </c>
      <c r="Z114" s="4">
        <f t="shared" si="9"/>
        <v>3.9159832339000857E-4</v>
      </c>
      <c r="AA114" s="4">
        <f t="shared" si="9"/>
        <v>3.9159832339000857E-4</v>
      </c>
      <c r="AB114" s="4">
        <f t="shared" si="9"/>
        <v>3.9159832339000857E-4</v>
      </c>
      <c r="AC114" s="4">
        <f t="shared" si="9"/>
        <v>3.9159832339000857E-4</v>
      </c>
      <c r="AD114" s="4">
        <f t="shared" si="9"/>
        <v>3.9159832339000857E-4</v>
      </c>
      <c r="AE114" s="4">
        <f t="shared" si="9"/>
        <v>3.9159832339000857E-4</v>
      </c>
      <c r="AF114" s="4">
        <f t="shared" si="9"/>
        <v>3.9159832339000857E-4</v>
      </c>
      <c r="AG114" s="4">
        <f t="shared" si="9"/>
        <v>3.9159832339000857E-4</v>
      </c>
      <c r="AH114" s="4">
        <f t="shared" si="9"/>
        <v>3.9159832339000857E-4</v>
      </c>
      <c r="AI114" s="4">
        <f t="shared" si="9"/>
        <v>3.9159832339000857E-4</v>
      </c>
      <c r="AJ114" s="4">
        <f t="shared" si="9"/>
        <v>3.9159832339000857E-4</v>
      </c>
      <c r="AK114" s="4">
        <f t="shared" si="9"/>
        <v>3.9159832339000857E-4</v>
      </c>
      <c r="AL114" s="4">
        <f t="shared" si="9"/>
        <v>3.9159832339000857E-4</v>
      </c>
      <c r="AM114" s="4">
        <f t="shared" si="9"/>
        <v>3.9159832339000857E-4</v>
      </c>
      <c r="AN114" s="4">
        <f t="shared" si="9"/>
        <v>3.9159832339000857E-4</v>
      </c>
      <c r="AO114" s="4">
        <f t="shared" si="9"/>
        <v>3.9159832339000857E-4</v>
      </c>
      <c r="AP114" s="4">
        <f t="shared" si="9"/>
        <v>3.9159832339000857E-4</v>
      </c>
      <c r="AQ114" s="4">
        <f t="shared" si="9"/>
        <v>3.9159832339000857E-4</v>
      </c>
      <c r="AR114" s="4">
        <f t="shared" si="9"/>
        <v>3.9159832339000857E-4</v>
      </c>
      <c r="AS114" s="4">
        <f t="shared" si="9"/>
        <v>3.9159832339000857E-4</v>
      </c>
      <c r="AT114" s="4">
        <f t="shared" si="9"/>
        <v>3.9159832339000857E-4</v>
      </c>
      <c r="AU114" s="4">
        <f t="shared" si="9"/>
        <v>3.9159832339000857E-4</v>
      </c>
      <c r="AV114" s="4">
        <f t="shared" si="9"/>
        <v>3.9159832339000857E-4</v>
      </c>
    </row>
    <row r="115" spans="1:48">
      <c r="A115" s="18" t="s">
        <v>144</v>
      </c>
      <c r="B115" s="18" t="s">
        <v>8</v>
      </c>
      <c r="C115" s="18" t="s">
        <v>50</v>
      </c>
      <c r="G115" s="4">
        <f t="shared" si="5"/>
        <v>3.9127049078656643E-4</v>
      </c>
      <c r="H115" s="4">
        <f t="shared" si="9"/>
        <v>3.9127049078656643E-4</v>
      </c>
      <c r="I115" s="4">
        <f t="shared" si="9"/>
        <v>3.9127049078656643E-4</v>
      </c>
      <c r="J115" s="4">
        <f t="shared" si="9"/>
        <v>3.9127049078656643E-4</v>
      </c>
      <c r="K115" s="4">
        <f t="shared" si="9"/>
        <v>3.9127049078656643E-4</v>
      </c>
      <c r="L115" s="4">
        <f t="shared" si="9"/>
        <v>3.9127049078656643E-4</v>
      </c>
      <c r="M115" s="4">
        <f t="shared" si="9"/>
        <v>3.9127049078656643E-4</v>
      </c>
      <c r="N115" s="4">
        <f t="shared" si="9"/>
        <v>3.9127049078656643E-4</v>
      </c>
      <c r="O115" s="4">
        <f t="shared" si="9"/>
        <v>3.9127049078656643E-4</v>
      </c>
      <c r="P115" s="4">
        <f t="shared" si="9"/>
        <v>3.9127049078656643E-4</v>
      </c>
      <c r="Q115" s="4">
        <f t="shared" si="9"/>
        <v>3.9127049078656643E-4</v>
      </c>
      <c r="R115" s="4">
        <f t="shared" si="9"/>
        <v>3.9127049078656643E-4</v>
      </c>
      <c r="S115" s="4">
        <f t="shared" si="9"/>
        <v>3.9127049078656643E-4</v>
      </c>
      <c r="T115" s="4">
        <f t="shared" si="9"/>
        <v>3.9127049078656643E-4</v>
      </c>
      <c r="U115" s="4">
        <f t="shared" si="9"/>
        <v>3.9127049078656643E-4</v>
      </c>
      <c r="V115" s="4">
        <f t="shared" si="9"/>
        <v>3.9127049078656643E-4</v>
      </c>
      <c r="W115" s="4">
        <f t="shared" si="9"/>
        <v>3.9127049078656643E-4</v>
      </c>
      <c r="X115" s="4">
        <f t="shared" si="9"/>
        <v>3.9127049078656643E-4</v>
      </c>
      <c r="Y115" s="4">
        <f t="shared" si="9"/>
        <v>3.9127049078656643E-4</v>
      </c>
      <c r="Z115" s="4">
        <f t="shared" si="9"/>
        <v>3.9127049078656643E-4</v>
      </c>
      <c r="AA115" s="4">
        <f t="shared" si="9"/>
        <v>3.9127049078656643E-4</v>
      </c>
      <c r="AB115" s="4">
        <f t="shared" si="9"/>
        <v>3.9127049078656643E-4</v>
      </c>
      <c r="AC115" s="4">
        <f t="shared" si="9"/>
        <v>3.9127049078656643E-4</v>
      </c>
      <c r="AD115" s="4">
        <f t="shared" si="9"/>
        <v>3.9127049078656643E-4</v>
      </c>
      <c r="AE115" s="4">
        <f t="shared" si="9"/>
        <v>3.9127049078656643E-4</v>
      </c>
      <c r="AF115" s="4">
        <f t="shared" si="9"/>
        <v>3.9127049078656643E-4</v>
      </c>
      <c r="AG115" s="4">
        <f t="shared" si="9"/>
        <v>3.9127049078656643E-4</v>
      </c>
      <c r="AH115" s="4">
        <f t="shared" si="9"/>
        <v>3.9127049078656643E-4</v>
      </c>
      <c r="AI115" s="4">
        <f t="shared" si="9"/>
        <v>3.9127049078656643E-4</v>
      </c>
      <c r="AJ115" s="4">
        <f t="shared" si="9"/>
        <v>3.9127049078656643E-4</v>
      </c>
      <c r="AK115" s="4">
        <f t="shared" si="9"/>
        <v>3.9127049078656643E-4</v>
      </c>
      <c r="AL115" s="4">
        <f t="shared" si="9"/>
        <v>3.9127049078656643E-4</v>
      </c>
      <c r="AM115" s="4">
        <f t="shared" si="9"/>
        <v>3.9127049078656643E-4</v>
      </c>
      <c r="AN115" s="4">
        <f t="shared" si="9"/>
        <v>3.9127049078656643E-4</v>
      </c>
      <c r="AO115" s="4">
        <f t="shared" si="9"/>
        <v>3.9127049078656643E-4</v>
      </c>
      <c r="AP115" s="4">
        <f t="shared" si="9"/>
        <v>3.9127049078656643E-4</v>
      </c>
      <c r="AQ115" s="4">
        <f t="shared" si="9"/>
        <v>3.9127049078656643E-4</v>
      </c>
      <c r="AR115" s="4">
        <f t="shared" si="9"/>
        <v>3.9127049078656643E-4</v>
      </c>
      <c r="AS115" s="4">
        <f t="shared" si="9"/>
        <v>3.9127049078656643E-4</v>
      </c>
      <c r="AT115" s="4">
        <f t="shared" si="9"/>
        <v>3.9127049078656643E-4</v>
      </c>
      <c r="AU115" s="4">
        <f t="shared" si="9"/>
        <v>3.9127049078656643E-4</v>
      </c>
      <c r="AV115" s="4">
        <f t="shared" si="9"/>
        <v>3.9127049078656643E-4</v>
      </c>
    </row>
    <row r="116" spans="1:48">
      <c r="A116" s="18" t="s">
        <v>143</v>
      </c>
      <c r="B116" s="18" t="s">
        <v>7</v>
      </c>
      <c r="C116" s="18" t="s">
        <v>2</v>
      </c>
      <c r="G116" s="4">
        <f t="shared" si="5"/>
        <v>1.5604824027299026E-3</v>
      </c>
      <c r="H116" s="4">
        <f t="shared" si="9"/>
        <v>1.5604824027299026E-3</v>
      </c>
      <c r="I116" s="4">
        <f t="shared" si="9"/>
        <v>1.5604824027299026E-3</v>
      </c>
      <c r="J116" s="4">
        <f t="shared" si="9"/>
        <v>1.5604824027299026E-3</v>
      </c>
      <c r="K116" s="4">
        <f t="shared" si="9"/>
        <v>1.5604824027299026E-3</v>
      </c>
      <c r="L116" s="4">
        <f t="shared" si="9"/>
        <v>1.5604824027299026E-3</v>
      </c>
      <c r="M116" s="4">
        <f t="shared" si="9"/>
        <v>1.5604824027299026E-3</v>
      </c>
      <c r="N116" s="4">
        <f t="shared" si="9"/>
        <v>1.5604824027299026E-3</v>
      </c>
      <c r="O116" s="4">
        <f t="shared" si="9"/>
        <v>1.5604824027299026E-3</v>
      </c>
      <c r="P116" s="4">
        <f t="shared" si="9"/>
        <v>1.5604824027299026E-3</v>
      </c>
      <c r="Q116" s="4">
        <f t="shared" si="9"/>
        <v>1.5604824027299026E-3</v>
      </c>
      <c r="R116" s="4">
        <f t="shared" si="9"/>
        <v>1.5604824027299026E-3</v>
      </c>
      <c r="S116" s="4">
        <f t="shared" si="9"/>
        <v>1.5604824027299026E-3</v>
      </c>
      <c r="T116" s="4">
        <f t="shared" si="9"/>
        <v>1.5604824027299026E-3</v>
      </c>
      <c r="U116" s="4">
        <f t="shared" si="9"/>
        <v>1.5604824027299026E-3</v>
      </c>
      <c r="V116" s="4">
        <f t="shared" si="9"/>
        <v>1.5604824027299026E-3</v>
      </c>
      <c r="W116" s="4">
        <f t="shared" si="9"/>
        <v>1.5604824027299026E-3</v>
      </c>
      <c r="X116" s="4">
        <f t="shared" si="9"/>
        <v>1.5604824027299026E-3</v>
      </c>
      <c r="Y116" s="4">
        <f t="shared" si="9"/>
        <v>1.5604824027299026E-3</v>
      </c>
      <c r="Z116" s="4">
        <f t="shared" si="9"/>
        <v>1.5604824027299026E-3</v>
      </c>
      <c r="AA116" s="4">
        <f t="shared" si="9"/>
        <v>1.5604824027299026E-3</v>
      </c>
      <c r="AB116" s="4">
        <f t="shared" si="9"/>
        <v>1.5604824027299026E-3</v>
      </c>
      <c r="AC116" s="4">
        <f t="shared" si="9"/>
        <v>1.5604824027299026E-3</v>
      </c>
      <c r="AD116" s="4">
        <f t="shared" si="9"/>
        <v>1.5604824027299026E-3</v>
      </c>
      <c r="AE116" s="4">
        <f t="shared" si="9"/>
        <v>1.5604824027299026E-3</v>
      </c>
      <c r="AF116" s="4">
        <f t="shared" si="9"/>
        <v>1.5604824027299026E-3</v>
      </c>
      <c r="AG116" s="4">
        <f t="shared" si="9"/>
        <v>1.5604824027299026E-3</v>
      </c>
      <c r="AH116" s="4">
        <f t="shared" si="9"/>
        <v>1.5604824027299026E-3</v>
      </c>
      <c r="AI116" s="4">
        <f t="shared" si="9"/>
        <v>1.5604824027299026E-3</v>
      </c>
      <c r="AJ116" s="4">
        <f t="shared" si="9"/>
        <v>1.5604824027299026E-3</v>
      </c>
      <c r="AK116" s="4">
        <f t="shared" si="9"/>
        <v>1.5604824027299026E-3</v>
      </c>
      <c r="AL116" s="4">
        <f t="shared" si="9"/>
        <v>1.5604824027299026E-3</v>
      </c>
      <c r="AM116" s="4">
        <f t="shared" si="9"/>
        <v>1.5604824027299026E-3</v>
      </c>
      <c r="AN116" s="4">
        <f t="shared" si="9"/>
        <v>1.5604824027299026E-3</v>
      </c>
      <c r="AO116" s="4">
        <f t="shared" si="9"/>
        <v>1.5604824027299026E-3</v>
      </c>
      <c r="AP116" s="4">
        <f t="shared" si="9"/>
        <v>1.5604824027299026E-3</v>
      </c>
      <c r="AQ116" s="4">
        <f t="shared" si="9"/>
        <v>1.5604824027299026E-3</v>
      </c>
      <c r="AR116" s="4">
        <f t="shared" si="9"/>
        <v>1.5604824027299026E-3</v>
      </c>
      <c r="AS116" s="4">
        <f t="shared" si="9"/>
        <v>1.5604824027299026E-3</v>
      </c>
      <c r="AT116" s="4">
        <f t="shared" si="9"/>
        <v>1.5604824027299026E-3</v>
      </c>
      <c r="AU116" s="4">
        <f t="shared" si="9"/>
        <v>1.5604824027299026E-3</v>
      </c>
      <c r="AV116" s="4">
        <f t="shared" si="9"/>
        <v>1.5604824027299026E-3</v>
      </c>
    </row>
    <row r="117" spans="1:48">
      <c r="A117" s="18" t="s">
        <v>143</v>
      </c>
      <c r="B117" s="18" t="s">
        <v>7</v>
      </c>
      <c r="C117" s="18" t="s">
        <v>3</v>
      </c>
      <c r="G117" s="4">
        <f t="shared" si="5"/>
        <v>4.856059491180693E-4</v>
      </c>
      <c r="H117" s="4">
        <f t="shared" si="9"/>
        <v>4.856059491180693E-4</v>
      </c>
      <c r="I117" s="4">
        <f t="shared" si="9"/>
        <v>4.856059491180693E-4</v>
      </c>
      <c r="J117" s="4">
        <f t="shared" si="9"/>
        <v>4.856059491180693E-4</v>
      </c>
      <c r="K117" s="4">
        <f t="shared" si="9"/>
        <v>4.856059491180693E-4</v>
      </c>
      <c r="L117" s="4">
        <f t="shared" si="9"/>
        <v>4.856059491180693E-4</v>
      </c>
      <c r="M117" s="4">
        <f t="shared" si="9"/>
        <v>4.856059491180693E-4</v>
      </c>
      <c r="N117" s="4">
        <f t="shared" si="9"/>
        <v>4.856059491180693E-4</v>
      </c>
      <c r="O117" s="4">
        <f t="shared" si="9"/>
        <v>4.856059491180693E-4</v>
      </c>
      <c r="P117" s="4">
        <f t="shared" si="9"/>
        <v>4.856059491180693E-4</v>
      </c>
      <c r="Q117" s="4">
        <f t="shared" si="9"/>
        <v>4.856059491180693E-4</v>
      </c>
      <c r="R117" s="4">
        <f t="shared" si="9"/>
        <v>4.856059491180693E-4</v>
      </c>
      <c r="S117" s="4">
        <f t="shared" si="9"/>
        <v>4.856059491180693E-4</v>
      </c>
      <c r="T117" s="4">
        <f t="shared" si="9"/>
        <v>4.856059491180693E-4</v>
      </c>
      <c r="U117" s="4">
        <f t="shared" si="9"/>
        <v>4.856059491180693E-4</v>
      </c>
      <c r="V117" s="4">
        <f t="shared" si="9"/>
        <v>4.856059491180693E-4</v>
      </c>
      <c r="W117" s="4">
        <f t="shared" si="9"/>
        <v>4.856059491180693E-4</v>
      </c>
      <c r="X117" s="4">
        <f t="shared" si="9"/>
        <v>4.856059491180693E-4</v>
      </c>
      <c r="Y117" s="4">
        <f t="shared" si="9"/>
        <v>4.856059491180693E-4</v>
      </c>
      <c r="Z117" s="4">
        <f t="shared" si="9"/>
        <v>4.856059491180693E-4</v>
      </c>
      <c r="AA117" s="4">
        <f t="shared" si="9"/>
        <v>4.856059491180693E-4</v>
      </c>
      <c r="AB117" s="4">
        <f t="shared" si="9"/>
        <v>4.856059491180693E-4</v>
      </c>
      <c r="AC117" s="4">
        <f t="shared" si="9"/>
        <v>4.856059491180693E-4</v>
      </c>
      <c r="AD117" s="4">
        <f t="shared" si="9"/>
        <v>4.856059491180693E-4</v>
      </c>
      <c r="AE117" s="4">
        <f t="shared" si="9"/>
        <v>4.856059491180693E-4</v>
      </c>
      <c r="AF117" s="4">
        <f t="shared" si="9"/>
        <v>4.856059491180693E-4</v>
      </c>
      <c r="AG117" s="4">
        <f t="shared" si="9"/>
        <v>4.856059491180693E-4</v>
      </c>
      <c r="AH117" s="4">
        <f t="shared" si="9"/>
        <v>4.856059491180693E-4</v>
      </c>
      <c r="AI117" s="4">
        <f t="shared" si="9"/>
        <v>4.856059491180693E-4</v>
      </c>
      <c r="AJ117" s="4">
        <f t="shared" si="9"/>
        <v>4.856059491180693E-4</v>
      </c>
      <c r="AK117" s="4">
        <f t="shared" si="9"/>
        <v>4.856059491180693E-4</v>
      </c>
      <c r="AL117" s="4">
        <f t="shared" si="9"/>
        <v>4.856059491180693E-4</v>
      </c>
      <c r="AM117" s="4">
        <f t="shared" si="9"/>
        <v>4.856059491180693E-4</v>
      </c>
      <c r="AN117" s="4">
        <f t="shared" si="9"/>
        <v>4.856059491180693E-4</v>
      </c>
      <c r="AO117" s="4">
        <f t="shared" si="9"/>
        <v>4.856059491180693E-4</v>
      </c>
      <c r="AP117" s="4">
        <f t="shared" si="9"/>
        <v>4.856059491180693E-4</v>
      </c>
      <c r="AQ117" s="4">
        <f t="shared" si="9"/>
        <v>4.856059491180693E-4</v>
      </c>
      <c r="AR117" s="4">
        <f t="shared" si="9"/>
        <v>4.856059491180693E-4</v>
      </c>
      <c r="AS117" s="4">
        <f t="shared" si="9"/>
        <v>4.856059491180693E-4</v>
      </c>
      <c r="AT117" s="4">
        <f t="shared" si="9"/>
        <v>4.856059491180693E-4</v>
      </c>
      <c r="AU117" s="4">
        <f t="shared" si="9"/>
        <v>4.856059491180693E-4</v>
      </c>
      <c r="AV117" s="4">
        <f t="shared" si="9"/>
        <v>4.856059491180693E-4</v>
      </c>
    </row>
    <row r="118" spans="1:48">
      <c r="A118" s="18" t="s">
        <v>143</v>
      </c>
      <c r="B118" s="18" t="s">
        <v>7</v>
      </c>
      <c r="C118" s="18" t="s">
        <v>4</v>
      </c>
      <c r="G118" s="4">
        <f t="shared" si="5"/>
        <v>4.856059491180693E-4</v>
      </c>
      <c r="H118" s="4">
        <f t="shared" si="9"/>
        <v>4.856059491180693E-4</v>
      </c>
      <c r="I118" s="4">
        <f t="shared" si="9"/>
        <v>4.856059491180693E-4</v>
      </c>
      <c r="J118" s="4">
        <f t="shared" si="9"/>
        <v>4.856059491180693E-4</v>
      </c>
      <c r="K118" s="4">
        <f t="shared" si="9"/>
        <v>4.856059491180693E-4</v>
      </c>
      <c r="L118" s="4">
        <f t="shared" si="9"/>
        <v>4.856059491180693E-4</v>
      </c>
      <c r="M118" s="4">
        <f t="shared" si="9"/>
        <v>4.856059491180693E-4</v>
      </c>
      <c r="N118" s="4">
        <f t="shared" si="9"/>
        <v>4.856059491180693E-4</v>
      </c>
      <c r="O118" s="4">
        <f t="shared" si="9"/>
        <v>4.856059491180693E-4</v>
      </c>
      <c r="P118" s="4">
        <f t="shared" si="9"/>
        <v>4.856059491180693E-4</v>
      </c>
      <c r="Q118" s="4">
        <f t="shared" si="9"/>
        <v>4.856059491180693E-4</v>
      </c>
      <c r="R118" s="4">
        <f t="shared" si="9"/>
        <v>4.856059491180693E-4</v>
      </c>
      <c r="S118" s="4">
        <f t="shared" si="9"/>
        <v>4.856059491180693E-4</v>
      </c>
      <c r="T118" s="4">
        <f t="shared" si="9"/>
        <v>4.856059491180693E-4</v>
      </c>
      <c r="U118" s="4">
        <f t="shared" si="9"/>
        <v>4.856059491180693E-4</v>
      </c>
      <c r="V118" s="4">
        <f t="shared" si="9"/>
        <v>4.856059491180693E-4</v>
      </c>
      <c r="W118" s="4">
        <f t="shared" si="9"/>
        <v>4.856059491180693E-4</v>
      </c>
      <c r="X118" s="4">
        <f t="shared" si="9"/>
        <v>4.856059491180693E-4</v>
      </c>
      <c r="Y118" s="4">
        <f t="shared" si="9"/>
        <v>4.856059491180693E-4</v>
      </c>
      <c r="Z118" s="4">
        <f t="shared" si="9"/>
        <v>4.856059491180693E-4</v>
      </c>
      <c r="AA118" s="4">
        <f t="shared" si="9"/>
        <v>4.856059491180693E-4</v>
      </c>
      <c r="AB118" s="4">
        <f t="shared" si="9"/>
        <v>4.856059491180693E-4</v>
      </c>
      <c r="AC118" s="4">
        <f t="shared" si="9"/>
        <v>4.856059491180693E-4</v>
      </c>
      <c r="AD118" s="4">
        <f t="shared" si="9"/>
        <v>4.856059491180693E-4</v>
      </c>
      <c r="AE118" s="4">
        <f t="shared" si="9"/>
        <v>4.856059491180693E-4</v>
      </c>
      <c r="AF118" s="4">
        <f t="shared" si="9"/>
        <v>4.856059491180693E-4</v>
      </c>
      <c r="AG118" s="4">
        <f t="shared" si="9"/>
        <v>4.856059491180693E-4</v>
      </c>
      <c r="AH118" s="4">
        <f t="shared" si="9"/>
        <v>4.856059491180693E-4</v>
      </c>
      <c r="AI118" s="4">
        <f t="shared" si="9"/>
        <v>4.856059491180693E-4</v>
      </c>
      <c r="AJ118" s="4">
        <f t="shared" si="9"/>
        <v>4.856059491180693E-4</v>
      </c>
      <c r="AK118" s="4">
        <f t="shared" si="9"/>
        <v>4.856059491180693E-4</v>
      </c>
      <c r="AL118" s="4">
        <f t="shared" si="9"/>
        <v>4.856059491180693E-4</v>
      </c>
      <c r="AM118" s="4">
        <f t="shared" si="9"/>
        <v>4.856059491180693E-4</v>
      </c>
      <c r="AN118" s="4">
        <f t="shared" si="9"/>
        <v>4.856059491180693E-4</v>
      </c>
      <c r="AO118" s="4">
        <f t="shared" si="9"/>
        <v>4.856059491180693E-4</v>
      </c>
      <c r="AP118" s="4">
        <f t="shared" si="9"/>
        <v>4.856059491180693E-4</v>
      </c>
      <c r="AQ118" s="4">
        <f t="shared" si="9"/>
        <v>4.856059491180693E-4</v>
      </c>
      <c r="AR118" s="4">
        <f t="shared" si="9"/>
        <v>4.856059491180693E-4</v>
      </c>
      <c r="AS118" s="4">
        <f t="shared" si="9"/>
        <v>4.856059491180693E-4</v>
      </c>
      <c r="AT118" s="4">
        <f t="shared" si="9"/>
        <v>4.856059491180693E-4</v>
      </c>
      <c r="AU118" s="4">
        <f t="shared" si="9"/>
        <v>4.856059491180693E-4</v>
      </c>
      <c r="AV118" s="4">
        <f t="shared" si="9"/>
        <v>4.856059491180693E-4</v>
      </c>
    </row>
    <row r="119" spans="1:48">
      <c r="A119" s="18" t="s">
        <v>143</v>
      </c>
      <c r="B119" s="18" t="s">
        <v>7</v>
      </c>
      <c r="C119" s="18" t="s">
        <v>5</v>
      </c>
      <c r="G119" s="4">
        <f t="shared" si="5"/>
        <v>4.856059491180693E-4</v>
      </c>
      <c r="H119" s="4">
        <f t="shared" si="9"/>
        <v>4.856059491180693E-4</v>
      </c>
      <c r="I119" s="4">
        <f t="shared" si="9"/>
        <v>4.856059491180693E-4</v>
      </c>
      <c r="J119" s="4">
        <f t="shared" si="9"/>
        <v>4.856059491180693E-4</v>
      </c>
      <c r="K119" s="4">
        <f t="shared" si="9"/>
        <v>4.856059491180693E-4</v>
      </c>
      <c r="L119" s="4">
        <f t="shared" si="9"/>
        <v>4.856059491180693E-4</v>
      </c>
      <c r="M119" s="4">
        <f t="shared" si="9"/>
        <v>4.856059491180693E-4</v>
      </c>
      <c r="N119" s="4">
        <f t="shared" si="9"/>
        <v>4.856059491180693E-4</v>
      </c>
      <c r="O119" s="4">
        <f t="shared" si="9"/>
        <v>4.856059491180693E-4</v>
      </c>
      <c r="P119" s="4">
        <f t="shared" si="9"/>
        <v>4.856059491180693E-4</v>
      </c>
      <c r="Q119" s="4">
        <f t="shared" si="9"/>
        <v>4.856059491180693E-4</v>
      </c>
      <c r="R119" s="4">
        <f t="shared" si="9"/>
        <v>4.856059491180693E-4</v>
      </c>
      <c r="S119" s="4">
        <f t="shared" si="9"/>
        <v>4.856059491180693E-4</v>
      </c>
      <c r="T119" s="4">
        <f t="shared" si="9"/>
        <v>4.856059491180693E-4</v>
      </c>
      <c r="U119" s="4">
        <f t="shared" si="9"/>
        <v>4.856059491180693E-4</v>
      </c>
      <c r="V119" s="4">
        <f t="shared" si="9"/>
        <v>4.856059491180693E-4</v>
      </c>
      <c r="W119" s="4">
        <f t="shared" si="9"/>
        <v>4.856059491180693E-4</v>
      </c>
      <c r="X119" s="4">
        <f t="shared" si="9"/>
        <v>4.856059491180693E-4</v>
      </c>
      <c r="Y119" s="4">
        <f t="shared" si="9"/>
        <v>4.856059491180693E-4</v>
      </c>
      <c r="Z119" s="4">
        <f t="shared" si="9"/>
        <v>4.856059491180693E-4</v>
      </c>
      <c r="AA119" s="4">
        <f t="shared" ref="H119:AV125" si="10">IFERROR(IF(AA$87&gt;=($G$1+$F33),HLOOKUP(AA$87-$F33,$G$1:$AV$85,ROW($A33),FALSE),$G33-($G33*(1-$E33)/$F33)*2*($G$1+$F33-AA$87)),$D33)</f>
        <v>4.856059491180693E-4</v>
      </c>
      <c r="AB119" s="4">
        <f t="shared" si="10"/>
        <v>4.856059491180693E-4</v>
      </c>
      <c r="AC119" s="4">
        <f t="shared" si="10"/>
        <v>4.856059491180693E-4</v>
      </c>
      <c r="AD119" s="4">
        <f t="shared" si="10"/>
        <v>4.856059491180693E-4</v>
      </c>
      <c r="AE119" s="4">
        <f t="shared" si="10"/>
        <v>4.856059491180693E-4</v>
      </c>
      <c r="AF119" s="4">
        <f t="shared" si="10"/>
        <v>4.856059491180693E-4</v>
      </c>
      <c r="AG119" s="4">
        <f t="shared" si="10"/>
        <v>4.856059491180693E-4</v>
      </c>
      <c r="AH119" s="4">
        <f t="shared" si="10"/>
        <v>4.856059491180693E-4</v>
      </c>
      <c r="AI119" s="4">
        <f t="shared" si="10"/>
        <v>4.856059491180693E-4</v>
      </c>
      <c r="AJ119" s="4">
        <f t="shared" si="10"/>
        <v>4.856059491180693E-4</v>
      </c>
      <c r="AK119" s="4">
        <f t="shared" si="10"/>
        <v>4.856059491180693E-4</v>
      </c>
      <c r="AL119" s="4">
        <f t="shared" si="10"/>
        <v>4.856059491180693E-4</v>
      </c>
      <c r="AM119" s="4">
        <f t="shared" si="10"/>
        <v>4.856059491180693E-4</v>
      </c>
      <c r="AN119" s="4">
        <f t="shared" si="10"/>
        <v>4.856059491180693E-4</v>
      </c>
      <c r="AO119" s="4">
        <f t="shared" si="10"/>
        <v>4.856059491180693E-4</v>
      </c>
      <c r="AP119" s="4">
        <f t="shared" si="10"/>
        <v>4.856059491180693E-4</v>
      </c>
      <c r="AQ119" s="4">
        <f t="shared" si="10"/>
        <v>4.856059491180693E-4</v>
      </c>
      <c r="AR119" s="4">
        <f t="shared" si="10"/>
        <v>4.856059491180693E-4</v>
      </c>
      <c r="AS119" s="4">
        <f t="shared" si="10"/>
        <v>4.856059491180693E-4</v>
      </c>
      <c r="AT119" s="4">
        <f t="shared" si="10"/>
        <v>4.856059491180693E-4</v>
      </c>
      <c r="AU119" s="4">
        <f t="shared" si="10"/>
        <v>4.856059491180693E-4</v>
      </c>
      <c r="AV119" s="4">
        <f t="shared" si="10"/>
        <v>4.856059491180693E-4</v>
      </c>
    </row>
    <row r="120" spans="1:48">
      <c r="A120" s="18" t="s">
        <v>143</v>
      </c>
      <c r="B120" s="18" t="s">
        <v>7</v>
      </c>
      <c r="C120" s="18" t="s">
        <v>6</v>
      </c>
      <c r="G120" s="4">
        <f t="shared" si="5"/>
        <v>0</v>
      </c>
      <c r="H120" s="4">
        <f t="shared" si="10"/>
        <v>0</v>
      </c>
      <c r="I120" s="4">
        <f t="shared" si="10"/>
        <v>0</v>
      </c>
      <c r="J120" s="4">
        <f t="shared" si="10"/>
        <v>0</v>
      </c>
      <c r="K120" s="4">
        <f t="shared" si="10"/>
        <v>0</v>
      </c>
      <c r="L120" s="4">
        <f t="shared" si="10"/>
        <v>0</v>
      </c>
      <c r="M120" s="4">
        <f t="shared" si="10"/>
        <v>0</v>
      </c>
      <c r="N120" s="4">
        <f t="shared" si="10"/>
        <v>0</v>
      </c>
      <c r="O120" s="4">
        <f t="shared" si="10"/>
        <v>0</v>
      </c>
      <c r="P120" s="4">
        <f t="shared" si="10"/>
        <v>0</v>
      </c>
      <c r="Q120" s="4">
        <f t="shared" si="10"/>
        <v>0</v>
      </c>
      <c r="R120" s="4">
        <f t="shared" si="10"/>
        <v>0</v>
      </c>
      <c r="S120" s="4">
        <f t="shared" si="10"/>
        <v>0</v>
      </c>
      <c r="T120" s="4">
        <f t="shared" si="10"/>
        <v>0</v>
      </c>
      <c r="U120" s="4">
        <f t="shared" si="10"/>
        <v>0</v>
      </c>
      <c r="V120" s="4">
        <f t="shared" si="10"/>
        <v>0</v>
      </c>
      <c r="W120" s="4">
        <f t="shared" si="10"/>
        <v>0</v>
      </c>
      <c r="X120" s="4">
        <f t="shared" si="10"/>
        <v>0</v>
      </c>
      <c r="Y120" s="4">
        <f t="shared" si="10"/>
        <v>0</v>
      </c>
      <c r="Z120" s="4">
        <f t="shared" si="10"/>
        <v>0</v>
      </c>
      <c r="AA120" s="4">
        <f t="shared" si="10"/>
        <v>0</v>
      </c>
      <c r="AB120" s="4">
        <f t="shared" si="10"/>
        <v>0</v>
      </c>
      <c r="AC120" s="4">
        <f t="shared" si="10"/>
        <v>0</v>
      </c>
      <c r="AD120" s="4">
        <f t="shared" si="10"/>
        <v>0</v>
      </c>
      <c r="AE120" s="4">
        <f t="shared" si="10"/>
        <v>0</v>
      </c>
      <c r="AF120" s="4">
        <f t="shared" si="10"/>
        <v>0</v>
      </c>
      <c r="AG120" s="4">
        <f t="shared" si="10"/>
        <v>0</v>
      </c>
      <c r="AH120" s="4">
        <f t="shared" si="10"/>
        <v>0</v>
      </c>
      <c r="AI120" s="4">
        <f t="shared" si="10"/>
        <v>0</v>
      </c>
      <c r="AJ120" s="4">
        <f t="shared" si="10"/>
        <v>0</v>
      </c>
      <c r="AK120" s="4">
        <f t="shared" si="10"/>
        <v>0</v>
      </c>
      <c r="AL120" s="4">
        <f t="shared" si="10"/>
        <v>0</v>
      </c>
      <c r="AM120" s="4">
        <f t="shared" si="10"/>
        <v>0</v>
      </c>
      <c r="AN120" s="4">
        <f t="shared" si="10"/>
        <v>0</v>
      </c>
      <c r="AO120" s="4">
        <f t="shared" si="10"/>
        <v>0</v>
      </c>
      <c r="AP120" s="4">
        <f t="shared" si="10"/>
        <v>0</v>
      </c>
      <c r="AQ120" s="4">
        <f t="shared" si="10"/>
        <v>0</v>
      </c>
      <c r="AR120" s="4">
        <f t="shared" si="10"/>
        <v>0</v>
      </c>
      <c r="AS120" s="4">
        <f t="shared" si="10"/>
        <v>0</v>
      </c>
      <c r="AT120" s="4">
        <f t="shared" si="10"/>
        <v>0</v>
      </c>
      <c r="AU120" s="4">
        <f t="shared" si="10"/>
        <v>0</v>
      </c>
      <c r="AV120" s="4">
        <f t="shared" si="10"/>
        <v>0</v>
      </c>
    </row>
    <row r="121" spans="1:48">
      <c r="A121" s="18" t="s">
        <v>143</v>
      </c>
      <c r="B121" s="18" t="s">
        <v>7</v>
      </c>
      <c r="C121" s="18" t="s">
        <v>49</v>
      </c>
      <c r="G121" s="4">
        <f t="shared" si="5"/>
        <v>0</v>
      </c>
      <c r="H121" s="4">
        <f t="shared" si="10"/>
        <v>0</v>
      </c>
      <c r="I121" s="4">
        <f t="shared" si="10"/>
        <v>0</v>
      </c>
      <c r="J121" s="4">
        <f t="shared" si="10"/>
        <v>0</v>
      </c>
      <c r="K121" s="4">
        <f t="shared" si="10"/>
        <v>0</v>
      </c>
      <c r="L121" s="4">
        <f t="shared" si="10"/>
        <v>0</v>
      </c>
      <c r="M121" s="4">
        <f t="shared" si="10"/>
        <v>0</v>
      </c>
      <c r="N121" s="4">
        <f t="shared" si="10"/>
        <v>0</v>
      </c>
      <c r="O121" s="4">
        <f t="shared" si="10"/>
        <v>0</v>
      </c>
      <c r="P121" s="4">
        <f t="shared" si="10"/>
        <v>0</v>
      </c>
      <c r="Q121" s="4">
        <f t="shared" si="10"/>
        <v>0</v>
      </c>
      <c r="R121" s="4">
        <f t="shared" si="10"/>
        <v>0</v>
      </c>
      <c r="S121" s="4">
        <f t="shared" si="10"/>
        <v>0</v>
      </c>
      <c r="T121" s="4">
        <f t="shared" si="10"/>
        <v>0</v>
      </c>
      <c r="U121" s="4">
        <f t="shared" si="10"/>
        <v>0</v>
      </c>
      <c r="V121" s="4">
        <f t="shared" si="10"/>
        <v>0</v>
      </c>
      <c r="W121" s="4">
        <f t="shared" si="10"/>
        <v>0</v>
      </c>
      <c r="X121" s="4">
        <f t="shared" si="10"/>
        <v>0</v>
      </c>
      <c r="Y121" s="4">
        <f t="shared" si="10"/>
        <v>0</v>
      </c>
      <c r="Z121" s="4">
        <f t="shared" si="10"/>
        <v>0</v>
      </c>
      <c r="AA121" s="4">
        <f t="shared" si="10"/>
        <v>0</v>
      </c>
      <c r="AB121" s="4">
        <f t="shared" si="10"/>
        <v>0</v>
      </c>
      <c r="AC121" s="4">
        <f t="shared" si="10"/>
        <v>0</v>
      </c>
      <c r="AD121" s="4">
        <f t="shared" si="10"/>
        <v>0</v>
      </c>
      <c r="AE121" s="4">
        <f t="shared" si="10"/>
        <v>0</v>
      </c>
      <c r="AF121" s="4">
        <f t="shared" si="10"/>
        <v>0</v>
      </c>
      <c r="AG121" s="4">
        <f t="shared" si="10"/>
        <v>0</v>
      </c>
      <c r="AH121" s="4">
        <f t="shared" si="10"/>
        <v>0</v>
      </c>
      <c r="AI121" s="4">
        <f t="shared" si="10"/>
        <v>0</v>
      </c>
      <c r="AJ121" s="4">
        <f t="shared" si="10"/>
        <v>0</v>
      </c>
      <c r="AK121" s="4">
        <f t="shared" si="10"/>
        <v>0</v>
      </c>
      <c r="AL121" s="4">
        <f t="shared" si="10"/>
        <v>0</v>
      </c>
      <c r="AM121" s="4">
        <f t="shared" si="10"/>
        <v>0</v>
      </c>
      <c r="AN121" s="4">
        <f t="shared" si="10"/>
        <v>0</v>
      </c>
      <c r="AO121" s="4">
        <f t="shared" si="10"/>
        <v>0</v>
      </c>
      <c r="AP121" s="4">
        <f t="shared" si="10"/>
        <v>0</v>
      </c>
      <c r="AQ121" s="4">
        <f t="shared" si="10"/>
        <v>0</v>
      </c>
      <c r="AR121" s="4">
        <f t="shared" si="10"/>
        <v>0</v>
      </c>
      <c r="AS121" s="4">
        <f t="shared" si="10"/>
        <v>0</v>
      </c>
      <c r="AT121" s="4">
        <f t="shared" si="10"/>
        <v>0</v>
      </c>
      <c r="AU121" s="4">
        <f t="shared" si="10"/>
        <v>0</v>
      </c>
      <c r="AV121" s="4">
        <f t="shared" si="10"/>
        <v>0</v>
      </c>
    </row>
    <row r="122" spans="1:48">
      <c r="A122" s="18" t="s">
        <v>143</v>
      </c>
      <c r="B122" s="18" t="s">
        <v>7</v>
      </c>
      <c r="C122" s="18" t="s">
        <v>50</v>
      </c>
      <c r="G122" s="4">
        <f t="shared" si="5"/>
        <v>1.6186864970602313E-4</v>
      </c>
      <c r="H122" s="4">
        <f t="shared" si="10"/>
        <v>1.6186864970602313E-4</v>
      </c>
      <c r="I122" s="4">
        <f t="shared" si="10"/>
        <v>1.6186864970602313E-4</v>
      </c>
      <c r="J122" s="4">
        <f t="shared" si="10"/>
        <v>1.6186864970602313E-4</v>
      </c>
      <c r="K122" s="4">
        <f t="shared" si="10"/>
        <v>1.6186864970602313E-4</v>
      </c>
      <c r="L122" s="4">
        <f t="shared" si="10"/>
        <v>1.6186864970602313E-4</v>
      </c>
      <c r="M122" s="4">
        <f t="shared" si="10"/>
        <v>1.6186864970602313E-4</v>
      </c>
      <c r="N122" s="4">
        <f t="shared" si="10"/>
        <v>1.6186864970602313E-4</v>
      </c>
      <c r="O122" s="4">
        <f t="shared" si="10"/>
        <v>1.6186864970602313E-4</v>
      </c>
      <c r="P122" s="4">
        <f t="shared" si="10"/>
        <v>1.6186864970602313E-4</v>
      </c>
      <c r="Q122" s="4">
        <f t="shared" si="10"/>
        <v>1.6186864970602313E-4</v>
      </c>
      <c r="R122" s="4">
        <f t="shared" si="10"/>
        <v>1.6186864970602313E-4</v>
      </c>
      <c r="S122" s="4">
        <f t="shared" si="10"/>
        <v>1.6186864970602313E-4</v>
      </c>
      <c r="T122" s="4">
        <f t="shared" si="10"/>
        <v>1.6186864970602313E-4</v>
      </c>
      <c r="U122" s="4">
        <f t="shared" si="10"/>
        <v>1.6186864970602313E-4</v>
      </c>
      <c r="V122" s="4">
        <f t="shared" si="10"/>
        <v>1.6186864970602313E-4</v>
      </c>
      <c r="W122" s="4">
        <f t="shared" si="10"/>
        <v>1.6186864970602313E-4</v>
      </c>
      <c r="X122" s="4">
        <f t="shared" si="10"/>
        <v>1.6186864970602313E-4</v>
      </c>
      <c r="Y122" s="4">
        <f t="shared" si="10"/>
        <v>1.6186864970602313E-4</v>
      </c>
      <c r="Z122" s="4">
        <f t="shared" si="10"/>
        <v>1.6186864970602313E-4</v>
      </c>
      <c r="AA122" s="4">
        <f t="shared" si="10"/>
        <v>1.6186864970602313E-4</v>
      </c>
      <c r="AB122" s="4">
        <f t="shared" si="10"/>
        <v>1.6186864970602313E-4</v>
      </c>
      <c r="AC122" s="4">
        <f t="shared" si="10"/>
        <v>1.6186864970602313E-4</v>
      </c>
      <c r="AD122" s="4">
        <f t="shared" si="10"/>
        <v>1.6186864970602313E-4</v>
      </c>
      <c r="AE122" s="4">
        <f t="shared" si="10"/>
        <v>1.6186864970602313E-4</v>
      </c>
      <c r="AF122" s="4">
        <f t="shared" si="10"/>
        <v>1.6186864970602313E-4</v>
      </c>
      <c r="AG122" s="4">
        <f t="shared" si="10"/>
        <v>1.6186864970602313E-4</v>
      </c>
      <c r="AH122" s="4">
        <f t="shared" si="10"/>
        <v>1.6186864970602313E-4</v>
      </c>
      <c r="AI122" s="4">
        <f t="shared" si="10"/>
        <v>1.6186864970602313E-4</v>
      </c>
      <c r="AJ122" s="4">
        <f t="shared" si="10"/>
        <v>1.6186864970602313E-4</v>
      </c>
      <c r="AK122" s="4">
        <f t="shared" si="10"/>
        <v>1.6186864970602313E-4</v>
      </c>
      <c r="AL122" s="4">
        <f t="shared" si="10"/>
        <v>1.6186864970602313E-4</v>
      </c>
      <c r="AM122" s="4">
        <f t="shared" si="10"/>
        <v>1.6186864970602313E-4</v>
      </c>
      <c r="AN122" s="4">
        <f t="shared" si="10"/>
        <v>1.6186864970602313E-4</v>
      </c>
      <c r="AO122" s="4">
        <f t="shared" si="10"/>
        <v>1.6186864970602313E-4</v>
      </c>
      <c r="AP122" s="4">
        <f t="shared" si="10"/>
        <v>1.6186864970602313E-4</v>
      </c>
      <c r="AQ122" s="4">
        <f t="shared" si="10"/>
        <v>1.6186864970602313E-4</v>
      </c>
      <c r="AR122" s="4">
        <f t="shared" si="10"/>
        <v>1.6186864970602313E-4</v>
      </c>
      <c r="AS122" s="4">
        <f t="shared" si="10"/>
        <v>1.6186864970602313E-4</v>
      </c>
      <c r="AT122" s="4">
        <f t="shared" si="10"/>
        <v>1.6186864970602313E-4</v>
      </c>
      <c r="AU122" s="4">
        <f t="shared" si="10"/>
        <v>1.6186864970602313E-4</v>
      </c>
      <c r="AV122" s="4">
        <f t="shared" si="10"/>
        <v>1.6186864970602313E-4</v>
      </c>
    </row>
    <row r="123" spans="1:48">
      <c r="A123" s="18" t="s">
        <v>144</v>
      </c>
      <c r="B123" s="18" t="s">
        <v>7</v>
      </c>
      <c r="C123" s="18" t="s">
        <v>2</v>
      </c>
      <c r="G123" s="4">
        <f t="shared" si="5"/>
        <v>1.6622709179351414E-5</v>
      </c>
      <c r="H123" s="4">
        <f t="shared" si="10"/>
        <v>1.6622709179351414E-5</v>
      </c>
      <c r="I123" s="4">
        <f t="shared" si="10"/>
        <v>1.6622709179351414E-5</v>
      </c>
      <c r="J123" s="4">
        <f t="shared" si="10"/>
        <v>1.6622709179351414E-5</v>
      </c>
      <c r="K123" s="4">
        <f t="shared" si="10"/>
        <v>1.6622709179351414E-5</v>
      </c>
      <c r="L123" s="4">
        <f t="shared" si="10"/>
        <v>1.6622709179351414E-5</v>
      </c>
      <c r="M123" s="4">
        <f t="shared" si="10"/>
        <v>1.6622709179351414E-5</v>
      </c>
      <c r="N123" s="4">
        <f t="shared" si="10"/>
        <v>1.6622709179351414E-5</v>
      </c>
      <c r="O123" s="4">
        <f t="shared" si="10"/>
        <v>1.6622709179351414E-5</v>
      </c>
      <c r="P123" s="4">
        <f t="shared" si="10"/>
        <v>1.6622709179351414E-5</v>
      </c>
      <c r="Q123" s="4">
        <f t="shared" si="10"/>
        <v>1.6622709179351414E-5</v>
      </c>
      <c r="R123" s="4">
        <f t="shared" si="10"/>
        <v>1.6622709179351414E-5</v>
      </c>
      <c r="S123" s="4">
        <f t="shared" si="10"/>
        <v>1.6622709179351414E-5</v>
      </c>
      <c r="T123" s="4">
        <f t="shared" si="10"/>
        <v>1.6622709179351414E-5</v>
      </c>
      <c r="U123" s="4">
        <f t="shared" si="10"/>
        <v>1.6622709179351414E-5</v>
      </c>
      <c r="V123" s="4">
        <f t="shared" si="10"/>
        <v>1.6622709179351414E-5</v>
      </c>
      <c r="W123" s="4">
        <f t="shared" si="10"/>
        <v>1.6622709179351414E-5</v>
      </c>
      <c r="X123" s="4">
        <f t="shared" si="10"/>
        <v>1.6622709179351414E-5</v>
      </c>
      <c r="Y123" s="4">
        <f t="shared" si="10"/>
        <v>1.6622709179351414E-5</v>
      </c>
      <c r="Z123" s="4">
        <f t="shared" si="10"/>
        <v>1.6622709179351414E-5</v>
      </c>
      <c r="AA123" s="4">
        <f t="shared" si="10"/>
        <v>1.6622709179351414E-5</v>
      </c>
      <c r="AB123" s="4">
        <f t="shared" si="10"/>
        <v>1.6622709179351414E-5</v>
      </c>
      <c r="AC123" s="4">
        <f t="shared" si="10"/>
        <v>1.6622709179351414E-5</v>
      </c>
      <c r="AD123" s="4">
        <f t="shared" si="10"/>
        <v>1.6622709179351414E-5</v>
      </c>
      <c r="AE123" s="4">
        <f t="shared" si="10"/>
        <v>1.6622709179351414E-5</v>
      </c>
      <c r="AF123" s="4">
        <f t="shared" si="10"/>
        <v>1.6622709179351414E-5</v>
      </c>
      <c r="AG123" s="4">
        <f t="shared" si="10"/>
        <v>1.6622709179351414E-5</v>
      </c>
      <c r="AH123" s="4">
        <f t="shared" si="10"/>
        <v>1.6622709179351414E-5</v>
      </c>
      <c r="AI123" s="4">
        <f t="shared" si="10"/>
        <v>1.6622709179351414E-5</v>
      </c>
      <c r="AJ123" s="4">
        <f t="shared" si="10"/>
        <v>1.6622709179351414E-5</v>
      </c>
      <c r="AK123" s="4">
        <f t="shared" si="10"/>
        <v>1.6622709179351414E-5</v>
      </c>
      <c r="AL123" s="4">
        <f t="shared" si="10"/>
        <v>1.6622709179351414E-5</v>
      </c>
      <c r="AM123" s="4">
        <f t="shared" si="10"/>
        <v>1.6622709179351414E-5</v>
      </c>
      <c r="AN123" s="4">
        <f t="shared" si="10"/>
        <v>1.6622709179351414E-5</v>
      </c>
      <c r="AO123" s="4">
        <f t="shared" si="10"/>
        <v>1.6622709179351414E-5</v>
      </c>
      <c r="AP123" s="4">
        <f t="shared" si="10"/>
        <v>1.6622709179351414E-5</v>
      </c>
      <c r="AQ123" s="4">
        <f t="shared" si="10"/>
        <v>1.6622709179351414E-5</v>
      </c>
      <c r="AR123" s="4">
        <f t="shared" si="10"/>
        <v>1.6622709179351414E-5</v>
      </c>
      <c r="AS123" s="4">
        <f t="shared" si="10"/>
        <v>1.6622709179351414E-5</v>
      </c>
      <c r="AT123" s="4">
        <f t="shared" si="10"/>
        <v>1.6622709179351414E-5</v>
      </c>
      <c r="AU123" s="4">
        <f t="shared" si="10"/>
        <v>1.6622709179351414E-5</v>
      </c>
      <c r="AV123" s="4">
        <f t="shared" si="10"/>
        <v>1.6622709179351414E-5</v>
      </c>
    </row>
    <row r="124" spans="1:48">
      <c r="A124" s="18" t="s">
        <v>144</v>
      </c>
      <c r="B124" s="18" t="s">
        <v>7</v>
      </c>
      <c r="C124" s="18" t="s">
        <v>3</v>
      </c>
      <c r="G124" s="4">
        <f t="shared" si="5"/>
        <v>5.3416654402987621E-5</v>
      </c>
      <c r="H124" s="4">
        <f t="shared" si="10"/>
        <v>5.3416654402987621E-5</v>
      </c>
      <c r="I124" s="4">
        <f t="shared" si="10"/>
        <v>5.3416654402987621E-5</v>
      </c>
      <c r="J124" s="4">
        <f t="shared" si="10"/>
        <v>5.3416654402987621E-5</v>
      </c>
      <c r="K124" s="4">
        <f t="shared" si="10"/>
        <v>5.3416654402987621E-5</v>
      </c>
      <c r="L124" s="4">
        <f t="shared" si="10"/>
        <v>5.3416654402987621E-5</v>
      </c>
      <c r="M124" s="4">
        <f t="shared" si="10"/>
        <v>5.3416654402987621E-5</v>
      </c>
      <c r="N124" s="4">
        <f t="shared" si="10"/>
        <v>5.3416654402987621E-5</v>
      </c>
      <c r="O124" s="4">
        <f t="shared" si="10"/>
        <v>5.3416654402987621E-5</v>
      </c>
      <c r="P124" s="4">
        <f t="shared" si="10"/>
        <v>5.3416654402987621E-5</v>
      </c>
      <c r="Q124" s="4">
        <f t="shared" si="10"/>
        <v>5.3416654402987621E-5</v>
      </c>
      <c r="R124" s="4">
        <f t="shared" si="10"/>
        <v>5.3416654402987621E-5</v>
      </c>
      <c r="S124" s="4">
        <f t="shared" si="10"/>
        <v>5.3416654402987621E-5</v>
      </c>
      <c r="T124" s="4">
        <f t="shared" si="10"/>
        <v>5.3416654402987621E-5</v>
      </c>
      <c r="U124" s="4">
        <f t="shared" si="10"/>
        <v>5.3416654402987621E-5</v>
      </c>
      <c r="V124" s="4">
        <f t="shared" si="10"/>
        <v>5.3416654402987621E-5</v>
      </c>
      <c r="W124" s="4">
        <f t="shared" si="10"/>
        <v>5.3416654402987621E-5</v>
      </c>
      <c r="X124" s="4">
        <f t="shared" si="10"/>
        <v>5.3416654402987621E-5</v>
      </c>
      <c r="Y124" s="4">
        <f t="shared" si="10"/>
        <v>5.3416654402987621E-5</v>
      </c>
      <c r="Z124" s="4">
        <f t="shared" si="10"/>
        <v>5.3416654402987621E-5</v>
      </c>
      <c r="AA124" s="4">
        <f t="shared" si="10"/>
        <v>5.3416654402987621E-5</v>
      </c>
      <c r="AB124" s="4">
        <f t="shared" si="10"/>
        <v>5.3416654402987621E-5</v>
      </c>
      <c r="AC124" s="4">
        <f t="shared" si="10"/>
        <v>5.3416654402987621E-5</v>
      </c>
      <c r="AD124" s="4">
        <f t="shared" si="10"/>
        <v>5.3416654402987621E-5</v>
      </c>
      <c r="AE124" s="4">
        <f t="shared" si="10"/>
        <v>5.3416654402987621E-5</v>
      </c>
      <c r="AF124" s="4">
        <f t="shared" si="10"/>
        <v>5.3416654402987621E-5</v>
      </c>
      <c r="AG124" s="4">
        <f t="shared" si="10"/>
        <v>5.3416654402987621E-5</v>
      </c>
      <c r="AH124" s="4">
        <f t="shared" si="10"/>
        <v>5.3416654402987621E-5</v>
      </c>
      <c r="AI124" s="4">
        <f t="shared" si="10"/>
        <v>5.3416654402987621E-5</v>
      </c>
      <c r="AJ124" s="4">
        <f t="shared" si="10"/>
        <v>5.3416654402987621E-5</v>
      </c>
      <c r="AK124" s="4">
        <f t="shared" si="10"/>
        <v>5.3416654402987621E-5</v>
      </c>
      <c r="AL124" s="4">
        <f t="shared" si="10"/>
        <v>5.3416654402987621E-5</v>
      </c>
      <c r="AM124" s="4">
        <f t="shared" si="10"/>
        <v>5.3416654402987621E-5</v>
      </c>
      <c r="AN124" s="4">
        <f t="shared" si="10"/>
        <v>5.3416654402987621E-5</v>
      </c>
      <c r="AO124" s="4">
        <f t="shared" si="10"/>
        <v>5.3416654402987621E-5</v>
      </c>
      <c r="AP124" s="4">
        <f t="shared" si="10"/>
        <v>5.3416654402987621E-5</v>
      </c>
      <c r="AQ124" s="4">
        <f t="shared" si="10"/>
        <v>5.3416654402987621E-5</v>
      </c>
      <c r="AR124" s="4">
        <f t="shared" si="10"/>
        <v>5.3416654402987621E-5</v>
      </c>
      <c r="AS124" s="4">
        <f t="shared" si="10"/>
        <v>5.3416654402987621E-5</v>
      </c>
      <c r="AT124" s="4">
        <f t="shared" si="10"/>
        <v>5.3416654402987621E-5</v>
      </c>
      <c r="AU124" s="4">
        <f t="shared" si="10"/>
        <v>5.3416654402987621E-5</v>
      </c>
      <c r="AV124" s="4">
        <f t="shared" si="10"/>
        <v>5.3416654402987621E-5</v>
      </c>
    </row>
    <row r="125" spans="1:48">
      <c r="A125" s="18" t="s">
        <v>144</v>
      </c>
      <c r="B125" s="18" t="s">
        <v>7</v>
      </c>
      <c r="C125" s="18" t="s">
        <v>4</v>
      </c>
      <c r="G125" s="4">
        <f t="shared" si="5"/>
        <v>5.3416654402987621E-5</v>
      </c>
      <c r="H125" s="4">
        <f t="shared" si="10"/>
        <v>5.3416654402987621E-5</v>
      </c>
      <c r="I125" s="4">
        <f t="shared" si="10"/>
        <v>5.3416654402987621E-5</v>
      </c>
      <c r="J125" s="4">
        <f t="shared" si="10"/>
        <v>5.3416654402987621E-5</v>
      </c>
      <c r="K125" s="4">
        <f t="shared" si="10"/>
        <v>5.3416654402987621E-5</v>
      </c>
      <c r="L125" s="4">
        <f t="shared" si="10"/>
        <v>5.3416654402987621E-5</v>
      </c>
      <c r="M125" s="4">
        <f t="shared" si="10"/>
        <v>5.3416654402987621E-5</v>
      </c>
      <c r="N125" s="4">
        <f t="shared" si="10"/>
        <v>5.3416654402987621E-5</v>
      </c>
      <c r="O125" s="4">
        <f t="shared" si="10"/>
        <v>5.3416654402987621E-5</v>
      </c>
      <c r="P125" s="4">
        <f t="shared" si="10"/>
        <v>5.3416654402987621E-5</v>
      </c>
      <c r="Q125" s="4">
        <f t="shared" si="10"/>
        <v>5.3416654402987621E-5</v>
      </c>
      <c r="R125" s="4">
        <f t="shared" si="10"/>
        <v>5.3416654402987621E-5</v>
      </c>
      <c r="S125" s="4">
        <f t="shared" si="10"/>
        <v>5.3416654402987621E-5</v>
      </c>
      <c r="T125" s="4">
        <f t="shared" si="10"/>
        <v>5.3416654402987621E-5</v>
      </c>
      <c r="U125" s="4">
        <f t="shared" si="10"/>
        <v>5.3416654402987621E-5</v>
      </c>
      <c r="V125" s="4">
        <f t="shared" si="10"/>
        <v>5.3416654402987621E-5</v>
      </c>
      <c r="W125" s="4">
        <f t="shared" si="10"/>
        <v>5.3416654402987621E-5</v>
      </c>
      <c r="X125" s="4">
        <f t="shared" si="10"/>
        <v>5.3416654402987621E-5</v>
      </c>
      <c r="Y125" s="4">
        <f t="shared" si="10"/>
        <v>5.3416654402987621E-5</v>
      </c>
      <c r="Z125" s="4">
        <f t="shared" si="10"/>
        <v>5.3416654402987621E-5</v>
      </c>
      <c r="AA125" s="4">
        <f t="shared" si="10"/>
        <v>5.3416654402987621E-5</v>
      </c>
      <c r="AB125" s="4">
        <f t="shared" si="10"/>
        <v>5.3416654402987621E-5</v>
      </c>
      <c r="AC125" s="4">
        <f t="shared" si="10"/>
        <v>5.3416654402987621E-5</v>
      </c>
      <c r="AD125" s="4">
        <f t="shared" si="10"/>
        <v>5.3416654402987621E-5</v>
      </c>
      <c r="AE125" s="4">
        <f t="shared" si="10"/>
        <v>5.3416654402987621E-5</v>
      </c>
      <c r="AF125" s="4">
        <f t="shared" si="10"/>
        <v>5.3416654402987621E-5</v>
      </c>
      <c r="AG125" s="4">
        <f t="shared" si="10"/>
        <v>5.3416654402987621E-5</v>
      </c>
      <c r="AH125" s="4">
        <f t="shared" si="10"/>
        <v>5.3416654402987621E-5</v>
      </c>
      <c r="AI125" s="4">
        <f t="shared" si="10"/>
        <v>5.3416654402987621E-5</v>
      </c>
      <c r="AJ125" s="4">
        <f t="shared" ref="H125:AV131" si="11">IFERROR(IF(AJ$87&gt;=($G$1+$F39),HLOOKUP(AJ$87-$F39,$G$1:$AV$85,ROW($A39),FALSE),$G39-($G39*(1-$E39)/$F39)*2*($G$1+$F39-AJ$87)),$D39)</f>
        <v>5.3416654402987621E-5</v>
      </c>
      <c r="AK125" s="4">
        <f t="shared" si="11"/>
        <v>5.3416654402987621E-5</v>
      </c>
      <c r="AL125" s="4">
        <f t="shared" si="11"/>
        <v>5.3416654402987621E-5</v>
      </c>
      <c r="AM125" s="4">
        <f t="shared" si="11"/>
        <v>5.3416654402987621E-5</v>
      </c>
      <c r="AN125" s="4">
        <f t="shared" si="11"/>
        <v>5.3416654402987621E-5</v>
      </c>
      <c r="AO125" s="4">
        <f t="shared" si="11"/>
        <v>5.3416654402987621E-5</v>
      </c>
      <c r="AP125" s="4">
        <f t="shared" si="11"/>
        <v>5.3416654402987621E-5</v>
      </c>
      <c r="AQ125" s="4">
        <f t="shared" si="11"/>
        <v>5.3416654402987621E-5</v>
      </c>
      <c r="AR125" s="4">
        <f t="shared" si="11"/>
        <v>5.3416654402987621E-5</v>
      </c>
      <c r="AS125" s="4">
        <f t="shared" si="11"/>
        <v>5.3416654402987621E-5</v>
      </c>
      <c r="AT125" s="4">
        <f t="shared" si="11"/>
        <v>5.3416654402987621E-5</v>
      </c>
      <c r="AU125" s="4">
        <f t="shared" si="11"/>
        <v>5.3416654402987621E-5</v>
      </c>
      <c r="AV125" s="4">
        <f t="shared" si="11"/>
        <v>5.3416654402987621E-5</v>
      </c>
    </row>
    <row r="126" spans="1:48">
      <c r="A126" s="18" t="s">
        <v>144</v>
      </c>
      <c r="B126" s="18" t="s">
        <v>7</v>
      </c>
      <c r="C126" s="18" t="s">
        <v>5</v>
      </c>
      <c r="G126" s="4">
        <f t="shared" si="5"/>
        <v>5.3416654402987621E-5</v>
      </c>
      <c r="H126" s="4">
        <f t="shared" si="11"/>
        <v>5.3416654402987621E-5</v>
      </c>
      <c r="I126" s="4">
        <f t="shared" si="11"/>
        <v>5.3416654402987621E-5</v>
      </c>
      <c r="J126" s="4">
        <f t="shared" si="11"/>
        <v>5.3416654402987621E-5</v>
      </c>
      <c r="K126" s="4">
        <f t="shared" si="11"/>
        <v>5.3416654402987621E-5</v>
      </c>
      <c r="L126" s="4">
        <f t="shared" si="11"/>
        <v>5.3416654402987621E-5</v>
      </c>
      <c r="M126" s="4">
        <f t="shared" si="11"/>
        <v>5.3416654402987621E-5</v>
      </c>
      <c r="N126" s="4">
        <f t="shared" si="11"/>
        <v>5.3416654402987621E-5</v>
      </c>
      <c r="O126" s="4">
        <f t="shared" si="11"/>
        <v>5.3416654402987621E-5</v>
      </c>
      <c r="P126" s="4">
        <f t="shared" si="11"/>
        <v>5.3416654402987621E-5</v>
      </c>
      <c r="Q126" s="4">
        <f t="shared" si="11"/>
        <v>5.3416654402987621E-5</v>
      </c>
      <c r="R126" s="4">
        <f t="shared" si="11"/>
        <v>5.3416654402987621E-5</v>
      </c>
      <c r="S126" s="4">
        <f t="shared" si="11"/>
        <v>5.3416654402987621E-5</v>
      </c>
      <c r="T126" s="4">
        <f t="shared" si="11"/>
        <v>5.3416654402987621E-5</v>
      </c>
      <c r="U126" s="4">
        <f t="shared" si="11"/>
        <v>5.3416654402987621E-5</v>
      </c>
      <c r="V126" s="4">
        <f t="shared" si="11"/>
        <v>5.3416654402987621E-5</v>
      </c>
      <c r="W126" s="4">
        <f t="shared" si="11"/>
        <v>5.3416654402987621E-5</v>
      </c>
      <c r="X126" s="4">
        <f t="shared" si="11"/>
        <v>5.3416654402987621E-5</v>
      </c>
      <c r="Y126" s="4">
        <f t="shared" si="11"/>
        <v>5.3416654402987621E-5</v>
      </c>
      <c r="Z126" s="4">
        <f t="shared" si="11"/>
        <v>5.3416654402987621E-5</v>
      </c>
      <c r="AA126" s="4">
        <f t="shared" si="11"/>
        <v>5.3416654402987621E-5</v>
      </c>
      <c r="AB126" s="4">
        <f t="shared" si="11"/>
        <v>5.3416654402987621E-5</v>
      </c>
      <c r="AC126" s="4">
        <f t="shared" si="11"/>
        <v>5.3416654402987621E-5</v>
      </c>
      <c r="AD126" s="4">
        <f t="shared" si="11"/>
        <v>5.3416654402987621E-5</v>
      </c>
      <c r="AE126" s="4">
        <f t="shared" si="11"/>
        <v>5.3416654402987621E-5</v>
      </c>
      <c r="AF126" s="4">
        <f t="shared" si="11"/>
        <v>5.3416654402987621E-5</v>
      </c>
      <c r="AG126" s="4">
        <f t="shared" si="11"/>
        <v>5.3416654402987621E-5</v>
      </c>
      <c r="AH126" s="4">
        <f t="shared" si="11"/>
        <v>5.3416654402987621E-5</v>
      </c>
      <c r="AI126" s="4">
        <f t="shared" si="11"/>
        <v>5.3416654402987621E-5</v>
      </c>
      <c r="AJ126" s="4">
        <f t="shared" si="11"/>
        <v>5.3416654402987621E-5</v>
      </c>
      <c r="AK126" s="4">
        <f t="shared" si="11"/>
        <v>5.3416654402987621E-5</v>
      </c>
      <c r="AL126" s="4">
        <f t="shared" si="11"/>
        <v>5.3416654402987621E-5</v>
      </c>
      <c r="AM126" s="4">
        <f t="shared" si="11"/>
        <v>5.3416654402987621E-5</v>
      </c>
      <c r="AN126" s="4">
        <f t="shared" si="11"/>
        <v>5.3416654402987621E-5</v>
      </c>
      <c r="AO126" s="4">
        <f t="shared" si="11"/>
        <v>5.3416654402987621E-5</v>
      </c>
      <c r="AP126" s="4">
        <f t="shared" si="11"/>
        <v>5.3416654402987621E-5</v>
      </c>
      <c r="AQ126" s="4">
        <f t="shared" si="11"/>
        <v>5.3416654402987621E-5</v>
      </c>
      <c r="AR126" s="4">
        <f t="shared" si="11"/>
        <v>5.3416654402987621E-5</v>
      </c>
      <c r="AS126" s="4">
        <f t="shared" si="11"/>
        <v>5.3416654402987621E-5</v>
      </c>
      <c r="AT126" s="4">
        <f t="shared" si="11"/>
        <v>5.3416654402987621E-5</v>
      </c>
      <c r="AU126" s="4">
        <f t="shared" si="11"/>
        <v>5.3416654402987621E-5</v>
      </c>
      <c r="AV126" s="4">
        <f t="shared" si="11"/>
        <v>5.3416654402987621E-5</v>
      </c>
    </row>
    <row r="127" spans="1:48">
      <c r="A127" s="18" t="s">
        <v>144</v>
      </c>
      <c r="B127" s="18" t="s">
        <v>7</v>
      </c>
      <c r="C127" s="18" t="s">
        <v>6</v>
      </c>
      <c r="G127" s="4">
        <f t="shared" si="5"/>
        <v>0</v>
      </c>
      <c r="H127" s="4">
        <f t="shared" si="11"/>
        <v>0</v>
      </c>
      <c r="I127" s="4">
        <f t="shared" si="11"/>
        <v>0</v>
      </c>
      <c r="J127" s="4">
        <f t="shared" si="11"/>
        <v>0</v>
      </c>
      <c r="K127" s="4">
        <f t="shared" si="11"/>
        <v>0</v>
      </c>
      <c r="L127" s="4">
        <f t="shared" si="11"/>
        <v>0</v>
      </c>
      <c r="M127" s="4">
        <f t="shared" si="11"/>
        <v>0</v>
      </c>
      <c r="N127" s="4">
        <f t="shared" si="11"/>
        <v>0</v>
      </c>
      <c r="O127" s="4">
        <f t="shared" si="11"/>
        <v>0</v>
      </c>
      <c r="P127" s="4">
        <f t="shared" si="11"/>
        <v>0</v>
      </c>
      <c r="Q127" s="4">
        <f t="shared" si="11"/>
        <v>0</v>
      </c>
      <c r="R127" s="4">
        <f t="shared" si="11"/>
        <v>0</v>
      </c>
      <c r="S127" s="4">
        <f t="shared" si="11"/>
        <v>0</v>
      </c>
      <c r="T127" s="4">
        <f t="shared" si="11"/>
        <v>0</v>
      </c>
      <c r="U127" s="4">
        <f t="shared" si="11"/>
        <v>0</v>
      </c>
      <c r="V127" s="4">
        <f t="shared" si="11"/>
        <v>0</v>
      </c>
      <c r="W127" s="4">
        <f t="shared" si="11"/>
        <v>0</v>
      </c>
      <c r="X127" s="4">
        <f t="shared" si="11"/>
        <v>0</v>
      </c>
      <c r="Y127" s="4">
        <f t="shared" si="11"/>
        <v>0</v>
      </c>
      <c r="Z127" s="4">
        <f t="shared" si="11"/>
        <v>0</v>
      </c>
      <c r="AA127" s="4">
        <f t="shared" si="11"/>
        <v>0</v>
      </c>
      <c r="AB127" s="4">
        <f t="shared" si="11"/>
        <v>0</v>
      </c>
      <c r="AC127" s="4">
        <f t="shared" si="11"/>
        <v>0</v>
      </c>
      <c r="AD127" s="4">
        <f t="shared" si="11"/>
        <v>0</v>
      </c>
      <c r="AE127" s="4">
        <f t="shared" si="11"/>
        <v>0</v>
      </c>
      <c r="AF127" s="4">
        <f t="shared" si="11"/>
        <v>0</v>
      </c>
      <c r="AG127" s="4">
        <f t="shared" si="11"/>
        <v>0</v>
      </c>
      <c r="AH127" s="4">
        <f t="shared" si="11"/>
        <v>0</v>
      </c>
      <c r="AI127" s="4">
        <f t="shared" si="11"/>
        <v>0</v>
      </c>
      <c r="AJ127" s="4">
        <f t="shared" si="11"/>
        <v>0</v>
      </c>
      <c r="AK127" s="4">
        <f t="shared" si="11"/>
        <v>0</v>
      </c>
      <c r="AL127" s="4">
        <f t="shared" si="11"/>
        <v>0</v>
      </c>
      <c r="AM127" s="4">
        <f t="shared" si="11"/>
        <v>0</v>
      </c>
      <c r="AN127" s="4">
        <f t="shared" si="11"/>
        <v>0</v>
      </c>
      <c r="AO127" s="4">
        <f t="shared" si="11"/>
        <v>0</v>
      </c>
      <c r="AP127" s="4">
        <f t="shared" si="11"/>
        <v>0</v>
      </c>
      <c r="AQ127" s="4">
        <f t="shared" si="11"/>
        <v>0</v>
      </c>
      <c r="AR127" s="4">
        <f t="shared" si="11"/>
        <v>0</v>
      </c>
      <c r="AS127" s="4">
        <f t="shared" si="11"/>
        <v>0</v>
      </c>
      <c r="AT127" s="4">
        <f t="shared" si="11"/>
        <v>0</v>
      </c>
      <c r="AU127" s="4">
        <f t="shared" si="11"/>
        <v>0</v>
      </c>
      <c r="AV127" s="4">
        <f t="shared" si="11"/>
        <v>0</v>
      </c>
    </row>
    <row r="128" spans="1:48">
      <c r="A128" s="18" t="s">
        <v>144</v>
      </c>
      <c r="B128" s="18" t="s">
        <v>7</v>
      </c>
      <c r="C128" s="18" t="s">
        <v>49</v>
      </c>
      <c r="G128" s="4">
        <f t="shared" si="5"/>
        <v>0</v>
      </c>
      <c r="H128" s="4">
        <f t="shared" si="11"/>
        <v>0</v>
      </c>
      <c r="I128" s="4">
        <f t="shared" si="11"/>
        <v>0</v>
      </c>
      <c r="J128" s="4">
        <f t="shared" si="11"/>
        <v>0</v>
      </c>
      <c r="K128" s="4">
        <f t="shared" si="11"/>
        <v>0</v>
      </c>
      <c r="L128" s="4">
        <f t="shared" si="11"/>
        <v>0</v>
      </c>
      <c r="M128" s="4">
        <f t="shared" si="11"/>
        <v>0</v>
      </c>
      <c r="N128" s="4">
        <f t="shared" si="11"/>
        <v>0</v>
      </c>
      <c r="O128" s="4">
        <f t="shared" si="11"/>
        <v>0</v>
      </c>
      <c r="P128" s="4">
        <f t="shared" si="11"/>
        <v>0</v>
      </c>
      <c r="Q128" s="4">
        <f t="shared" si="11"/>
        <v>0</v>
      </c>
      <c r="R128" s="4">
        <f t="shared" si="11"/>
        <v>0</v>
      </c>
      <c r="S128" s="4">
        <f t="shared" si="11"/>
        <v>0</v>
      </c>
      <c r="T128" s="4">
        <f t="shared" si="11"/>
        <v>0</v>
      </c>
      <c r="U128" s="4">
        <f t="shared" si="11"/>
        <v>0</v>
      </c>
      <c r="V128" s="4">
        <f t="shared" si="11"/>
        <v>0</v>
      </c>
      <c r="W128" s="4">
        <f t="shared" si="11"/>
        <v>0</v>
      </c>
      <c r="X128" s="4">
        <f t="shared" si="11"/>
        <v>0</v>
      </c>
      <c r="Y128" s="4">
        <f t="shared" si="11"/>
        <v>0</v>
      </c>
      <c r="Z128" s="4">
        <f t="shared" si="11"/>
        <v>0</v>
      </c>
      <c r="AA128" s="4">
        <f t="shared" si="11"/>
        <v>0</v>
      </c>
      <c r="AB128" s="4">
        <f t="shared" si="11"/>
        <v>0</v>
      </c>
      <c r="AC128" s="4">
        <f t="shared" si="11"/>
        <v>0</v>
      </c>
      <c r="AD128" s="4">
        <f t="shared" si="11"/>
        <v>0</v>
      </c>
      <c r="AE128" s="4">
        <f t="shared" si="11"/>
        <v>0</v>
      </c>
      <c r="AF128" s="4">
        <f t="shared" si="11"/>
        <v>0</v>
      </c>
      <c r="AG128" s="4">
        <f t="shared" si="11"/>
        <v>0</v>
      </c>
      <c r="AH128" s="4">
        <f t="shared" si="11"/>
        <v>0</v>
      </c>
      <c r="AI128" s="4">
        <f t="shared" si="11"/>
        <v>0</v>
      </c>
      <c r="AJ128" s="4">
        <f t="shared" si="11"/>
        <v>0</v>
      </c>
      <c r="AK128" s="4">
        <f t="shared" si="11"/>
        <v>0</v>
      </c>
      <c r="AL128" s="4">
        <f t="shared" si="11"/>
        <v>0</v>
      </c>
      <c r="AM128" s="4">
        <f t="shared" si="11"/>
        <v>0</v>
      </c>
      <c r="AN128" s="4">
        <f t="shared" si="11"/>
        <v>0</v>
      </c>
      <c r="AO128" s="4">
        <f t="shared" si="11"/>
        <v>0</v>
      </c>
      <c r="AP128" s="4">
        <f t="shared" si="11"/>
        <v>0</v>
      </c>
      <c r="AQ128" s="4">
        <f t="shared" si="11"/>
        <v>0</v>
      </c>
      <c r="AR128" s="4">
        <f t="shared" si="11"/>
        <v>0</v>
      </c>
      <c r="AS128" s="4">
        <f t="shared" si="11"/>
        <v>0</v>
      </c>
      <c r="AT128" s="4">
        <f t="shared" si="11"/>
        <v>0</v>
      </c>
      <c r="AU128" s="4">
        <f t="shared" si="11"/>
        <v>0</v>
      </c>
      <c r="AV128" s="4">
        <f t="shared" si="11"/>
        <v>0</v>
      </c>
    </row>
    <row r="129" spans="1:48">
      <c r="A129" s="18" t="s">
        <v>144</v>
      </c>
      <c r="B129" s="18" t="s">
        <v>7</v>
      </c>
      <c r="C129" s="18" t="s">
        <v>50</v>
      </c>
      <c r="G129" s="4">
        <f t="shared" si="5"/>
        <v>1.7805551467662544E-5</v>
      </c>
      <c r="H129" s="4">
        <f t="shared" si="11"/>
        <v>1.7805551467662544E-5</v>
      </c>
      <c r="I129" s="4">
        <f t="shared" si="11"/>
        <v>1.7805551467662544E-5</v>
      </c>
      <c r="J129" s="4">
        <f t="shared" si="11"/>
        <v>1.7805551467662544E-5</v>
      </c>
      <c r="K129" s="4">
        <f t="shared" si="11"/>
        <v>1.7805551467662544E-5</v>
      </c>
      <c r="L129" s="4">
        <f t="shared" si="11"/>
        <v>1.7805551467662544E-5</v>
      </c>
      <c r="M129" s="4">
        <f t="shared" si="11"/>
        <v>1.7805551467662544E-5</v>
      </c>
      <c r="N129" s="4">
        <f t="shared" si="11"/>
        <v>1.7805551467662544E-5</v>
      </c>
      <c r="O129" s="4">
        <f t="shared" si="11"/>
        <v>1.7805551467662544E-5</v>
      </c>
      <c r="P129" s="4">
        <f t="shared" si="11"/>
        <v>1.7805551467662544E-5</v>
      </c>
      <c r="Q129" s="4">
        <f t="shared" si="11"/>
        <v>1.7805551467662544E-5</v>
      </c>
      <c r="R129" s="4">
        <f t="shared" si="11"/>
        <v>1.7805551467662544E-5</v>
      </c>
      <c r="S129" s="4">
        <f t="shared" si="11"/>
        <v>1.7805551467662544E-5</v>
      </c>
      <c r="T129" s="4">
        <f t="shared" si="11"/>
        <v>1.7805551467662544E-5</v>
      </c>
      <c r="U129" s="4">
        <f t="shared" si="11"/>
        <v>1.7805551467662544E-5</v>
      </c>
      <c r="V129" s="4">
        <f t="shared" si="11"/>
        <v>1.7805551467662544E-5</v>
      </c>
      <c r="W129" s="4">
        <f t="shared" si="11"/>
        <v>1.7805551467662544E-5</v>
      </c>
      <c r="X129" s="4">
        <f t="shared" si="11"/>
        <v>1.7805551467662544E-5</v>
      </c>
      <c r="Y129" s="4">
        <f t="shared" si="11"/>
        <v>1.7805551467662544E-5</v>
      </c>
      <c r="Z129" s="4">
        <f t="shared" si="11"/>
        <v>1.7805551467662544E-5</v>
      </c>
      <c r="AA129" s="4">
        <f t="shared" si="11"/>
        <v>1.7805551467662544E-5</v>
      </c>
      <c r="AB129" s="4">
        <f t="shared" si="11"/>
        <v>1.7805551467662544E-5</v>
      </c>
      <c r="AC129" s="4">
        <f t="shared" si="11"/>
        <v>1.7805551467662544E-5</v>
      </c>
      <c r="AD129" s="4">
        <f t="shared" si="11"/>
        <v>1.7805551467662544E-5</v>
      </c>
      <c r="AE129" s="4">
        <f t="shared" si="11"/>
        <v>1.7805551467662544E-5</v>
      </c>
      <c r="AF129" s="4">
        <f t="shared" si="11"/>
        <v>1.7805551467662544E-5</v>
      </c>
      <c r="AG129" s="4">
        <f t="shared" si="11"/>
        <v>1.7805551467662544E-5</v>
      </c>
      <c r="AH129" s="4">
        <f t="shared" si="11"/>
        <v>1.7805551467662544E-5</v>
      </c>
      <c r="AI129" s="4">
        <f t="shared" si="11"/>
        <v>1.7805551467662544E-5</v>
      </c>
      <c r="AJ129" s="4">
        <f t="shared" si="11"/>
        <v>1.7805551467662544E-5</v>
      </c>
      <c r="AK129" s="4">
        <f t="shared" si="11"/>
        <v>1.7805551467662544E-5</v>
      </c>
      <c r="AL129" s="4">
        <f t="shared" si="11"/>
        <v>1.7805551467662544E-5</v>
      </c>
      <c r="AM129" s="4">
        <f t="shared" si="11"/>
        <v>1.7805551467662544E-5</v>
      </c>
      <c r="AN129" s="4">
        <f t="shared" si="11"/>
        <v>1.7805551467662544E-5</v>
      </c>
      <c r="AO129" s="4">
        <f t="shared" si="11"/>
        <v>1.7805551467662544E-5</v>
      </c>
      <c r="AP129" s="4">
        <f t="shared" si="11"/>
        <v>1.7805551467662544E-5</v>
      </c>
      <c r="AQ129" s="4">
        <f t="shared" si="11"/>
        <v>1.7805551467662544E-5</v>
      </c>
      <c r="AR129" s="4">
        <f t="shared" si="11"/>
        <v>1.7805551467662544E-5</v>
      </c>
      <c r="AS129" s="4">
        <f t="shared" si="11"/>
        <v>1.7805551467662544E-5</v>
      </c>
      <c r="AT129" s="4">
        <f t="shared" si="11"/>
        <v>1.7805551467662544E-5</v>
      </c>
      <c r="AU129" s="4">
        <f t="shared" si="11"/>
        <v>1.7805551467662544E-5</v>
      </c>
      <c r="AV129" s="4">
        <f t="shared" si="11"/>
        <v>1.7805551467662544E-5</v>
      </c>
    </row>
    <row r="130" spans="1:48">
      <c r="A130" s="18" t="s">
        <v>143</v>
      </c>
      <c r="B130" s="18" t="s">
        <v>15</v>
      </c>
      <c r="C130" s="18" t="s">
        <v>2</v>
      </c>
      <c r="G130" s="4">
        <f t="shared" si="5"/>
        <v>4.4544800146568749E-3</v>
      </c>
      <c r="H130" s="4">
        <f t="shared" si="11"/>
        <v>4.4544800146568749E-3</v>
      </c>
      <c r="I130" s="4">
        <f t="shared" si="11"/>
        <v>4.4544800146568749E-3</v>
      </c>
      <c r="J130" s="4">
        <f t="shared" si="11"/>
        <v>4.4544800146568749E-3</v>
      </c>
      <c r="K130" s="4">
        <f t="shared" si="11"/>
        <v>4.4544800146568749E-3</v>
      </c>
      <c r="L130" s="4">
        <f t="shared" si="11"/>
        <v>4.4544800146568749E-3</v>
      </c>
      <c r="M130" s="4">
        <f t="shared" si="11"/>
        <v>4.4544800146568749E-3</v>
      </c>
      <c r="N130" s="4">
        <f t="shared" si="11"/>
        <v>4.4544800146568749E-3</v>
      </c>
      <c r="O130" s="4">
        <f t="shared" si="11"/>
        <v>4.4544800146568749E-3</v>
      </c>
      <c r="P130" s="4">
        <f t="shared" si="11"/>
        <v>4.4544800146568749E-3</v>
      </c>
      <c r="Q130" s="4">
        <f t="shared" si="11"/>
        <v>4.4544800146568749E-3</v>
      </c>
      <c r="R130" s="4">
        <f t="shared" si="11"/>
        <v>4.4544800146568749E-3</v>
      </c>
      <c r="S130" s="4">
        <f t="shared" si="11"/>
        <v>4.4544800146568749E-3</v>
      </c>
      <c r="T130" s="4">
        <f t="shared" si="11"/>
        <v>4.4544800146568749E-3</v>
      </c>
      <c r="U130" s="4">
        <f t="shared" si="11"/>
        <v>4.4544800146568749E-3</v>
      </c>
      <c r="V130" s="4">
        <f t="shared" si="11"/>
        <v>4.4544800146568749E-3</v>
      </c>
      <c r="W130" s="4">
        <f t="shared" si="11"/>
        <v>4.4544800146568749E-3</v>
      </c>
      <c r="X130" s="4">
        <f t="shared" si="11"/>
        <v>4.4544800146568749E-3</v>
      </c>
      <c r="Y130" s="4">
        <f t="shared" si="11"/>
        <v>4.4544800146568749E-3</v>
      </c>
      <c r="Z130" s="4">
        <f t="shared" si="11"/>
        <v>4.4544800146568749E-3</v>
      </c>
      <c r="AA130" s="4">
        <f t="shared" si="11"/>
        <v>4.4544800146568749E-3</v>
      </c>
      <c r="AB130" s="4">
        <f t="shared" si="11"/>
        <v>4.4544800146568749E-3</v>
      </c>
      <c r="AC130" s="4">
        <f t="shared" si="11"/>
        <v>4.4544800146568749E-3</v>
      </c>
      <c r="AD130" s="4">
        <f t="shared" si="11"/>
        <v>4.4544800146568749E-3</v>
      </c>
      <c r="AE130" s="4">
        <f t="shared" si="11"/>
        <v>4.4544800146568749E-3</v>
      </c>
      <c r="AF130" s="4">
        <f t="shared" si="11"/>
        <v>4.4544800146568749E-3</v>
      </c>
      <c r="AG130" s="4">
        <f t="shared" si="11"/>
        <v>4.4544800146568749E-3</v>
      </c>
      <c r="AH130" s="4">
        <f t="shared" si="11"/>
        <v>4.637028933039274E-3</v>
      </c>
      <c r="AI130" s="4">
        <f t="shared" si="11"/>
        <v>4.6921946850107879E-3</v>
      </c>
      <c r="AJ130" s="4">
        <f t="shared" si="11"/>
        <v>4.8050495373842895E-3</v>
      </c>
      <c r="AK130" s="4">
        <f t="shared" si="11"/>
        <v>4.9713144189326222E-3</v>
      </c>
      <c r="AL130" s="4">
        <f t="shared" si="11"/>
        <v>5.022812742502109E-3</v>
      </c>
      <c r="AM130" s="4">
        <f t="shared" si="11"/>
        <v>5.0682680614387793E-3</v>
      </c>
      <c r="AN130" s="4">
        <f t="shared" si="11"/>
        <v>5.1145536145112804E-3</v>
      </c>
      <c r="AO130" s="4">
        <f t="shared" si="11"/>
        <v>5.2593939947967001E-3</v>
      </c>
      <c r="AP130" s="4">
        <f t="shared" si="11"/>
        <v>5.3277660932735029E-3</v>
      </c>
      <c r="AQ130" s="4">
        <f t="shared" si="11"/>
        <v>5.3891977997194149E-3</v>
      </c>
      <c r="AR130" s="4">
        <f t="shared" si="11"/>
        <v>5.4835999247564021E-3</v>
      </c>
      <c r="AS130" s="4">
        <f t="shared" si="11"/>
        <v>5.5847980160498465E-3</v>
      </c>
      <c r="AT130" s="4">
        <f t="shared" si="11"/>
        <v>5.6836356836670468E-3</v>
      </c>
      <c r="AU130" s="4">
        <f t="shared" si="11"/>
        <v>5.7653010665893768E-3</v>
      </c>
      <c r="AV130" s="4">
        <f t="shared" si="11"/>
        <v>5.8705648050965745E-3</v>
      </c>
    </row>
    <row r="131" spans="1:48">
      <c r="A131" s="18" t="s">
        <v>143</v>
      </c>
      <c r="B131" s="18" t="s">
        <v>15</v>
      </c>
      <c r="C131" s="18" t="s">
        <v>3</v>
      </c>
      <c r="G131" s="4">
        <f t="shared" si="5"/>
        <v>4.88055442953364E-3</v>
      </c>
      <c r="H131" s="4">
        <f t="shared" si="11"/>
        <v>4.88055442953364E-3</v>
      </c>
      <c r="I131" s="4">
        <f t="shared" si="11"/>
        <v>4.88055442953364E-3</v>
      </c>
      <c r="J131" s="4">
        <f t="shared" si="11"/>
        <v>4.88055442953364E-3</v>
      </c>
      <c r="K131" s="4">
        <f t="shared" si="11"/>
        <v>4.88055442953364E-3</v>
      </c>
      <c r="L131" s="4">
        <f t="shared" si="11"/>
        <v>4.88055442953364E-3</v>
      </c>
      <c r="M131" s="4">
        <f t="shared" si="11"/>
        <v>4.88055442953364E-3</v>
      </c>
      <c r="N131" s="4">
        <f t="shared" si="11"/>
        <v>4.88055442953364E-3</v>
      </c>
      <c r="O131" s="4">
        <f t="shared" si="11"/>
        <v>4.88055442953364E-3</v>
      </c>
      <c r="P131" s="4">
        <f t="shared" si="11"/>
        <v>4.88055442953364E-3</v>
      </c>
      <c r="Q131" s="4">
        <f t="shared" si="11"/>
        <v>4.88055442953364E-3</v>
      </c>
      <c r="R131" s="4">
        <f t="shared" si="11"/>
        <v>4.88055442953364E-3</v>
      </c>
      <c r="S131" s="4">
        <f t="shared" si="11"/>
        <v>4.88055442953364E-3</v>
      </c>
      <c r="T131" s="4">
        <f t="shared" si="11"/>
        <v>4.88055442953364E-3</v>
      </c>
      <c r="U131" s="4">
        <f t="shared" si="11"/>
        <v>4.88055442953364E-3</v>
      </c>
      <c r="V131" s="4">
        <f t="shared" si="11"/>
        <v>4.88055442953364E-3</v>
      </c>
      <c r="W131" s="4">
        <f t="shared" si="11"/>
        <v>4.88055442953364E-3</v>
      </c>
      <c r="X131" s="4">
        <f t="shared" si="11"/>
        <v>4.88055442953364E-3</v>
      </c>
      <c r="Y131" s="4">
        <f t="shared" si="11"/>
        <v>4.88055442953364E-3</v>
      </c>
      <c r="Z131" s="4">
        <f t="shared" si="11"/>
        <v>4.88055442953364E-3</v>
      </c>
      <c r="AA131" s="4">
        <f t="shared" si="11"/>
        <v>4.88055442953364E-3</v>
      </c>
      <c r="AB131" s="4">
        <f t="shared" si="11"/>
        <v>4.88055442953364E-3</v>
      </c>
      <c r="AC131" s="4">
        <f t="shared" si="11"/>
        <v>4.88055442953364E-3</v>
      </c>
      <c r="AD131" s="4">
        <f t="shared" si="11"/>
        <v>4.88055442953364E-3</v>
      </c>
      <c r="AE131" s="4">
        <f t="shared" si="11"/>
        <v>4.88055442953364E-3</v>
      </c>
      <c r="AF131" s="4">
        <f t="shared" si="11"/>
        <v>4.88055442953364E-3</v>
      </c>
      <c r="AG131" s="4">
        <f t="shared" si="11"/>
        <v>4.88055442953364E-3</v>
      </c>
      <c r="AH131" s="4">
        <f t="shared" si="11"/>
        <v>4.9929594721157527E-3</v>
      </c>
      <c r="AI131" s="4">
        <f t="shared" si="11"/>
        <v>5.0391328038998729E-3</v>
      </c>
      <c r="AJ131" s="4">
        <f t="shared" si="11"/>
        <v>5.1345255556205383E-3</v>
      </c>
      <c r="AK131" s="4">
        <f t="shared" si="11"/>
        <v>5.2000038153210849E-3</v>
      </c>
      <c r="AL131" s="4">
        <f t="shared" si="11"/>
        <v>5.2901051428241126E-3</v>
      </c>
      <c r="AM131" s="4">
        <f t="shared" si="11"/>
        <v>5.3675303060960978E-3</v>
      </c>
      <c r="AN131" s="4">
        <f t="shared" si="11"/>
        <v>5.4581304919986999E-3</v>
      </c>
      <c r="AO131" s="4">
        <f t="shared" si="11"/>
        <v>5.5443358276492747E-3</v>
      </c>
      <c r="AP131" s="4">
        <f t="shared" si="11"/>
        <v>5.6384714692488376E-3</v>
      </c>
      <c r="AQ131" s="4">
        <f t="shared" si="11"/>
        <v>5.7322955573246726E-3</v>
      </c>
      <c r="AR131" s="4">
        <f t="shared" si="11"/>
        <v>5.8317511093699094E-3</v>
      </c>
      <c r="AS131" s="4">
        <f t="shared" ref="H131:AV138" si="12">IFERROR(IF(AS$87&gt;=($G$1+$F45),HLOOKUP(AS$87-$F45,$G$1:$AV$85,ROW($A45),FALSE),$G45-($G45*(1-$E45)/$F45)*2*($G$1+$F45-AS$87)),$D45)</f>
        <v>5.9330227056464289E-3</v>
      </c>
      <c r="AT131" s="4">
        <f t="shared" si="12"/>
        <v>6.0390446149751059E-3</v>
      </c>
      <c r="AU131" s="4">
        <f t="shared" si="12"/>
        <v>6.1040176652750423E-3</v>
      </c>
      <c r="AV131" s="4">
        <f t="shared" si="12"/>
        <v>6.1374643374135359E-3</v>
      </c>
    </row>
    <row r="132" spans="1:48">
      <c r="A132" s="18" t="s">
        <v>143</v>
      </c>
      <c r="B132" s="18" t="s">
        <v>15</v>
      </c>
      <c r="C132" s="18" t="s">
        <v>4</v>
      </c>
      <c r="G132" s="4">
        <f t="shared" si="5"/>
        <v>4.88055442953364E-3</v>
      </c>
      <c r="H132" s="4">
        <f t="shared" si="12"/>
        <v>4.88055442953364E-3</v>
      </c>
      <c r="I132" s="4">
        <f t="shared" si="12"/>
        <v>4.88055442953364E-3</v>
      </c>
      <c r="J132" s="4">
        <f t="shared" si="12"/>
        <v>4.88055442953364E-3</v>
      </c>
      <c r="K132" s="4">
        <f t="shared" si="12"/>
        <v>4.88055442953364E-3</v>
      </c>
      <c r="L132" s="4">
        <f t="shared" si="12"/>
        <v>4.88055442953364E-3</v>
      </c>
      <c r="M132" s="4">
        <f t="shared" si="12"/>
        <v>4.88055442953364E-3</v>
      </c>
      <c r="N132" s="4">
        <f t="shared" si="12"/>
        <v>4.88055442953364E-3</v>
      </c>
      <c r="O132" s="4">
        <f t="shared" si="12"/>
        <v>4.88055442953364E-3</v>
      </c>
      <c r="P132" s="4">
        <f t="shared" si="12"/>
        <v>4.88055442953364E-3</v>
      </c>
      <c r="Q132" s="4">
        <f t="shared" si="12"/>
        <v>4.88055442953364E-3</v>
      </c>
      <c r="R132" s="4">
        <f t="shared" si="12"/>
        <v>4.88055442953364E-3</v>
      </c>
      <c r="S132" s="4">
        <f t="shared" si="12"/>
        <v>4.88055442953364E-3</v>
      </c>
      <c r="T132" s="4">
        <f t="shared" si="12"/>
        <v>4.88055442953364E-3</v>
      </c>
      <c r="U132" s="4">
        <f t="shared" si="12"/>
        <v>4.88055442953364E-3</v>
      </c>
      <c r="V132" s="4">
        <f t="shared" si="12"/>
        <v>4.88055442953364E-3</v>
      </c>
      <c r="W132" s="4">
        <f t="shared" si="12"/>
        <v>4.88055442953364E-3</v>
      </c>
      <c r="X132" s="4">
        <f t="shared" si="12"/>
        <v>4.88055442953364E-3</v>
      </c>
      <c r="Y132" s="4">
        <f t="shared" si="12"/>
        <v>4.88055442953364E-3</v>
      </c>
      <c r="Z132" s="4">
        <f t="shared" si="12"/>
        <v>4.88055442953364E-3</v>
      </c>
      <c r="AA132" s="4">
        <f t="shared" si="12"/>
        <v>4.88055442953364E-3</v>
      </c>
      <c r="AB132" s="4">
        <f t="shared" si="12"/>
        <v>4.88055442953364E-3</v>
      </c>
      <c r="AC132" s="4">
        <f t="shared" si="12"/>
        <v>4.88055442953364E-3</v>
      </c>
      <c r="AD132" s="4">
        <f t="shared" si="12"/>
        <v>4.88055442953364E-3</v>
      </c>
      <c r="AE132" s="4">
        <f t="shared" si="12"/>
        <v>4.88055442953364E-3</v>
      </c>
      <c r="AF132" s="4">
        <f t="shared" si="12"/>
        <v>4.88055442953364E-3</v>
      </c>
      <c r="AG132" s="4">
        <f t="shared" si="12"/>
        <v>4.88055442953364E-3</v>
      </c>
      <c r="AH132" s="4">
        <f t="shared" si="12"/>
        <v>4.9929594721157527E-3</v>
      </c>
      <c r="AI132" s="4">
        <f t="shared" si="12"/>
        <v>5.0391328038998729E-3</v>
      </c>
      <c r="AJ132" s="4">
        <f t="shared" si="12"/>
        <v>5.1345255556205383E-3</v>
      </c>
      <c r="AK132" s="4">
        <f t="shared" si="12"/>
        <v>5.2000038153210849E-3</v>
      </c>
      <c r="AL132" s="4">
        <f t="shared" si="12"/>
        <v>5.2901051428241126E-3</v>
      </c>
      <c r="AM132" s="4">
        <f t="shared" si="12"/>
        <v>5.3675303060960978E-3</v>
      </c>
      <c r="AN132" s="4">
        <f t="shared" si="12"/>
        <v>5.4581304919986999E-3</v>
      </c>
      <c r="AO132" s="4">
        <f t="shared" si="12"/>
        <v>5.5443358276492747E-3</v>
      </c>
      <c r="AP132" s="4">
        <f t="shared" si="12"/>
        <v>5.6384714692488376E-3</v>
      </c>
      <c r="AQ132" s="4">
        <f t="shared" si="12"/>
        <v>5.7322955573246726E-3</v>
      </c>
      <c r="AR132" s="4">
        <f t="shared" si="12"/>
        <v>5.8317511093699094E-3</v>
      </c>
      <c r="AS132" s="4">
        <f t="shared" si="12"/>
        <v>5.9330227056464289E-3</v>
      </c>
      <c r="AT132" s="4">
        <f t="shared" si="12"/>
        <v>6.0390446149751059E-3</v>
      </c>
      <c r="AU132" s="4">
        <f t="shared" si="12"/>
        <v>6.1040176652750423E-3</v>
      </c>
      <c r="AV132" s="4">
        <f t="shared" si="12"/>
        <v>6.1374643374135359E-3</v>
      </c>
    </row>
    <row r="133" spans="1:48">
      <c r="A133" s="18" t="s">
        <v>143</v>
      </c>
      <c r="B133" s="18" t="s">
        <v>15</v>
      </c>
      <c r="C133" s="18" t="s">
        <v>5</v>
      </c>
      <c r="G133" s="4">
        <f t="shared" si="5"/>
        <v>4.88055442953364E-3</v>
      </c>
      <c r="H133" s="4">
        <f t="shared" si="12"/>
        <v>4.88055442953364E-3</v>
      </c>
      <c r="I133" s="4">
        <f t="shared" si="12"/>
        <v>4.88055442953364E-3</v>
      </c>
      <c r="J133" s="4">
        <f t="shared" si="12"/>
        <v>4.88055442953364E-3</v>
      </c>
      <c r="K133" s="4">
        <f t="shared" si="12"/>
        <v>4.88055442953364E-3</v>
      </c>
      <c r="L133" s="4">
        <f t="shared" si="12"/>
        <v>4.88055442953364E-3</v>
      </c>
      <c r="M133" s="4">
        <f t="shared" si="12"/>
        <v>4.88055442953364E-3</v>
      </c>
      <c r="N133" s="4">
        <f t="shared" si="12"/>
        <v>4.88055442953364E-3</v>
      </c>
      <c r="O133" s="4">
        <f t="shared" si="12"/>
        <v>4.88055442953364E-3</v>
      </c>
      <c r="P133" s="4">
        <f t="shared" si="12"/>
        <v>4.88055442953364E-3</v>
      </c>
      <c r="Q133" s="4">
        <f t="shared" si="12"/>
        <v>4.88055442953364E-3</v>
      </c>
      <c r="R133" s="4">
        <f t="shared" si="12"/>
        <v>4.88055442953364E-3</v>
      </c>
      <c r="S133" s="4">
        <f t="shared" si="12"/>
        <v>4.88055442953364E-3</v>
      </c>
      <c r="T133" s="4">
        <f t="shared" si="12"/>
        <v>4.88055442953364E-3</v>
      </c>
      <c r="U133" s="4">
        <f t="shared" si="12"/>
        <v>4.88055442953364E-3</v>
      </c>
      <c r="V133" s="4">
        <f t="shared" si="12"/>
        <v>4.88055442953364E-3</v>
      </c>
      <c r="W133" s="4">
        <f t="shared" si="12"/>
        <v>4.88055442953364E-3</v>
      </c>
      <c r="X133" s="4">
        <f t="shared" si="12"/>
        <v>4.88055442953364E-3</v>
      </c>
      <c r="Y133" s="4">
        <f t="shared" si="12"/>
        <v>4.88055442953364E-3</v>
      </c>
      <c r="Z133" s="4">
        <f t="shared" si="12"/>
        <v>4.88055442953364E-3</v>
      </c>
      <c r="AA133" s="4">
        <f t="shared" si="12"/>
        <v>4.88055442953364E-3</v>
      </c>
      <c r="AB133" s="4">
        <f t="shared" si="12"/>
        <v>4.88055442953364E-3</v>
      </c>
      <c r="AC133" s="4">
        <f t="shared" si="12"/>
        <v>4.88055442953364E-3</v>
      </c>
      <c r="AD133" s="4">
        <f t="shared" si="12"/>
        <v>4.88055442953364E-3</v>
      </c>
      <c r="AE133" s="4">
        <f t="shared" si="12"/>
        <v>4.88055442953364E-3</v>
      </c>
      <c r="AF133" s="4">
        <f t="shared" si="12"/>
        <v>4.88055442953364E-3</v>
      </c>
      <c r="AG133" s="4">
        <f t="shared" si="12"/>
        <v>4.88055442953364E-3</v>
      </c>
      <c r="AH133" s="4">
        <f t="shared" si="12"/>
        <v>4.9929594721157527E-3</v>
      </c>
      <c r="AI133" s="4">
        <f t="shared" si="12"/>
        <v>5.0391328038998729E-3</v>
      </c>
      <c r="AJ133" s="4">
        <f t="shared" si="12"/>
        <v>5.1345255556205383E-3</v>
      </c>
      <c r="AK133" s="4">
        <f t="shared" si="12"/>
        <v>5.2000038153210849E-3</v>
      </c>
      <c r="AL133" s="4">
        <f t="shared" si="12"/>
        <v>5.2901051428241126E-3</v>
      </c>
      <c r="AM133" s="4">
        <f t="shared" si="12"/>
        <v>5.3675303060960978E-3</v>
      </c>
      <c r="AN133" s="4">
        <f t="shared" si="12"/>
        <v>5.4581304919986999E-3</v>
      </c>
      <c r="AO133" s="4">
        <f t="shared" si="12"/>
        <v>5.5443358276492747E-3</v>
      </c>
      <c r="AP133" s="4">
        <f t="shared" si="12"/>
        <v>5.6384714692488376E-3</v>
      </c>
      <c r="AQ133" s="4">
        <f t="shared" si="12"/>
        <v>5.7322955573246726E-3</v>
      </c>
      <c r="AR133" s="4">
        <f t="shared" si="12"/>
        <v>5.8317511093699094E-3</v>
      </c>
      <c r="AS133" s="4">
        <f t="shared" si="12"/>
        <v>5.9330227056464289E-3</v>
      </c>
      <c r="AT133" s="4">
        <f t="shared" si="12"/>
        <v>6.0390446149751059E-3</v>
      </c>
      <c r="AU133" s="4">
        <f t="shared" si="12"/>
        <v>6.1040176652750423E-3</v>
      </c>
      <c r="AV133" s="4">
        <f t="shared" si="12"/>
        <v>6.1374643374135359E-3</v>
      </c>
    </row>
    <row r="134" spans="1:48">
      <c r="A134" s="18" t="s">
        <v>143</v>
      </c>
      <c r="B134" s="18" t="s">
        <v>15</v>
      </c>
      <c r="C134" s="18" t="s">
        <v>6</v>
      </c>
      <c r="G134" s="4">
        <f t="shared" si="5"/>
        <v>0</v>
      </c>
      <c r="H134" s="4">
        <f t="shared" si="12"/>
        <v>0</v>
      </c>
      <c r="I134" s="4">
        <f t="shared" si="12"/>
        <v>0</v>
      </c>
      <c r="J134" s="4">
        <f t="shared" si="12"/>
        <v>0</v>
      </c>
      <c r="K134" s="4">
        <f t="shared" si="12"/>
        <v>0</v>
      </c>
      <c r="L134" s="4">
        <f t="shared" si="12"/>
        <v>0</v>
      </c>
      <c r="M134" s="4">
        <f t="shared" si="12"/>
        <v>0</v>
      </c>
      <c r="N134" s="4">
        <f t="shared" si="12"/>
        <v>0</v>
      </c>
      <c r="O134" s="4">
        <f t="shared" si="12"/>
        <v>0</v>
      </c>
      <c r="P134" s="4">
        <f t="shared" si="12"/>
        <v>0</v>
      </c>
      <c r="Q134" s="4">
        <f t="shared" si="12"/>
        <v>0</v>
      </c>
      <c r="R134" s="4">
        <f t="shared" si="12"/>
        <v>0</v>
      </c>
      <c r="S134" s="4">
        <f t="shared" si="12"/>
        <v>0</v>
      </c>
      <c r="T134" s="4">
        <f t="shared" si="12"/>
        <v>0</v>
      </c>
      <c r="U134" s="4">
        <f t="shared" si="12"/>
        <v>0</v>
      </c>
      <c r="V134" s="4">
        <f t="shared" si="12"/>
        <v>0</v>
      </c>
      <c r="W134" s="4">
        <f t="shared" si="12"/>
        <v>0</v>
      </c>
      <c r="X134" s="4">
        <f t="shared" si="12"/>
        <v>0</v>
      </c>
      <c r="Y134" s="4">
        <f t="shared" si="12"/>
        <v>0</v>
      </c>
      <c r="Z134" s="4">
        <f t="shared" si="12"/>
        <v>0</v>
      </c>
      <c r="AA134" s="4">
        <f t="shared" si="12"/>
        <v>0</v>
      </c>
      <c r="AB134" s="4">
        <f t="shared" si="12"/>
        <v>0</v>
      </c>
      <c r="AC134" s="4">
        <f t="shared" si="12"/>
        <v>0</v>
      </c>
      <c r="AD134" s="4">
        <f t="shared" si="12"/>
        <v>0</v>
      </c>
      <c r="AE134" s="4">
        <f t="shared" si="12"/>
        <v>0</v>
      </c>
      <c r="AF134" s="4">
        <f t="shared" si="12"/>
        <v>0</v>
      </c>
      <c r="AG134" s="4">
        <f t="shared" si="12"/>
        <v>0</v>
      </c>
      <c r="AH134" s="4">
        <f t="shared" si="12"/>
        <v>0</v>
      </c>
      <c r="AI134" s="4">
        <f t="shared" si="12"/>
        <v>0</v>
      </c>
      <c r="AJ134" s="4">
        <f t="shared" si="12"/>
        <v>0</v>
      </c>
      <c r="AK134" s="4">
        <f t="shared" si="12"/>
        <v>0</v>
      </c>
      <c r="AL134" s="4">
        <f t="shared" si="12"/>
        <v>0</v>
      </c>
      <c r="AM134" s="4">
        <f t="shared" si="12"/>
        <v>0</v>
      </c>
      <c r="AN134" s="4">
        <f t="shared" si="12"/>
        <v>0</v>
      </c>
      <c r="AO134" s="4">
        <f t="shared" si="12"/>
        <v>0</v>
      </c>
      <c r="AP134" s="4">
        <f t="shared" si="12"/>
        <v>0</v>
      </c>
      <c r="AQ134" s="4">
        <f t="shared" si="12"/>
        <v>0</v>
      </c>
      <c r="AR134" s="4">
        <f t="shared" si="12"/>
        <v>0</v>
      </c>
      <c r="AS134" s="4">
        <f t="shared" si="12"/>
        <v>0</v>
      </c>
      <c r="AT134" s="4">
        <f t="shared" si="12"/>
        <v>0</v>
      </c>
      <c r="AU134" s="4">
        <f t="shared" si="12"/>
        <v>0</v>
      </c>
      <c r="AV134" s="4">
        <f t="shared" si="12"/>
        <v>0</v>
      </c>
    </row>
    <row r="135" spans="1:48">
      <c r="A135" s="18" t="s">
        <v>143</v>
      </c>
      <c r="B135" s="18" t="s">
        <v>15</v>
      </c>
      <c r="C135" s="18" t="s">
        <v>49</v>
      </c>
      <c r="G135" s="4">
        <f t="shared" si="5"/>
        <v>0</v>
      </c>
      <c r="H135" s="4">
        <f t="shared" si="12"/>
        <v>0</v>
      </c>
      <c r="I135" s="4">
        <f t="shared" si="12"/>
        <v>0</v>
      </c>
      <c r="J135" s="4">
        <f t="shared" si="12"/>
        <v>0</v>
      </c>
      <c r="K135" s="4">
        <f t="shared" si="12"/>
        <v>0</v>
      </c>
      <c r="L135" s="4">
        <f t="shared" si="12"/>
        <v>0</v>
      </c>
      <c r="M135" s="4">
        <f t="shared" si="12"/>
        <v>0</v>
      </c>
      <c r="N135" s="4">
        <f t="shared" si="12"/>
        <v>0</v>
      </c>
      <c r="O135" s="4">
        <f t="shared" si="12"/>
        <v>0</v>
      </c>
      <c r="P135" s="4">
        <f t="shared" si="12"/>
        <v>0</v>
      </c>
      <c r="Q135" s="4">
        <f t="shared" si="12"/>
        <v>0</v>
      </c>
      <c r="R135" s="4">
        <f t="shared" si="12"/>
        <v>0</v>
      </c>
      <c r="S135" s="4">
        <f t="shared" si="12"/>
        <v>0</v>
      </c>
      <c r="T135" s="4">
        <f t="shared" si="12"/>
        <v>0</v>
      </c>
      <c r="U135" s="4">
        <f t="shared" si="12"/>
        <v>0</v>
      </c>
      <c r="V135" s="4">
        <f t="shared" si="12"/>
        <v>0</v>
      </c>
      <c r="W135" s="4">
        <f t="shared" si="12"/>
        <v>0</v>
      </c>
      <c r="X135" s="4">
        <f t="shared" si="12"/>
        <v>0</v>
      </c>
      <c r="Y135" s="4">
        <f t="shared" si="12"/>
        <v>0</v>
      </c>
      <c r="Z135" s="4">
        <f t="shared" si="12"/>
        <v>0</v>
      </c>
      <c r="AA135" s="4">
        <f t="shared" si="12"/>
        <v>0</v>
      </c>
      <c r="AB135" s="4">
        <f t="shared" si="12"/>
        <v>0</v>
      </c>
      <c r="AC135" s="4">
        <f t="shared" si="12"/>
        <v>0</v>
      </c>
      <c r="AD135" s="4">
        <f t="shared" si="12"/>
        <v>0</v>
      </c>
      <c r="AE135" s="4">
        <f t="shared" si="12"/>
        <v>0</v>
      </c>
      <c r="AF135" s="4">
        <f t="shared" si="12"/>
        <v>0</v>
      </c>
      <c r="AG135" s="4">
        <f t="shared" si="12"/>
        <v>0</v>
      </c>
      <c r="AH135" s="4">
        <f t="shared" si="12"/>
        <v>0</v>
      </c>
      <c r="AI135" s="4">
        <f t="shared" si="12"/>
        <v>0</v>
      </c>
      <c r="AJ135" s="4">
        <f t="shared" si="12"/>
        <v>0</v>
      </c>
      <c r="AK135" s="4">
        <f t="shared" si="12"/>
        <v>0</v>
      </c>
      <c r="AL135" s="4">
        <f t="shared" si="12"/>
        <v>0</v>
      </c>
      <c r="AM135" s="4">
        <f t="shared" si="12"/>
        <v>0</v>
      </c>
      <c r="AN135" s="4">
        <f t="shared" si="12"/>
        <v>0</v>
      </c>
      <c r="AO135" s="4">
        <f t="shared" si="12"/>
        <v>0</v>
      </c>
      <c r="AP135" s="4">
        <f t="shared" si="12"/>
        <v>0</v>
      </c>
      <c r="AQ135" s="4">
        <f t="shared" si="12"/>
        <v>0</v>
      </c>
      <c r="AR135" s="4">
        <f t="shared" si="12"/>
        <v>0</v>
      </c>
      <c r="AS135" s="4">
        <f t="shared" si="12"/>
        <v>0</v>
      </c>
      <c r="AT135" s="4">
        <f t="shared" si="12"/>
        <v>0</v>
      </c>
      <c r="AU135" s="4">
        <f t="shared" si="12"/>
        <v>0</v>
      </c>
      <c r="AV135" s="4">
        <f t="shared" si="12"/>
        <v>0</v>
      </c>
    </row>
    <row r="136" spans="1:48">
      <c r="A136" s="18" t="s">
        <v>143</v>
      </c>
      <c r="B136" s="18" t="s">
        <v>15</v>
      </c>
      <c r="C136" s="18" t="s">
        <v>50</v>
      </c>
      <c r="G136" s="4">
        <f t="shared" si="5"/>
        <v>1.6268514765112136E-3</v>
      </c>
      <c r="H136" s="4">
        <f t="shared" si="12"/>
        <v>1.6268514765112136E-3</v>
      </c>
      <c r="I136" s="4">
        <f t="shared" si="12"/>
        <v>1.6268514765112136E-3</v>
      </c>
      <c r="J136" s="4">
        <f t="shared" si="12"/>
        <v>1.6268514765112136E-3</v>
      </c>
      <c r="K136" s="4">
        <f t="shared" si="12"/>
        <v>1.6268514765112136E-3</v>
      </c>
      <c r="L136" s="4">
        <f t="shared" si="12"/>
        <v>1.6268514765112136E-3</v>
      </c>
      <c r="M136" s="4">
        <f t="shared" si="12"/>
        <v>1.6268514765112136E-3</v>
      </c>
      <c r="N136" s="4">
        <f t="shared" si="12"/>
        <v>1.6268514765112136E-3</v>
      </c>
      <c r="O136" s="4">
        <f t="shared" si="12"/>
        <v>1.6268514765112136E-3</v>
      </c>
      <c r="P136" s="4">
        <f t="shared" si="12"/>
        <v>1.6268514765112136E-3</v>
      </c>
      <c r="Q136" s="4">
        <f t="shared" si="12"/>
        <v>1.6268514765112136E-3</v>
      </c>
      <c r="R136" s="4">
        <f t="shared" si="12"/>
        <v>1.6268514765112136E-3</v>
      </c>
      <c r="S136" s="4">
        <f t="shared" si="12"/>
        <v>1.6268514765112136E-3</v>
      </c>
      <c r="T136" s="4">
        <f t="shared" si="12"/>
        <v>1.6268514765112136E-3</v>
      </c>
      <c r="U136" s="4">
        <f t="shared" si="12"/>
        <v>1.6268514765112136E-3</v>
      </c>
      <c r="V136" s="4">
        <f t="shared" si="12"/>
        <v>1.6268514765112136E-3</v>
      </c>
      <c r="W136" s="4">
        <f t="shared" si="12"/>
        <v>1.6268514765112136E-3</v>
      </c>
      <c r="X136" s="4">
        <f t="shared" si="12"/>
        <v>1.6268514765112136E-3</v>
      </c>
      <c r="Y136" s="4">
        <f t="shared" si="12"/>
        <v>1.6268514765112136E-3</v>
      </c>
      <c r="Z136" s="4">
        <f t="shared" si="12"/>
        <v>1.6268514765112136E-3</v>
      </c>
      <c r="AA136" s="4">
        <f t="shared" si="12"/>
        <v>1.6268514765112136E-3</v>
      </c>
      <c r="AB136" s="4">
        <f t="shared" si="12"/>
        <v>1.6268514765112136E-3</v>
      </c>
      <c r="AC136" s="4">
        <f t="shared" si="12"/>
        <v>1.6268514765112136E-3</v>
      </c>
      <c r="AD136" s="4">
        <f t="shared" si="12"/>
        <v>1.6268514765112136E-3</v>
      </c>
      <c r="AE136" s="4">
        <f t="shared" si="12"/>
        <v>1.6268514765112136E-3</v>
      </c>
      <c r="AF136" s="4">
        <f t="shared" si="12"/>
        <v>1.6268514765112136E-3</v>
      </c>
      <c r="AG136" s="4">
        <f t="shared" si="12"/>
        <v>1.6268514765112136E-3</v>
      </c>
      <c r="AH136" s="4">
        <f t="shared" si="12"/>
        <v>1.6643198240385844E-3</v>
      </c>
      <c r="AI136" s="4">
        <f t="shared" si="12"/>
        <v>1.6797109346332912E-3</v>
      </c>
      <c r="AJ136" s="4">
        <f t="shared" si="12"/>
        <v>1.7115085185401798E-3</v>
      </c>
      <c r="AK136" s="4">
        <f t="shared" si="12"/>
        <v>1.7333346051070285E-3</v>
      </c>
      <c r="AL136" s="4">
        <f t="shared" si="12"/>
        <v>1.7633683809413711E-3</v>
      </c>
      <c r="AM136" s="4">
        <f t="shared" si="12"/>
        <v>1.7891767686986995E-3</v>
      </c>
      <c r="AN136" s="4">
        <f t="shared" si="12"/>
        <v>1.8193768306662337E-3</v>
      </c>
      <c r="AO136" s="4">
        <f t="shared" si="12"/>
        <v>1.8481119425497584E-3</v>
      </c>
      <c r="AP136" s="4">
        <f t="shared" si="12"/>
        <v>1.8794904897496128E-3</v>
      </c>
      <c r="AQ136" s="4">
        <f t="shared" si="12"/>
        <v>1.9107651857748912E-3</v>
      </c>
      <c r="AR136" s="4">
        <f t="shared" si="12"/>
        <v>1.9439170364566368E-3</v>
      </c>
      <c r="AS136" s="4">
        <f t="shared" si="12"/>
        <v>1.9776742352154764E-3</v>
      </c>
      <c r="AT136" s="4">
        <f t="shared" si="12"/>
        <v>2.0130148716583688E-3</v>
      </c>
      <c r="AU136" s="4">
        <f t="shared" si="12"/>
        <v>2.0346725550916809E-3</v>
      </c>
      <c r="AV136" s="4">
        <f t="shared" si="12"/>
        <v>2.0458214458045124E-3</v>
      </c>
    </row>
    <row r="137" spans="1:48">
      <c r="A137" s="18" t="s">
        <v>144</v>
      </c>
      <c r="B137" s="18" t="s">
        <v>15</v>
      </c>
      <c r="C137" s="18" t="s">
        <v>2</v>
      </c>
      <c r="G137" s="4">
        <f t="shared" si="5"/>
        <v>9.4522130090967955E-3</v>
      </c>
      <c r="H137" s="4">
        <f t="shared" si="12"/>
        <v>9.4522130090967955E-3</v>
      </c>
      <c r="I137" s="4">
        <f t="shared" si="12"/>
        <v>9.4522130090967955E-3</v>
      </c>
      <c r="J137" s="4">
        <f t="shared" si="12"/>
        <v>9.4522130090967955E-3</v>
      </c>
      <c r="K137" s="4">
        <f t="shared" si="12"/>
        <v>9.4522130090967955E-3</v>
      </c>
      <c r="L137" s="4">
        <f t="shared" si="12"/>
        <v>9.4522130090967955E-3</v>
      </c>
      <c r="M137" s="4">
        <f t="shared" si="12"/>
        <v>9.4522130090967955E-3</v>
      </c>
      <c r="N137" s="4">
        <f t="shared" si="12"/>
        <v>9.4522130090967955E-3</v>
      </c>
      <c r="O137" s="4">
        <f t="shared" si="12"/>
        <v>9.4522130090967955E-3</v>
      </c>
      <c r="P137" s="4">
        <f t="shared" si="12"/>
        <v>9.4522130090967955E-3</v>
      </c>
      <c r="Q137" s="4">
        <f t="shared" si="12"/>
        <v>9.4522130090967955E-3</v>
      </c>
      <c r="R137" s="4">
        <f t="shared" si="12"/>
        <v>9.4522130090967955E-3</v>
      </c>
      <c r="S137" s="4">
        <f t="shared" si="12"/>
        <v>9.4522130090967955E-3</v>
      </c>
      <c r="T137" s="4">
        <f t="shared" si="12"/>
        <v>9.4522130090967955E-3</v>
      </c>
      <c r="U137" s="4">
        <f t="shared" si="12"/>
        <v>9.4522130090967955E-3</v>
      </c>
      <c r="V137" s="4">
        <f t="shared" si="12"/>
        <v>9.4522130090967955E-3</v>
      </c>
      <c r="W137" s="4">
        <f t="shared" si="12"/>
        <v>9.4522130090967955E-3</v>
      </c>
      <c r="X137" s="4">
        <f t="shared" si="12"/>
        <v>9.4522130090967955E-3</v>
      </c>
      <c r="Y137" s="4">
        <f t="shared" si="12"/>
        <v>9.4522130090967955E-3</v>
      </c>
      <c r="Z137" s="4">
        <f t="shared" si="12"/>
        <v>9.4522130090967955E-3</v>
      </c>
      <c r="AA137" s="4">
        <f t="shared" si="12"/>
        <v>9.4522130090967955E-3</v>
      </c>
      <c r="AB137" s="4">
        <f t="shared" si="12"/>
        <v>9.4522130090967955E-3</v>
      </c>
      <c r="AC137" s="4">
        <f t="shared" si="12"/>
        <v>9.4522130090967955E-3</v>
      </c>
      <c r="AD137" s="4">
        <f t="shared" si="12"/>
        <v>9.4522130090967955E-3</v>
      </c>
      <c r="AE137" s="4">
        <f t="shared" si="12"/>
        <v>1.0127625441870397E-2</v>
      </c>
      <c r="AF137" s="4">
        <f t="shared" si="12"/>
        <v>1.0626578029084469E-2</v>
      </c>
      <c r="AG137" s="4">
        <f t="shared" si="12"/>
        <v>1.0927680405638735E-2</v>
      </c>
      <c r="AH137" s="4">
        <f t="shared" si="12"/>
        <v>1.1145146682367865E-2</v>
      </c>
      <c r="AI137" s="4">
        <f t="shared" si="12"/>
        <v>1.1371444076933709E-2</v>
      </c>
      <c r="AJ137" s="4">
        <f t="shared" si="12"/>
        <v>1.1429461648754798E-2</v>
      </c>
      <c r="AK137" s="4">
        <f t="shared" si="12"/>
        <v>1.1458693008470284E-2</v>
      </c>
      <c r="AL137" s="4">
        <f t="shared" si="12"/>
        <v>1.160712167438307E-2</v>
      </c>
      <c r="AM137" s="4">
        <f t="shared" si="12"/>
        <v>1.1652403033320848E-2</v>
      </c>
      <c r="AN137" s="4">
        <f t="shared" si="12"/>
        <v>1.1744033987711294E-2</v>
      </c>
      <c r="AO137" s="4">
        <f t="shared" si="12"/>
        <v>1.18449410874074E-2</v>
      </c>
      <c r="AP137" s="4">
        <f t="shared" si="12"/>
        <v>1.1915821718914494E-2</v>
      </c>
      <c r="AQ137" s="4">
        <f t="shared" si="12"/>
        <v>1.2015686131577157E-2</v>
      </c>
      <c r="AR137" s="4">
        <f t="shared" si="12"/>
        <v>1.2104961746198767E-2</v>
      </c>
      <c r="AS137" s="4">
        <f t="shared" si="12"/>
        <v>1.2193499483073487E-2</v>
      </c>
      <c r="AT137" s="4">
        <f t="shared" si="12"/>
        <v>1.229176671141783E-2</v>
      </c>
      <c r="AU137" s="4">
        <f t="shared" si="12"/>
        <v>1.2384138111944124E-2</v>
      </c>
      <c r="AV137" s="4">
        <f t="shared" si="12"/>
        <v>1.2481167138676473E-2</v>
      </c>
    </row>
    <row r="138" spans="1:48">
      <c r="A138" s="18" t="s">
        <v>144</v>
      </c>
      <c r="B138" s="18" t="s">
        <v>15</v>
      </c>
      <c r="C138" s="18" t="s">
        <v>3</v>
      </c>
      <c r="G138" s="4">
        <f t="shared" si="5"/>
        <v>6.3281765060902275E-3</v>
      </c>
      <c r="H138" s="4">
        <f t="shared" si="12"/>
        <v>6.3281765060902275E-3</v>
      </c>
      <c r="I138" s="4">
        <f t="shared" si="12"/>
        <v>6.3281765060902275E-3</v>
      </c>
      <c r="J138" s="4">
        <f t="shared" si="12"/>
        <v>6.3281765060902275E-3</v>
      </c>
      <c r="K138" s="4">
        <f t="shared" si="12"/>
        <v>6.3281765060902275E-3</v>
      </c>
      <c r="L138" s="4">
        <f t="shared" si="12"/>
        <v>6.3281765060902275E-3</v>
      </c>
      <c r="M138" s="4">
        <f t="shared" ref="H138:AV144" si="13">IFERROR(IF(M$87&gt;=($G$1+$F52),HLOOKUP(M$87-$F52,$G$1:$AV$85,ROW($A52),FALSE),$G52-($G52*(1-$E52)/$F52)*2*($G$1+$F52-M$87)),$D52)</f>
        <v>6.3281765060902275E-3</v>
      </c>
      <c r="N138" s="4">
        <f t="shared" si="13"/>
        <v>6.3281765060902275E-3</v>
      </c>
      <c r="O138" s="4">
        <f t="shared" si="13"/>
        <v>6.3281765060902275E-3</v>
      </c>
      <c r="P138" s="4">
        <f t="shared" si="13"/>
        <v>6.3281765060902275E-3</v>
      </c>
      <c r="Q138" s="4">
        <f t="shared" si="13"/>
        <v>6.3281765060902275E-3</v>
      </c>
      <c r="R138" s="4">
        <f t="shared" si="13"/>
        <v>6.3281765060902275E-3</v>
      </c>
      <c r="S138" s="4">
        <f t="shared" si="13"/>
        <v>6.3281765060902275E-3</v>
      </c>
      <c r="T138" s="4">
        <f t="shared" si="13"/>
        <v>6.3281765060902275E-3</v>
      </c>
      <c r="U138" s="4">
        <f t="shared" si="13"/>
        <v>6.3281765060902275E-3</v>
      </c>
      <c r="V138" s="4">
        <f t="shared" si="13"/>
        <v>6.3281765060902275E-3</v>
      </c>
      <c r="W138" s="4">
        <f t="shared" si="13"/>
        <v>6.3281765060902275E-3</v>
      </c>
      <c r="X138" s="4">
        <f t="shared" si="13"/>
        <v>6.3281765060902275E-3</v>
      </c>
      <c r="Y138" s="4">
        <f t="shared" si="13"/>
        <v>6.3281765060902275E-3</v>
      </c>
      <c r="Z138" s="4">
        <f t="shared" si="13"/>
        <v>6.3281765060902275E-3</v>
      </c>
      <c r="AA138" s="4">
        <f t="shared" si="13"/>
        <v>6.3281765060902275E-3</v>
      </c>
      <c r="AB138" s="4">
        <f t="shared" si="13"/>
        <v>6.3281765060902275E-3</v>
      </c>
      <c r="AC138" s="4">
        <f t="shared" si="13"/>
        <v>6.3281765060902275E-3</v>
      </c>
      <c r="AD138" s="4">
        <f t="shared" si="13"/>
        <v>6.3281765060902275E-3</v>
      </c>
      <c r="AE138" s="4">
        <f t="shared" si="13"/>
        <v>6.5630111811209322E-3</v>
      </c>
      <c r="AF138" s="4">
        <f t="shared" si="13"/>
        <v>6.6981961290377163E-3</v>
      </c>
      <c r="AG138" s="4">
        <f t="shared" si="13"/>
        <v>6.9204474880103645E-3</v>
      </c>
      <c r="AH138" s="4">
        <f t="shared" si="13"/>
        <v>7.0005452598623143E-3</v>
      </c>
      <c r="AI138" s="4">
        <f t="shared" si="13"/>
        <v>7.0556676634832777E-3</v>
      </c>
      <c r="AJ138" s="4">
        <f t="shared" si="13"/>
        <v>7.1298284139737064E-3</v>
      </c>
      <c r="AK138" s="4">
        <f t="shared" si="13"/>
        <v>7.1931868706932829E-3</v>
      </c>
      <c r="AL138" s="4">
        <f t="shared" si="13"/>
        <v>7.2660772762371045E-3</v>
      </c>
      <c r="AM138" s="4">
        <f t="shared" si="13"/>
        <v>7.3347455016067684E-3</v>
      </c>
      <c r="AN138" s="4">
        <f t="shared" si="13"/>
        <v>7.4086057543732544E-3</v>
      </c>
      <c r="AO138" s="4">
        <f t="shared" si="13"/>
        <v>7.4813274743885834E-3</v>
      </c>
      <c r="AP138" s="4">
        <f t="shared" si="13"/>
        <v>7.557286671197554E-3</v>
      </c>
      <c r="AQ138" s="4">
        <f t="shared" si="13"/>
        <v>7.6335822476328342E-3</v>
      </c>
      <c r="AR138" s="4">
        <f t="shared" si="13"/>
        <v>7.7122652925674592E-3</v>
      </c>
      <c r="AS138" s="4">
        <f t="shared" si="13"/>
        <v>7.7920214874748666E-3</v>
      </c>
      <c r="AT138" s="4">
        <f t="shared" si="13"/>
        <v>7.8738296230852472E-3</v>
      </c>
      <c r="AU138" s="4">
        <f t="shared" si="13"/>
        <v>7.9571115649271756E-3</v>
      </c>
      <c r="AV138" s="4">
        <f t="shared" si="13"/>
        <v>8.0423526655721451E-3</v>
      </c>
    </row>
    <row r="139" spans="1:48">
      <c r="A139" s="18" t="s">
        <v>144</v>
      </c>
      <c r="B139" s="18" t="s">
        <v>15</v>
      </c>
      <c r="C139" s="18" t="s">
        <v>4</v>
      </c>
      <c r="G139" s="4">
        <f t="shared" si="5"/>
        <v>6.3281765060902275E-3</v>
      </c>
      <c r="H139" s="4">
        <f t="shared" si="13"/>
        <v>6.3281765060902275E-3</v>
      </c>
      <c r="I139" s="4">
        <f t="shared" si="13"/>
        <v>6.3281765060902275E-3</v>
      </c>
      <c r="J139" s="4">
        <f t="shared" si="13"/>
        <v>6.3281765060902275E-3</v>
      </c>
      <c r="K139" s="4">
        <f t="shared" si="13"/>
        <v>6.3281765060902275E-3</v>
      </c>
      <c r="L139" s="4">
        <f t="shared" si="13"/>
        <v>6.3281765060902275E-3</v>
      </c>
      <c r="M139" s="4">
        <f t="shared" si="13"/>
        <v>6.3281765060902275E-3</v>
      </c>
      <c r="N139" s="4">
        <f t="shared" si="13"/>
        <v>6.3281765060902275E-3</v>
      </c>
      <c r="O139" s="4">
        <f t="shared" si="13"/>
        <v>6.3281765060902275E-3</v>
      </c>
      <c r="P139" s="4">
        <f t="shared" si="13"/>
        <v>6.3281765060902275E-3</v>
      </c>
      <c r="Q139" s="4">
        <f t="shared" si="13"/>
        <v>6.3281765060902275E-3</v>
      </c>
      <c r="R139" s="4">
        <f t="shared" si="13"/>
        <v>6.3281765060902275E-3</v>
      </c>
      <c r="S139" s="4">
        <f t="shared" si="13"/>
        <v>6.3281765060902275E-3</v>
      </c>
      <c r="T139" s="4">
        <f t="shared" si="13"/>
        <v>6.3281765060902275E-3</v>
      </c>
      <c r="U139" s="4">
        <f t="shared" si="13"/>
        <v>6.3281765060902275E-3</v>
      </c>
      <c r="V139" s="4">
        <f t="shared" si="13"/>
        <v>6.3281765060902275E-3</v>
      </c>
      <c r="W139" s="4">
        <f t="shared" si="13"/>
        <v>6.3281765060902275E-3</v>
      </c>
      <c r="X139" s="4">
        <f t="shared" si="13"/>
        <v>6.3281765060902275E-3</v>
      </c>
      <c r="Y139" s="4">
        <f t="shared" si="13"/>
        <v>6.3281765060902275E-3</v>
      </c>
      <c r="Z139" s="4">
        <f t="shared" si="13"/>
        <v>6.3281765060902275E-3</v>
      </c>
      <c r="AA139" s="4">
        <f t="shared" si="13"/>
        <v>6.3281765060902275E-3</v>
      </c>
      <c r="AB139" s="4">
        <f t="shared" si="13"/>
        <v>6.3281765060902275E-3</v>
      </c>
      <c r="AC139" s="4">
        <f t="shared" si="13"/>
        <v>6.3281765060902275E-3</v>
      </c>
      <c r="AD139" s="4">
        <f t="shared" si="13"/>
        <v>6.3281765060902275E-3</v>
      </c>
      <c r="AE139" s="4">
        <f t="shared" si="13"/>
        <v>6.5630111811209322E-3</v>
      </c>
      <c r="AF139" s="4">
        <f t="shared" si="13"/>
        <v>6.6981961290377163E-3</v>
      </c>
      <c r="AG139" s="4">
        <f t="shared" si="13"/>
        <v>6.9204474880103645E-3</v>
      </c>
      <c r="AH139" s="4">
        <f t="shared" si="13"/>
        <v>7.0005452598623143E-3</v>
      </c>
      <c r="AI139" s="4">
        <f t="shared" si="13"/>
        <v>7.0556676634832777E-3</v>
      </c>
      <c r="AJ139" s="4">
        <f t="shared" si="13"/>
        <v>7.1298284139737064E-3</v>
      </c>
      <c r="AK139" s="4">
        <f t="shared" si="13"/>
        <v>7.1931868706932829E-3</v>
      </c>
      <c r="AL139" s="4">
        <f t="shared" si="13"/>
        <v>7.2660772762371045E-3</v>
      </c>
      <c r="AM139" s="4">
        <f t="shared" si="13"/>
        <v>7.3347455016067684E-3</v>
      </c>
      <c r="AN139" s="4">
        <f t="shared" si="13"/>
        <v>7.4086057543732544E-3</v>
      </c>
      <c r="AO139" s="4">
        <f t="shared" si="13"/>
        <v>7.4813274743885834E-3</v>
      </c>
      <c r="AP139" s="4">
        <f t="shared" si="13"/>
        <v>7.557286671197554E-3</v>
      </c>
      <c r="AQ139" s="4">
        <f t="shared" si="13"/>
        <v>7.6335822476328342E-3</v>
      </c>
      <c r="AR139" s="4">
        <f t="shared" si="13"/>
        <v>7.7122652925674592E-3</v>
      </c>
      <c r="AS139" s="4">
        <f t="shared" si="13"/>
        <v>7.7920214874748666E-3</v>
      </c>
      <c r="AT139" s="4">
        <f t="shared" si="13"/>
        <v>7.8738296230852472E-3</v>
      </c>
      <c r="AU139" s="4">
        <f t="shared" si="13"/>
        <v>7.9571115649271756E-3</v>
      </c>
      <c r="AV139" s="4">
        <f t="shared" si="13"/>
        <v>8.0423526655721451E-3</v>
      </c>
    </row>
    <row r="140" spans="1:48">
      <c r="A140" s="18" t="s">
        <v>144</v>
      </c>
      <c r="B140" s="18" t="s">
        <v>15</v>
      </c>
      <c r="C140" s="18" t="s">
        <v>5</v>
      </c>
      <c r="G140" s="4">
        <f t="shared" si="5"/>
        <v>6.3281765060902275E-3</v>
      </c>
      <c r="H140" s="4">
        <f t="shared" si="13"/>
        <v>6.3281765060902275E-3</v>
      </c>
      <c r="I140" s="4">
        <f t="shared" si="13"/>
        <v>6.3281765060902275E-3</v>
      </c>
      <c r="J140" s="4">
        <f t="shared" si="13"/>
        <v>6.3281765060902275E-3</v>
      </c>
      <c r="K140" s="4">
        <f t="shared" si="13"/>
        <v>6.3281765060902275E-3</v>
      </c>
      <c r="L140" s="4">
        <f t="shared" si="13"/>
        <v>6.3281765060902275E-3</v>
      </c>
      <c r="M140" s="4">
        <f t="shared" si="13"/>
        <v>6.3281765060902275E-3</v>
      </c>
      <c r="N140" s="4">
        <f t="shared" si="13"/>
        <v>6.3281765060902275E-3</v>
      </c>
      <c r="O140" s="4">
        <f t="shared" si="13"/>
        <v>6.3281765060902275E-3</v>
      </c>
      <c r="P140" s="4">
        <f t="shared" si="13"/>
        <v>6.3281765060902275E-3</v>
      </c>
      <c r="Q140" s="4">
        <f t="shared" si="13"/>
        <v>6.3281765060902275E-3</v>
      </c>
      <c r="R140" s="4">
        <f t="shared" si="13"/>
        <v>6.3281765060902275E-3</v>
      </c>
      <c r="S140" s="4">
        <f t="shared" si="13"/>
        <v>6.3281765060902275E-3</v>
      </c>
      <c r="T140" s="4">
        <f t="shared" si="13"/>
        <v>6.3281765060902275E-3</v>
      </c>
      <c r="U140" s="4">
        <f t="shared" si="13"/>
        <v>6.3281765060902275E-3</v>
      </c>
      <c r="V140" s="4">
        <f t="shared" si="13"/>
        <v>6.3281765060902275E-3</v>
      </c>
      <c r="W140" s="4">
        <f t="shared" si="13"/>
        <v>6.3281765060902275E-3</v>
      </c>
      <c r="X140" s="4">
        <f t="shared" si="13"/>
        <v>6.3281765060902275E-3</v>
      </c>
      <c r="Y140" s="4">
        <f t="shared" si="13"/>
        <v>6.3281765060902275E-3</v>
      </c>
      <c r="Z140" s="4">
        <f t="shared" si="13"/>
        <v>6.3281765060902275E-3</v>
      </c>
      <c r="AA140" s="4">
        <f t="shared" si="13"/>
        <v>6.3281765060902275E-3</v>
      </c>
      <c r="AB140" s="4">
        <f t="shared" si="13"/>
        <v>6.3281765060902275E-3</v>
      </c>
      <c r="AC140" s="4">
        <f t="shared" si="13"/>
        <v>6.3281765060902275E-3</v>
      </c>
      <c r="AD140" s="4">
        <f t="shared" si="13"/>
        <v>6.3281765060902275E-3</v>
      </c>
      <c r="AE140" s="4">
        <f t="shared" si="13"/>
        <v>6.5630111811209322E-3</v>
      </c>
      <c r="AF140" s="4">
        <f t="shared" si="13"/>
        <v>6.6981961290377163E-3</v>
      </c>
      <c r="AG140" s="4">
        <f t="shared" si="13"/>
        <v>6.9204474880103645E-3</v>
      </c>
      <c r="AH140" s="4">
        <f t="shared" si="13"/>
        <v>7.0005452598623143E-3</v>
      </c>
      <c r="AI140" s="4">
        <f t="shared" si="13"/>
        <v>7.0556676634832777E-3</v>
      </c>
      <c r="AJ140" s="4">
        <f t="shared" si="13"/>
        <v>7.1298284139737064E-3</v>
      </c>
      <c r="AK140" s="4">
        <f t="shared" si="13"/>
        <v>7.1931868706932829E-3</v>
      </c>
      <c r="AL140" s="4">
        <f t="shared" si="13"/>
        <v>7.2660772762371045E-3</v>
      </c>
      <c r="AM140" s="4">
        <f t="shared" si="13"/>
        <v>7.3347455016067684E-3</v>
      </c>
      <c r="AN140" s="4">
        <f t="shared" si="13"/>
        <v>7.4086057543732544E-3</v>
      </c>
      <c r="AO140" s="4">
        <f t="shared" si="13"/>
        <v>7.4813274743885834E-3</v>
      </c>
      <c r="AP140" s="4">
        <f t="shared" si="13"/>
        <v>7.557286671197554E-3</v>
      </c>
      <c r="AQ140" s="4">
        <f t="shared" si="13"/>
        <v>7.6335822476328342E-3</v>
      </c>
      <c r="AR140" s="4">
        <f t="shared" si="13"/>
        <v>7.7122652925674592E-3</v>
      </c>
      <c r="AS140" s="4">
        <f t="shared" si="13"/>
        <v>7.7920214874748666E-3</v>
      </c>
      <c r="AT140" s="4">
        <f t="shared" si="13"/>
        <v>7.8738296230852472E-3</v>
      </c>
      <c r="AU140" s="4">
        <f t="shared" si="13"/>
        <v>7.9571115649271756E-3</v>
      </c>
      <c r="AV140" s="4">
        <f t="shared" si="13"/>
        <v>8.0423526655721451E-3</v>
      </c>
    </row>
    <row r="141" spans="1:48">
      <c r="A141" s="18" t="s">
        <v>144</v>
      </c>
      <c r="B141" s="18" t="s">
        <v>15</v>
      </c>
      <c r="C141" s="18" t="s">
        <v>6</v>
      </c>
      <c r="G141" s="4">
        <f t="shared" si="5"/>
        <v>0</v>
      </c>
      <c r="H141" s="4">
        <f t="shared" si="13"/>
        <v>0</v>
      </c>
      <c r="I141" s="4">
        <f t="shared" si="13"/>
        <v>0</v>
      </c>
      <c r="J141" s="4">
        <f t="shared" si="13"/>
        <v>0</v>
      </c>
      <c r="K141" s="4">
        <f t="shared" si="13"/>
        <v>0</v>
      </c>
      <c r="L141" s="4">
        <f t="shared" si="13"/>
        <v>0</v>
      </c>
      <c r="M141" s="4">
        <f t="shared" si="13"/>
        <v>0</v>
      </c>
      <c r="N141" s="4">
        <f t="shared" si="13"/>
        <v>0</v>
      </c>
      <c r="O141" s="4">
        <f t="shared" si="13"/>
        <v>0</v>
      </c>
      <c r="P141" s="4">
        <f t="shared" si="13"/>
        <v>0</v>
      </c>
      <c r="Q141" s="4">
        <f t="shared" si="13"/>
        <v>0</v>
      </c>
      <c r="R141" s="4">
        <f t="shared" si="13"/>
        <v>0</v>
      </c>
      <c r="S141" s="4">
        <f t="shared" si="13"/>
        <v>0</v>
      </c>
      <c r="T141" s="4">
        <f t="shared" si="13"/>
        <v>0</v>
      </c>
      <c r="U141" s="4">
        <f t="shared" si="13"/>
        <v>0</v>
      </c>
      <c r="V141" s="4">
        <f t="shared" si="13"/>
        <v>0</v>
      </c>
      <c r="W141" s="4">
        <f t="shared" si="13"/>
        <v>0</v>
      </c>
      <c r="X141" s="4">
        <f t="shared" si="13"/>
        <v>0</v>
      </c>
      <c r="Y141" s="4">
        <f t="shared" si="13"/>
        <v>0</v>
      </c>
      <c r="Z141" s="4">
        <f t="shared" si="13"/>
        <v>0</v>
      </c>
      <c r="AA141" s="4">
        <f t="shared" si="13"/>
        <v>0</v>
      </c>
      <c r="AB141" s="4">
        <f t="shared" si="13"/>
        <v>0</v>
      </c>
      <c r="AC141" s="4">
        <f t="shared" si="13"/>
        <v>0</v>
      </c>
      <c r="AD141" s="4">
        <f t="shared" si="13"/>
        <v>0</v>
      </c>
      <c r="AE141" s="4">
        <f t="shared" si="13"/>
        <v>0</v>
      </c>
      <c r="AF141" s="4">
        <f t="shared" si="13"/>
        <v>0</v>
      </c>
      <c r="AG141" s="4">
        <f t="shared" si="13"/>
        <v>0</v>
      </c>
      <c r="AH141" s="4">
        <f t="shared" si="13"/>
        <v>0</v>
      </c>
      <c r="AI141" s="4">
        <f t="shared" si="13"/>
        <v>0</v>
      </c>
      <c r="AJ141" s="4">
        <f t="shared" si="13"/>
        <v>0</v>
      </c>
      <c r="AK141" s="4">
        <f t="shared" si="13"/>
        <v>0</v>
      </c>
      <c r="AL141" s="4">
        <f t="shared" si="13"/>
        <v>0</v>
      </c>
      <c r="AM141" s="4">
        <f t="shared" si="13"/>
        <v>0</v>
      </c>
      <c r="AN141" s="4">
        <f t="shared" si="13"/>
        <v>0</v>
      </c>
      <c r="AO141" s="4">
        <f t="shared" si="13"/>
        <v>0</v>
      </c>
      <c r="AP141" s="4">
        <f t="shared" si="13"/>
        <v>0</v>
      </c>
      <c r="AQ141" s="4">
        <f t="shared" si="13"/>
        <v>0</v>
      </c>
      <c r="AR141" s="4">
        <f t="shared" si="13"/>
        <v>0</v>
      </c>
      <c r="AS141" s="4">
        <f t="shared" si="13"/>
        <v>0</v>
      </c>
      <c r="AT141" s="4">
        <f t="shared" si="13"/>
        <v>0</v>
      </c>
      <c r="AU141" s="4">
        <f t="shared" si="13"/>
        <v>0</v>
      </c>
      <c r="AV141" s="4">
        <f t="shared" si="13"/>
        <v>0</v>
      </c>
    </row>
    <row r="142" spans="1:48">
      <c r="A142" s="18" t="s">
        <v>144</v>
      </c>
      <c r="B142" s="18" t="s">
        <v>15</v>
      </c>
      <c r="C142" s="18" t="s">
        <v>49</v>
      </c>
      <c r="G142" s="4">
        <f t="shared" si="5"/>
        <v>0</v>
      </c>
      <c r="H142" s="4">
        <f t="shared" si="13"/>
        <v>0</v>
      </c>
      <c r="I142" s="4">
        <f t="shared" si="13"/>
        <v>0</v>
      </c>
      <c r="J142" s="4">
        <f t="shared" si="13"/>
        <v>0</v>
      </c>
      <c r="K142" s="4">
        <f t="shared" si="13"/>
        <v>0</v>
      </c>
      <c r="L142" s="4">
        <f t="shared" si="13"/>
        <v>0</v>
      </c>
      <c r="M142" s="4">
        <f t="shared" si="13"/>
        <v>0</v>
      </c>
      <c r="N142" s="4">
        <f t="shared" si="13"/>
        <v>0</v>
      </c>
      <c r="O142" s="4">
        <f t="shared" si="13"/>
        <v>0</v>
      </c>
      <c r="P142" s="4">
        <f t="shared" si="13"/>
        <v>0</v>
      </c>
      <c r="Q142" s="4">
        <f t="shared" si="13"/>
        <v>0</v>
      </c>
      <c r="R142" s="4">
        <f t="shared" si="13"/>
        <v>0</v>
      </c>
      <c r="S142" s="4">
        <f t="shared" si="13"/>
        <v>0</v>
      </c>
      <c r="T142" s="4">
        <f t="shared" si="13"/>
        <v>0</v>
      </c>
      <c r="U142" s="4">
        <f t="shared" si="13"/>
        <v>0</v>
      </c>
      <c r="V142" s="4">
        <f t="shared" si="13"/>
        <v>0</v>
      </c>
      <c r="W142" s="4">
        <f t="shared" si="13"/>
        <v>0</v>
      </c>
      <c r="X142" s="4">
        <f t="shared" si="13"/>
        <v>0</v>
      </c>
      <c r="Y142" s="4">
        <f t="shared" si="13"/>
        <v>0</v>
      </c>
      <c r="Z142" s="4">
        <f t="shared" si="13"/>
        <v>0</v>
      </c>
      <c r="AA142" s="4">
        <f t="shared" si="13"/>
        <v>0</v>
      </c>
      <c r="AB142" s="4">
        <f t="shared" si="13"/>
        <v>0</v>
      </c>
      <c r="AC142" s="4">
        <f t="shared" si="13"/>
        <v>0</v>
      </c>
      <c r="AD142" s="4">
        <f t="shared" si="13"/>
        <v>0</v>
      </c>
      <c r="AE142" s="4">
        <f t="shared" si="13"/>
        <v>0</v>
      </c>
      <c r="AF142" s="4">
        <f t="shared" si="13"/>
        <v>0</v>
      </c>
      <c r="AG142" s="4">
        <f t="shared" si="13"/>
        <v>0</v>
      </c>
      <c r="AH142" s="4">
        <f t="shared" si="13"/>
        <v>0</v>
      </c>
      <c r="AI142" s="4">
        <f t="shared" si="13"/>
        <v>0</v>
      </c>
      <c r="AJ142" s="4">
        <f t="shared" si="13"/>
        <v>0</v>
      </c>
      <c r="AK142" s="4">
        <f t="shared" si="13"/>
        <v>0</v>
      </c>
      <c r="AL142" s="4">
        <f t="shared" si="13"/>
        <v>0</v>
      </c>
      <c r="AM142" s="4">
        <f t="shared" si="13"/>
        <v>0</v>
      </c>
      <c r="AN142" s="4">
        <f t="shared" si="13"/>
        <v>0</v>
      </c>
      <c r="AO142" s="4">
        <f t="shared" si="13"/>
        <v>0</v>
      </c>
      <c r="AP142" s="4">
        <f t="shared" si="13"/>
        <v>0</v>
      </c>
      <c r="AQ142" s="4">
        <f t="shared" si="13"/>
        <v>0</v>
      </c>
      <c r="AR142" s="4">
        <f t="shared" si="13"/>
        <v>0</v>
      </c>
      <c r="AS142" s="4">
        <f t="shared" si="13"/>
        <v>0</v>
      </c>
      <c r="AT142" s="4">
        <f t="shared" si="13"/>
        <v>0</v>
      </c>
      <c r="AU142" s="4">
        <f t="shared" si="13"/>
        <v>0</v>
      </c>
      <c r="AV142" s="4">
        <f t="shared" si="13"/>
        <v>0</v>
      </c>
    </row>
    <row r="143" spans="1:48">
      <c r="A143" s="18" t="s">
        <v>144</v>
      </c>
      <c r="B143" s="18" t="s">
        <v>15</v>
      </c>
      <c r="C143" s="18" t="s">
        <v>50</v>
      </c>
      <c r="G143" s="4">
        <f t="shared" si="5"/>
        <v>2.1093921686967426E-3</v>
      </c>
      <c r="H143" s="4">
        <f t="shared" si="13"/>
        <v>2.1093921686967426E-3</v>
      </c>
      <c r="I143" s="4">
        <f t="shared" si="13"/>
        <v>2.1093921686967426E-3</v>
      </c>
      <c r="J143" s="4">
        <f t="shared" si="13"/>
        <v>2.1093921686967426E-3</v>
      </c>
      <c r="K143" s="4">
        <f t="shared" si="13"/>
        <v>2.1093921686967426E-3</v>
      </c>
      <c r="L143" s="4">
        <f t="shared" si="13"/>
        <v>2.1093921686967426E-3</v>
      </c>
      <c r="M143" s="4">
        <f t="shared" si="13"/>
        <v>2.1093921686967426E-3</v>
      </c>
      <c r="N143" s="4">
        <f t="shared" si="13"/>
        <v>2.1093921686967426E-3</v>
      </c>
      <c r="O143" s="4">
        <f t="shared" si="13"/>
        <v>2.1093921686967426E-3</v>
      </c>
      <c r="P143" s="4">
        <f t="shared" si="13"/>
        <v>2.1093921686967426E-3</v>
      </c>
      <c r="Q143" s="4">
        <f t="shared" si="13"/>
        <v>2.1093921686967426E-3</v>
      </c>
      <c r="R143" s="4">
        <f t="shared" si="13"/>
        <v>2.1093921686967426E-3</v>
      </c>
      <c r="S143" s="4">
        <f t="shared" si="13"/>
        <v>2.1093921686967426E-3</v>
      </c>
      <c r="T143" s="4">
        <f t="shared" si="13"/>
        <v>2.1093921686967426E-3</v>
      </c>
      <c r="U143" s="4">
        <f t="shared" si="13"/>
        <v>2.1093921686967426E-3</v>
      </c>
      <c r="V143" s="4">
        <f t="shared" si="13"/>
        <v>2.1093921686967426E-3</v>
      </c>
      <c r="W143" s="4">
        <f t="shared" si="13"/>
        <v>2.1093921686967426E-3</v>
      </c>
      <c r="X143" s="4">
        <f t="shared" si="13"/>
        <v>2.1093921686967426E-3</v>
      </c>
      <c r="Y143" s="4">
        <f t="shared" si="13"/>
        <v>2.1093921686967426E-3</v>
      </c>
      <c r="Z143" s="4">
        <f t="shared" si="13"/>
        <v>2.1093921686967426E-3</v>
      </c>
      <c r="AA143" s="4">
        <f t="shared" si="13"/>
        <v>2.1093921686967426E-3</v>
      </c>
      <c r="AB143" s="4">
        <f t="shared" si="13"/>
        <v>2.1093921686967426E-3</v>
      </c>
      <c r="AC143" s="4">
        <f t="shared" si="13"/>
        <v>2.1093921686967426E-3</v>
      </c>
      <c r="AD143" s="4">
        <f t="shared" si="13"/>
        <v>2.1093921686967426E-3</v>
      </c>
      <c r="AE143" s="4">
        <f t="shared" si="13"/>
        <v>2.1876703937069777E-3</v>
      </c>
      <c r="AF143" s="4">
        <f t="shared" si="13"/>
        <v>2.2327320430125725E-3</v>
      </c>
      <c r="AG143" s="4">
        <f t="shared" si="13"/>
        <v>2.3068158293367883E-3</v>
      </c>
      <c r="AH143" s="4">
        <f t="shared" si="13"/>
        <v>2.3335150866207717E-3</v>
      </c>
      <c r="AI143" s="4">
        <f t="shared" si="13"/>
        <v>2.3518892211610927E-3</v>
      </c>
      <c r="AJ143" s="4">
        <f t="shared" si="13"/>
        <v>2.3766094713245692E-3</v>
      </c>
      <c r="AK143" s="4">
        <f t="shared" si="13"/>
        <v>2.3977289568977611E-3</v>
      </c>
      <c r="AL143" s="4">
        <f t="shared" si="13"/>
        <v>2.4220257587457016E-3</v>
      </c>
      <c r="AM143" s="4">
        <f t="shared" si="13"/>
        <v>2.4449151672022566E-3</v>
      </c>
      <c r="AN143" s="4">
        <f t="shared" si="13"/>
        <v>2.4695352514577519E-3</v>
      </c>
      <c r="AO143" s="4">
        <f t="shared" si="13"/>
        <v>2.493775824796195E-3</v>
      </c>
      <c r="AP143" s="4">
        <f t="shared" si="13"/>
        <v>2.5190955570658516E-3</v>
      </c>
      <c r="AQ143" s="4">
        <f t="shared" si="13"/>
        <v>2.5445274158776118E-3</v>
      </c>
      <c r="AR143" s="4">
        <f t="shared" si="13"/>
        <v>2.5707550975224867E-3</v>
      </c>
      <c r="AS143" s="4">
        <f t="shared" si="13"/>
        <v>2.5973404958249558E-3</v>
      </c>
      <c r="AT143" s="4">
        <f t="shared" si="13"/>
        <v>2.6246098743617496E-3</v>
      </c>
      <c r="AU143" s="4">
        <f t="shared" si="13"/>
        <v>2.6523705216423923E-3</v>
      </c>
      <c r="AV143" s="4">
        <f t="shared" si="13"/>
        <v>2.6807842218573821E-3</v>
      </c>
    </row>
    <row r="144" spans="1:48">
      <c r="A144" s="18" t="s">
        <v>143</v>
      </c>
      <c r="B144" s="18" t="s">
        <v>16</v>
      </c>
      <c r="C144" s="18" t="s">
        <v>2</v>
      </c>
      <c r="G144" s="4">
        <f>IFERROR(IF(G$87&gt;=($G$1+$F58),HLOOKUP(G$87-$F58,$G$1:$AV$85,ROW($A58),FALSE),$G58-($G58*(1-$E58)/$F58)*2*($G$1+$F58-G$87)),$D58)</f>
        <v>8.2354085437718726E-3</v>
      </c>
      <c r="H144" s="4">
        <f t="shared" si="13"/>
        <v>8.2354085437718726E-3</v>
      </c>
      <c r="I144" s="4">
        <f t="shared" si="13"/>
        <v>8.2354085437718726E-3</v>
      </c>
      <c r="J144" s="4">
        <f t="shared" si="13"/>
        <v>8.2354085437718726E-3</v>
      </c>
      <c r="K144" s="4">
        <f t="shared" si="13"/>
        <v>8.2354085437718726E-3</v>
      </c>
      <c r="L144" s="4">
        <f t="shared" si="13"/>
        <v>8.2354085437718726E-3</v>
      </c>
      <c r="M144" s="4">
        <f t="shared" si="13"/>
        <v>8.2354085437718726E-3</v>
      </c>
      <c r="N144" s="4">
        <f t="shared" si="13"/>
        <v>8.2354085437718726E-3</v>
      </c>
      <c r="O144" s="4">
        <f t="shared" si="13"/>
        <v>8.2354085437718726E-3</v>
      </c>
      <c r="P144" s="4">
        <f t="shared" si="13"/>
        <v>8.2354085437718726E-3</v>
      </c>
      <c r="Q144" s="4">
        <f t="shared" si="13"/>
        <v>8.2354085437718726E-3</v>
      </c>
      <c r="R144" s="4">
        <f t="shared" si="13"/>
        <v>8.2354085437718726E-3</v>
      </c>
      <c r="S144" s="4">
        <f t="shared" si="13"/>
        <v>8.2354085437718726E-3</v>
      </c>
      <c r="T144" s="4">
        <f t="shared" si="13"/>
        <v>8.2354085437718726E-3</v>
      </c>
      <c r="U144" s="4">
        <f t="shared" si="13"/>
        <v>8.2354085437718726E-3</v>
      </c>
      <c r="V144" s="4">
        <f t="shared" ref="H144:AV150" si="14">IFERROR(IF(V$87&gt;=($G$1+$F58),HLOOKUP(V$87-$F58,$G$1:$AV$85,ROW($A58),FALSE),$G58-($G58*(1-$E58)/$F58)*2*($G$1+$F58-V$87)),$D58)</f>
        <v>8.2354085437718726E-3</v>
      </c>
      <c r="W144" s="4">
        <f t="shared" si="14"/>
        <v>8.2354085437718726E-3</v>
      </c>
      <c r="X144" s="4">
        <f t="shared" si="14"/>
        <v>8.2354085437718726E-3</v>
      </c>
      <c r="Y144" s="4">
        <f t="shared" si="14"/>
        <v>8.2354085437718726E-3</v>
      </c>
      <c r="Z144" s="4">
        <f t="shared" si="14"/>
        <v>8.2354085437718726E-3</v>
      </c>
      <c r="AA144" s="4">
        <f t="shared" si="14"/>
        <v>8.2354085437718726E-3</v>
      </c>
      <c r="AB144" s="4">
        <f t="shared" si="14"/>
        <v>8.2354085437718726E-3</v>
      </c>
      <c r="AC144" s="4">
        <f t="shared" si="14"/>
        <v>8.2354085437718726E-3</v>
      </c>
      <c r="AD144" s="4">
        <f t="shared" si="14"/>
        <v>8.2354085437718726E-3</v>
      </c>
      <c r="AE144" s="4">
        <f t="shared" si="14"/>
        <v>8.2354085437718726E-3</v>
      </c>
      <c r="AF144" s="4">
        <f t="shared" si="14"/>
        <v>8.2354085437718726E-3</v>
      </c>
      <c r="AG144" s="4">
        <f t="shared" si="14"/>
        <v>8.2354085437718726E-3</v>
      </c>
      <c r="AH144" s="4">
        <f t="shared" si="14"/>
        <v>8.2354085437718726E-3</v>
      </c>
      <c r="AI144" s="4">
        <f t="shared" si="14"/>
        <v>8.2354085437718726E-3</v>
      </c>
      <c r="AJ144" s="4">
        <f t="shared" si="14"/>
        <v>8.2354085437718726E-3</v>
      </c>
      <c r="AK144" s="4">
        <f t="shared" si="14"/>
        <v>8.2354085437718726E-3</v>
      </c>
      <c r="AL144" s="4">
        <f t="shared" si="14"/>
        <v>8.2354085437718726E-3</v>
      </c>
      <c r="AM144" s="4">
        <f t="shared" si="14"/>
        <v>8.2354085437718726E-3</v>
      </c>
      <c r="AN144" s="4">
        <f t="shared" si="14"/>
        <v>8.2354085437718726E-3</v>
      </c>
      <c r="AO144" s="4">
        <f t="shared" si="14"/>
        <v>8.2354085437718726E-3</v>
      </c>
      <c r="AP144" s="4">
        <f t="shared" si="14"/>
        <v>8.2354085437718726E-3</v>
      </c>
      <c r="AQ144" s="4">
        <f t="shared" si="14"/>
        <v>8.2354085437718726E-3</v>
      </c>
      <c r="AR144" s="4">
        <f t="shared" si="14"/>
        <v>8.2354085437718726E-3</v>
      </c>
      <c r="AS144" s="4">
        <f t="shared" si="14"/>
        <v>8.2354085437718726E-3</v>
      </c>
      <c r="AT144" s="4">
        <f t="shared" si="14"/>
        <v>8.2354085437718726E-3</v>
      </c>
      <c r="AU144" s="4">
        <f t="shared" si="14"/>
        <v>8.2354085437718726E-3</v>
      </c>
      <c r="AV144" s="4">
        <f t="shared" si="14"/>
        <v>8.2354085437718726E-3</v>
      </c>
    </row>
    <row r="145" spans="1:48">
      <c r="A145" s="18" t="s">
        <v>143</v>
      </c>
      <c r="B145" s="18" t="s">
        <v>16</v>
      </c>
      <c r="C145" s="18" t="s">
        <v>3</v>
      </c>
      <c r="G145" s="4">
        <f t="shared" si="5"/>
        <v>2.8713676873154528E-4</v>
      </c>
      <c r="H145" s="4">
        <f t="shared" si="14"/>
        <v>2.8713676873154528E-4</v>
      </c>
      <c r="I145" s="4">
        <f t="shared" si="14"/>
        <v>2.8713676873154528E-4</v>
      </c>
      <c r="J145" s="4">
        <f t="shared" si="14"/>
        <v>2.8713676873154528E-4</v>
      </c>
      <c r="K145" s="4">
        <f t="shared" si="14"/>
        <v>2.8713676873154528E-4</v>
      </c>
      <c r="L145" s="4">
        <f t="shared" si="14"/>
        <v>2.8713676873154528E-4</v>
      </c>
      <c r="M145" s="4">
        <f t="shared" si="14"/>
        <v>2.8713676873154528E-4</v>
      </c>
      <c r="N145" s="4">
        <f t="shared" si="14"/>
        <v>2.8713676873154528E-4</v>
      </c>
      <c r="O145" s="4">
        <f t="shared" si="14"/>
        <v>2.8713676873154528E-4</v>
      </c>
      <c r="P145" s="4">
        <f t="shared" si="14"/>
        <v>2.8713676873154528E-4</v>
      </c>
      <c r="Q145" s="4">
        <f t="shared" si="14"/>
        <v>2.8713676873154528E-4</v>
      </c>
      <c r="R145" s="4">
        <f t="shared" si="14"/>
        <v>2.8713676873154528E-4</v>
      </c>
      <c r="S145" s="4">
        <f t="shared" si="14"/>
        <v>2.8713676873154528E-4</v>
      </c>
      <c r="T145" s="4">
        <f t="shared" si="14"/>
        <v>2.8713676873154528E-4</v>
      </c>
      <c r="U145" s="4">
        <f t="shared" si="14"/>
        <v>2.8713676873154528E-4</v>
      </c>
      <c r="V145" s="4">
        <f t="shared" si="14"/>
        <v>2.8713676873154528E-4</v>
      </c>
      <c r="W145" s="4">
        <f t="shared" si="14"/>
        <v>2.8713676873154528E-4</v>
      </c>
      <c r="X145" s="4">
        <f t="shared" si="14"/>
        <v>2.8713676873154528E-4</v>
      </c>
      <c r="Y145" s="4">
        <f t="shared" si="14"/>
        <v>2.8713676873154528E-4</v>
      </c>
      <c r="Z145" s="4">
        <f t="shared" si="14"/>
        <v>2.8713676873154528E-4</v>
      </c>
      <c r="AA145" s="4">
        <f t="shared" si="14"/>
        <v>2.8713676873154528E-4</v>
      </c>
      <c r="AB145" s="4">
        <f t="shared" si="14"/>
        <v>2.8713676873154528E-4</v>
      </c>
      <c r="AC145" s="4">
        <f t="shared" si="14"/>
        <v>2.8713676873154528E-4</v>
      </c>
      <c r="AD145" s="4">
        <f t="shared" si="14"/>
        <v>2.8713676873154528E-4</v>
      </c>
      <c r="AE145" s="4">
        <f t="shared" si="14"/>
        <v>2.8713676873154528E-4</v>
      </c>
      <c r="AF145" s="4">
        <f t="shared" si="14"/>
        <v>2.8713676873154528E-4</v>
      </c>
      <c r="AG145" s="4">
        <f t="shared" si="14"/>
        <v>2.8713676873154528E-4</v>
      </c>
      <c r="AH145" s="4">
        <f t="shared" si="14"/>
        <v>2.8713676873154528E-4</v>
      </c>
      <c r="AI145" s="4">
        <f t="shared" si="14"/>
        <v>2.8713676873154528E-4</v>
      </c>
      <c r="AJ145" s="4">
        <f t="shared" si="14"/>
        <v>2.8713676873154528E-4</v>
      </c>
      <c r="AK145" s="4">
        <f t="shared" si="14"/>
        <v>2.8713676873154528E-4</v>
      </c>
      <c r="AL145" s="4">
        <f t="shared" si="14"/>
        <v>2.8713676873154528E-4</v>
      </c>
      <c r="AM145" s="4">
        <f t="shared" si="14"/>
        <v>2.8713676873154528E-4</v>
      </c>
      <c r="AN145" s="4">
        <f t="shared" si="14"/>
        <v>2.8713676873154528E-4</v>
      </c>
      <c r="AO145" s="4">
        <f t="shared" si="14"/>
        <v>2.8713676873154528E-4</v>
      </c>
      <c r="AP145" s="4">
        <f t="shared" si="14"/>
        <v>2.8713676873154528E-4</v>
      </c>
      <c r="AQ145" s="4">
        <f t="shared" si="14"/>
        <v>2.8713676873154528E-4</v>
      </c>
      <c r="AR145" s="4">
        <f t="shared" si="14"/>
        <v>2.8713676873154528E-4</v>
      </c>
      <c r="AS145" s="4">
        <f t="shared" si="14"/>
        <v>2.8713676873154528E-4</v>
      </c>
      <c r="AT145" s="4">
        <f t="shared" si="14"/>
        <v>2.8713676873154528E-4</v>
      </c>
      <c r="AU145" s="4">
        <f t="shared" si="14"/>
        <v>2.8713676873154528E-4</v>
      </c>
      <c r="AV145" s="4">
        <f t="shared" si="14"/>
        <v>2.8713676873154528E-4</v>
      </c>
    </row>
    <row r="146" spans="1:48">
      <c r="A146" s="18" t="s">
        <v>143</v>
      </c>
      <c r="B146" s="18" t="s">
        <v>16</v>
      </c>
      <c r="C146" s="18" t="s">
        <v>4</v>
      </c>
      <c r="G146" s="4">
        <f t="shared" si="5"/>
        <v>0</v>
      </c>
      <c r="H146" s="4">
        <f t="shared" si="14"/>
        <v>0</v>
      </c>
      <c r="I146" s="4">
        <f t="shared" si="14"/>
        <v>0</v>
      </c>
      <c r="J146" s="4">
        <f t="shared" si="14"/>
        <v>0</v>
      </c>
      <c r="K146" s="4">
        <f t="shared" si="14"/>
        <v>0</v>
      </c>
      <c r="L146" s="4">
        <f t="shared" si="14"/>
        <v>0</v>
      </c>
      <c r="M146" s="4">
        <f t="shared" si="14"/>
        <v>0</v>
      </c>
      <c r="N146" s="4">
        <f t="shared" si="14"/>
        <v>0</v>
      </c>
      <c r="O146" s="4">
        <f t="shared" si="14"/>
        <v>0</v>
      </c>
      <c r="P146" s="4">
        <f t="shared" si="14"/>
        <v>0</v>
      </c>
      <c r="Q146" s="4">
        <f t="shared" si="14"/>
        <v>0</v>
      </c>
      <c r="R146" s="4">
        <f t="shared" si="14"/>
        <v>0</v>
      </c>
      <c r="S146" s="4">
        <f t="shared" si="14"/>
        <v>0</v>
      </c>
      <c r="T146" s="4">
        <f t="shared" si="14"/>
        <v>0</v>
      </c>
      <c r="U146" s="4">
        <f t="shared" si="14"/>
        <v>0</v>
      </c>
      <c r="V146" s="4">
        <f t="shared" si="14"/>
        <v>0</v>
      </c>
      <c r="W146" s="4">
        <f t="shared" si="14"/>
        <v>0</v>
      </c>
      <c r="X146" s="4">
        <f t="shared" si="14"/>
        <v>0</v>
      </c>
      <c r="Y146" s="4">
        <f t="shared" si="14"/>
        <v>0</v>
      </c>
      <c r="Z146" s="4">
        <f t="shared" si="14"/>
        <v>0</v>
      </c>
      <c r="AA146" s="4">
        <f t="shared" si="14"/>
        <v>0</v>
      </c>
      <c r="AB146" s="4">
        <f t="shared" si="14"/>
        <v>0</v>
      </c>
      <c r="AC146" s="4">
        <f t="shared" si="14"/>
        <v>0</v>
      </c>
      <c r="AD146" s="4">
        <f t="shared" si="14"/>
        <v>0</v>
      </c>
      <c r="AE146" s="4">
        <f t="shared" si="14"/>
        <v>0</v>
      </c>
      <c r="AF146" s="4">
        <f t="shared" si="14"/>
        <v>0</v>
      </c>
      <c r="AG146" s="4">
        <f t="shared" si="14"/>
        <v>0</v>
      </c>
      <c r="AH146" s="4">
        <f t="shared" si="14"/>
        <v>0</v>
      </c>
      <c r="AI146" s="4">
        <f t="shared" si="14"/>
        <v>0</v>
      </c>
      <c r="AJ146" s="4">
        <f t="shared" si="14"/>
        <v>0</v>
      </c>
      <c r="AK146" s="4">
        <f t="shared" si="14"/>
        <v>0</v>
      </c>
      <c r="AL146" s="4">
        <f t="shared" si="14"/>
        <v>0</v>
      </c>
      <c r="AM146" s="4">
        <f t="shared" si="14"/>
        <v>0</v>
      </c>
      <c r="AN146" s="4">
        <f t="shared" si="14"/>
        <v>0</v>
      </c>
      <c r="AO146" s="4">
        <f t="shared" si="14"/>
        <v>0</v>
      </c>
      <c r="AP146" s="4">
        <f t="shared" si="14"/>
        <v>0</v>
      </c>
      <c r="AQ146" s="4">
        <f t="shared" si="14"/>
        <v>0</v>
      </c>
      <c r="AR146" s="4">
        <f t="shared" si="14"/>
        <v>0</v>
      </c>
      <c r="AS146" s="4">
        <f t="shared" si="14"/>
        <v>0</v>
      </c>
      <c r="AT146" s="4">
        <f t="shared" si="14"/>
        <v>0</v>
      </c>
      <c r="AU146" s="4">
        <f t="shared" si="14"/>
        <v>0</v>
      </c>
      <c r="AV146" s="4">
        <f t="shared" si="14"/>
        <v>0</v>
      </c>
    </row>
    <row r="147" spans="1:48">
      <c r="A147" s="18" t="s">
        <v>143</v>
      </c>
      <c r="B147" s="18" t="s">
        <v>16</v>
      </c>
      <c r="C147" s="18" t="s">
        <v>5</v>
      </c>
      <c r="G147" s="4">
        <f t="shared" si="5"/>
        <v>3.7909560316190944E-4</v>
      </c>
      <c r="H147" s="4">
        <f t="shared" si="14"/>
        <v>3.7909560316190944E-4</v>
      </c>
      <c r="I147" s="4">
        <f t="shared" si="14"/>
        <v>3.7909560316190944E-4</v>
      </c>
      <c r="J147" s="4">
        <f t="shared" si="14"/>
        <v>3.7909560316190944E-4</v>
      </c>
      <c r="K147" s="4">
        <f t="shared" si="14"/>
        <v>3.7909560316190944E-4</v>
      </c>
      <c r="L147" s="4">
        <f t="shared" si="14"/>
        <v>3.7909560316190944E-4</v>
      </c>
      <c r="M147" s="4">
        <f t="shared" si="14"/>
        <v>3.7909560316190944E-4</v>
      </c>
      <c r="N147" s="4">
        <f t="shared" si="14"/>
        <v>3.7909560316190944E-4</v>
      </c>
      <c r="O147" s="4">
        <f t="shared" si="14"/>
        <v>3.7909560316190944E-4</v>
      </c>
      <c r="P147" s="4">
        <f t="shared" si="14"/>
        <v>3.7909560316190944E-4</v>
      </c>
      <c r="Q147" s="4">
        <f t="shared" si="14"/>
        <v>3.7909560316190944E-4</v>
      </c>
      <c r="R147" s="4">
        <f t="shared" si="14"/>
        <v>3.7909560316190944E-4</v>
      </c>
      <c r="S147" s="4">
        <f t="shared" si="14"/>
        <v>3.7909560316190944E-4</v>
      </c>
      <c r="T147" s="4">
        <f t="shared" si="14"/>
        <v>3.7909560316190944E-4</v>
      </c>
      <c r="U147" s="4">
        <f t="shared" si="14"/>
        <v>3.7909560316190944E-4</v>
      </c>
      <c r="V147" s="4">
        <f t="shared" si="14"/>
        <v>3.7909560316190944E-4</v>
      </c>
      <c r="W147" s="4">
        <f t="shared" si="14"/>
        <v>3.7909560316190944E-4</v>
      </c>
      <c r="X147" s="4">
        <f t="shared" si="14"/>
        <v>3.7909560316190944E-4</v>
      </c>
      <c r="Y147" s="4">
        <f t="shared" si="14"/>
        <v>3.7909560316190944E-4</v>
      </c>
      <c r="Z147" s="4">
        <f t="shared" si="14"/>
        <v>3.7909560316190944E-4</v>
      </c>
      <c r="AA147" s="4">
        <f t="shared" si="14"/>
        <v>3.7909560316190944E-4</v>
      </c>
      <c r="AB147" s="4">
        <f t="shared" si="14"/>
        <v>3.7909560316190944E-4</v>
      </c>
      <c r="AC147" s="4">
        <f t="shared" si="14"/>
        <v>3.7909560316190944E-4</v>
      </c>
      <c r="AD147" s="4">
        <f t="shared" si="14"/>
        <v>3.7909560316190944E-4</v>
      </c>
      <c r="AE147" s="4">
        <f t="shared" si="14"/>
        <v>3.7909560316190944E-4</v>
      </c>
      <c r="AF147" s="4">
        <f t="shared" si="14"/>
        <v>3.7909560316190944E-4</v>
      </c>
      <c r="AG147" s="4">
        <f t="shared" si="14"/>
        <v>3.7909560316190944E-4</v>
      </c>
      <c r="AH147" s="4">
        <f t="shared" si="14"/>
        <v>3.7909560316190944E-4</v>
      </c>
      <c r="AI147" s="4">
        <f t="shared" si="14"/>
        <v>3.7909560316190944E-4</v>
      </c>
      <c r="AJ147" s="4">
        <f t="shared" si="14"/>
        <v>3.7909560316190944E-4</v>
      </c>
      <c r="AK147" s="4">
        <f t="shared" si="14"/>
        <v>3.7909560316190944E-4</v>
      </c>
      <c r="AL147" s="4">
        <f t="shared" si="14"/>
        <v>3.7909560316190944E-4</v>
      </c>
      <c r="AM147" s="4">
        <f t="shared" si="14"/>
        <v>3.7909560316190944E-4</v>
      </c>
      <c r="AN147" s="4">
        <f t="shared" si="14"/>
        <v>3.7909560316190944E-4</v>
      </c>
      <c r="AO147" s="4">
        <f t="shared" si="14"/>
        <v>3.7909560316190944E-4</v>
      </c>
      <c r="AP147" s="4">
        <f t="shared" si="14"/>
        <v>3.7909560316190944E-4</v>
      </c>
      <c r="AQ147" s="4">
        <f t="shared" si="14"/>
        <v>3.7909560316190944E-4</v>
      </c>
      <c r="AR147" s="4">
        <f t="shared" si="14"/>
        <v>3.7909560316190944E-4</v>
      </c>
      <c r="AS147" s="4">
        <f t="shared" si="14"/>
        <v>3.7909560316190944E-4</v>
      </c>
      <c r="AT147" s="4">
        <f t="shared" si="14"/>
        <v>3.7909560316190944E-4</v>
      </c>
      <c r="AU147" s="4">
        <f t="shared" si="14"/>
        <v>3.7909560316190944E-4</v>
      </c>
      <c r="AV147" s="4">
        <f t="shared" si="14"/>
        <v>3.7909560316190944E-4</v>
      </c>
    </row>
    <row r="148" spans="1:48">
      <c r="A148" s="18" t="s">
        <v>143</v>
      </c>
      <c r="B148" s="18" t="s">
        <v>16</v>
      </c>
      <c r="C148" s="18" t="s">
        <v>6</v>
      </c>
      <c r="G148" s="4">
        <f t="shared" si="5"/>
        <v>0</v>
      </c>
      <c r="H148" s="4">
        <f t="shared" si="14"/>
        <v>0</v>
      </c>
      <c r="I148" s="4">
        <f t="shared" si="14"/>
        <v>0</v>
      </c>
      <c r="J148" s="4">
        <f t="shared" si="14"/>
        <v>0</v>
      </c>
      <c r="K148" s="4">
        <f t="shared" si="14"/>
        <v>0</v>
      </c>
      <c r="L148" s="4">
        <f t="shared" si="14"/>
        <v>0</v>
      </c>
      <c r="M148" s="4">
        <f t="shared" si="14"/>
        <v>0</v>
      </c>
      <c r="N148" s="4">
        <f t="shared" si="14"/>
        <v>0</v>
      </c>
      <c r="O148" s="4">
        <f t="shared" si="14"/>
        <v>0</v>
      </c>
      <c r="P148" s="4">
        <f t="shared" si="14"/>
        <v>0</v>
      </c>
      <c r="Q148" s="4">
        <f t="shared" si="14"/>
        <v>0</v>
      </c>
      <c r="R148" s="4">
        <f t="shared" si="14"/>
        <v>0</v>
      </c>
      <c r="S148" s="4">
        <f t="shared" si="14"/>
        <v>0</v>
      </c>
      <c r="T148" s="4">
        <f t="shared" si="14"/>
        <v>0</v>
      </c>
      <c r="U148" s="4">
        <f t="shared" si="14"/>
        <v>0</v>
      </c>
      <c r="V148" s="4">
        <f t="shared" si="14"/>
        <v>0</v>
      </c>
      <c r="W148" s="4">
        <f t="shared" si="14"/>
        <v>0</v>
      </c>
      <c r="X148" s="4">
        <f t="shared" si="14"/>
        <v>0</v>
      </c>
      <c r="Y148" s="4">
        <f t="shared" si="14"/>
        <v>0</v>
      </c>
      <c r="Z148" s="4">
        <f t="shared" si="14"/>
        <v>0</v>
      </c>
      <c r="AA148" s="4">
        <f t="shared" si="14"/>
        <v>0</v>
      </c>
      <c r="AB148" s="4">
        <f t="shared" si="14"/>
        <v>0</v>
      </c>
      <c r="AC148" s="4">
        <f t="shared" si="14"/>
        <v>0</v>
      </c>
      <c r="AD148" s="4">
        <f t="shared" si="14"/>
        <v>0</v>
      </c>
      <c r="AE148" s="4">
        <f t="shared" si="14"/>
        <v>0</v>
      </c>
      <c r="AF148" s="4">
        <f t="shared" si="14"/>
        <v>0</v>
      </c>
      <c r="AG148" s="4">
        <f t="shared" si="14"/>
        <v>0</v>
      </c>
      <c r="AH148" s="4">
        <f t="shared" si="14"/>
        <v>0</v>
      </c>
      <c r="AI148" s="4">
        <f t="shared" si="14"/>
        <v>0</v>
      </c>
      <c r="AJ148" s="4">
        <f t="shared" si="14"/>
        <v>0</v>
      </c>
      <c r="AK148" s="4">
        <f t="shared" si="14"/>
        <v>0</v>
      </c>
      <c r="AL148" s="4">
        <f t="shared" si="14"/>
        <v>0</v>
      </c>
      <c r="AM148" s="4">
        <f t="shared" si="14"/>
        <v>0</v>
      </c>
      <c r="AN148" s="4">
        <f t="shared" si="14"/>
        <v>0</v>
      </c>
      <c r="AO148" s="4">
        <f t="shared" si="14"/>
        <v>0</v>
      </c>
      <c r="AP148" s="4">
        <f t="shared" si="14"/>
        <v>0</v>
      </c>
      <c r="AQ148" s="4">
        <f t="shared" si="14"/>
        <v>0</v>
      </c>
      <c r="AR148" s="4">
        <f t="shared" si="14"/>
        <v>0</v>
      </c>
      <c r="AS148" s="4">
        <f t="shared" si="14"/>
        <v>0</v>
      </c>
      <c r="AT148" s="4">
        <f t="shared" si="14"/>
        <v>0</v>
      </c>
      <c r="AU148" s="4">
        <f t="shared" si="14"/>
        <v>0</v>
      </c>
      <c r="AV148" s="4">
        <f t="shared" si="14"/>
        <v>0</v>
      </c>
    </row>
    <row r="149" spans="1:48">
      <c r="A149" s="18" t="s">
        <v>143</v>
      </c>
      <c r="B149" s="18" t="s">
        <v>16</v>
      </c>
      <c r="C149" s="18" t="s">
        <v>49</v>
      </c>
      <c r="G149" s="4">
        <f t="shared" si="5"/>
        <v>0</v>
      </c>
      <c r="H149" s="4">
        <f t="shared" si="14"/>
        <v>0</v>
      </c>
      <c r="I149" s="4">
        <f t="shared" si="14"/>
        <v>0</v>
      </c>
      <c r="J149" s="4">
        <f t="shared" si="14"/>
        <v>0</v>
      </c>
      <c r="K149" s="4">
        <f t="shared" si="14"/>
        <v>0</v>
      </c>
      <c r="L149" s="4">
        <f t="shared" si="14"/>
        <v>0</v>
      </c>
      <c r="M149" s="4">
        <f t="shared" si="14"/>
        <v>0</v>
      </c>
      <c r="N149" s="4">
        <f t="shared" si="14"/>
        <v>0</v>
      </c>
      <c r="O149" s="4">
        <f t="shared" si="14"/>
        <v>0</v>
      </c>
      <c r="P149" s="4">
        <f t="shared" si="14"/>
        <v>0</v>
      </c>
      <c r="Q149" s="4">
        <f t="shared" si="14"/>
        <v>0</v>
      </c>
      <c r="R149" s="4">
        <f t="shared" si="14"/>
        <v>0</v>
      </c>
      <c r="S149" s="4">
        <f t="shared" si="14"/>
        <v>0</v>
      </c>
      <c r="T149" s="4">
        <f t="shared" si="14"/>
        <v>0</v>
      </c>
      <c r="U149" s="4">
        <f t="shared" si="14"/>
        <v>0</v>
      </c>
      <c r="V149" s="4">
        <f t="shared" si="14"/>
        <v>0</v>
      </c>
      <c r="W149" s="4">
        <f t="shared" si="14"/>
        <v>0</v>
      </c>
      <c r="X149" s="4">
        <f t="shared" si="14"/>
        <v>0</v>
      </c>
      <c r="Y149" s="4">
        <f t="shared" si="14"/>
        <v>0</v>
      </c>
      <c r="Z149" s="4">
        <f t="shared" si="14"/>
        <v>0</v>
      </c>
      <c r="AA149" s="4">
        <f t="shared" si="14"/>
        <v>0</v>
      </c>
      <c r="AB149" s="4">
        <f t="shared" si="14"/>
        <v>0</v>
      </c>
      <c r="AC149" s="4">
        <f t="shared" si="14"/>
        <v>0</v>
      </c>
      <c r="AD149" s="4">
        <f t="shared" si="14"/>
        <v>0</v>
      </c>
      <c r="AE149" s="4">
        <f t="shared" si="14"/>
        <v>0</v>
      </c>
      <c r="AF149" s="4">
        <f t="shared" si="14"/>
        <v>0</v>
      </c>
      <c r="AG149" s="4">
        <f t="shared" si="14"/>
        <v>0</v>
      </c>
      <c r="AH149" s="4">
        <f t="shared" si="14"/>
        <v>0</v>
      </c>
      <c r="AI149" s="4">
        <f t="shared" si="14"/>
        <v>0</v>
      </c>
      <c r="AJ149" s="4">
        <f t="shared" si="14"/>
        <v>0</v>
      </c>
      <c r="AK149" s="4">
        <f t="shared" si="14"/>
        <v>0</v>
      </c>
      <c r="AL149" s="4">
        <f t="shared" si="14"/>
        <v>0</v>
      </c>
      <c r="AM149" s="4">
        <f t="shared" si="14"/>
        <v>0</v>
      </c>
      <c r="AN149" s="4">
        <f t="shared" si="14"/>
        <v>0</v>
      </c>
      <c r="AO149" s="4">
        <f t="shared" si="14"/>
        <v>0</v>
      </c>
      <c r="AP149" s="4">
        <f t="shared" si="14"/>
        <v>0</v>
      </c>
      <c r="AQ149" s="4">
        <f t="shared" si="14"/>
        <v>0</v>
      </c>
      <c r="AR149" s="4">
        <f t="shared" si="14"/>
        <v>0</v>
      </c>
      <c r="AS149" s="4">
        <f t="shared" si="14"/>
        <v>0</v>
      </c>
      <c r="AT149" s="4">
        <f t="shared" si="14"/>
        <v>0</v>
      </c>
      <c r="AU149" s="4">
        <f t="shared" si="14"/>
        <v>0</v>
      </c>
      <c r="AV149" s="4">
        <f t="shared" si="14"/>
        <v>0</v>
      </c>
    </row>
    <row r="150" spans="1:48">
      <c r="A150" s="18" t="s">
        <v>143</v>
      </c>
      <c r="B150" s="18" t="s">
        <v>16</v>
      </c>
      <c r="C150" s="18" t="s">
        <v>50</v>
      </c>
      <c r="G150" s="4">
        <f t="shared" si="5"/>
        <v>1.2636520105396983E-4</v>
      </c>
      <c r="H150" s="4">
        <f t="shared" si="14"/>
        <v>1.2636520105396983E-4</v>
      </c>
      <c r="I150" s="4">
        <f t="shared" si="14"/>
        <v>1.2636520105396983E-4</v>
      </c>
      <c r="J150" s="4">
        <f t="shared" si="14"/>
        <v>1.2636520105396983E-4</v>
      </c>
      <c r="K150" s="4">
        <f t="shared" si="14"/>
        <v>1.2636520105396983E-4</v>
      </c>
      <c r="L150" s="4">
        <f t="shared" si="14"/>
        <v>1.2636520105396983E-4</v>
      </c>
      <c r="M150" s="4">
        <f t="shared" si="14"/>
        <v>1.2636520105396983E-4</v>
      </c>
      <c r="N150" s="4">
        <f t="shared" si="14"/>
        <v>1.2636520105396983E-4</v>
      </c>
      <c r="O150" s="4">
        <f t="shared" si="14"/>
        <v>1.2636520105396983E-4</v>
      </c>
      <c r="P150" s="4">
        <f t="shared" si="14"/>
        <v>1.2636520105396983E-4</v>
      </c>
      <c r="Q150" s="4">
        <f t="shared" si="14"/>
        <v>1.2636520105396983E-4</v>
      </c>
      <c r="R150" s="4">
        <f t="shared" si="14"/>
        <v>1.2636520105396983E-4</v>
      </c>
      <c r="S150" s="4">
        <f t="shared" si="14"/>
        <v>1.2636520105396983E-4</v>
      </c>
      <c r="T150" s="4">
        <f t="shared" si="14"/>
        <v>1.2636520105396983E-4</v>
      </c>
      <c r="U150" s="4">
        <f t="shared" si="14"/>
        <v>1.2636520105396983E-4</v>
      </c>
      <c r="V150" s="4">
        <f t="shared" si="14"/>
        <v>1.2636520105396983E-4</v>
      </c>
      <c r="W150" s="4">
        <f t="shared" si="14"/>
        <v>1.2636520105396983E-4</v>
      </c>
      <c r="X150" s="4">
        <f t="shared" si="14"/>
        <v>1.2636520105396983E-4</v>
      </c>
      <c r="Y150" s="4">
        <f t="shared" si="14"/>
        <v>1.2636520105396983E-4</v>
      </c>
      <c r="Z150" s="4">
        <f t="shared" si="14"/>
        <v>1.2636520105396983E-4</v>
      </c>
      <c r="AA150" s="4">
        <f t="shared" si="14"/>
        <v>1.2636520105396983E-4</v>
      </c>
      <c r="AB150" s="4">
        <f t="shared" si="14"/>
        <v>1.2636520105396983E-4</v>
      </c>
      <c r="AC150" s="4">
        <f t="shared" si="14"/>
        <v>1.2636520105396983E-4</v>
      </c>
      <c r="AD150" s="4">
        <f t="shared" si="14"/>
        <v>1.2636520105396983E-4</v>
      </c>
      <c r="AE150" s="4">
        <f t="shared" ref="H150:AV157" si="15">IFERROR(IF(AE$87&gt;=($G$1+$F64),HLOOKUP(AE$87-$F64,$G$1:$AV$85,ROW($A64),FALSE),$G64-($G64*(1-$E64)/$F64)*2*($G$1+$F64-AE$87)),$D64)</f>
        <v>1.2636520105396983E-4</v>
      </c>
      <c r="AF150" s="4">
        <f t="shared" si="15"/>
        <v>1.2636520105396983E-4</v>
      </c>
      <c r="AG150" s="4">
        <f t="shared" si="15"/>
        <v>1.2636520105396983E-4</v>
      </c>
      <c r="AH150" s="4">
        <f t="shared" si="15"/>
        <v>1.2636520105396983E-4</v>
      </c>
      <c r="AI150" s="4">
        <f t="shared" si="15"/>
        <v>1.2636520105396983E-4</v>
      </c>
      <c r="AJ150" s="4">
        <f t="shared" si="15"/>
        <v>1.2636520105396983E-4</v>
      </c>
      <c r="AK150" s="4">
        <f t="shared" si="15"/>
        <v>1.2636520105396983E-4</v>
      </c>
      <c r="AL150" s="4">
        <f t="shared" si="15"/>
        <v>1.2636520105396983E-4</v>
      </c>
      <c r="AM150" s="4">
        <f t="shared" si="15"/>
        <v>1.2636520105396983E-4</v>
      </c>
      <c r="AN150" s="4">
        <f t="shared" si="15"/>
        <v>1.2636520105396983E-4</v>
      </c>
      <c r="AO150" s="4">
        <f t="shared" si="15"/>
        <v>1.2636520105396983E-4</v>
      </c>
      <c r="AP150" s="4">
        <f t="shared" si="15"/>
        <v>1.2636520105396983E-4</v>
      </c>
      <c r="AQ150" s="4">
        <f t="shared" si="15"/>
        <v>1.2636520105396983E-4</v>
      </c>
      <c r="AR150" s="4">
        <f t="shared" si="15"/>
        <v>1.2636520105396983E-4</v>
      </c>
      <c r="AS150" s="4">
        <f t="shared" si="15"/>
        <v>1.2636520105396983E-4</v>
      </c>
      <c r="AT150" s="4">
        <f t="shared" si="15"/>
        <v>1.2636520105396983E-4</v>
      </c>
      <c r="AU150" s="4">
        <f t="shared" si="15"/>
        <v>1.2636520105396983E-4</v>
      </c>
      <c r="AV150" s="4">
        <f t="shared" si="15"/>
        <v>1.2636520105396983E-4</v>
      </c>
    </row>
    <row r="151" spans="1:48">
      <c r="A151" s="18" t="s">
        <v>144</v>
      </c>
      <c r="B151" s="18" t="s">
        <v>16</v>
      </c>
      <c r="C151" s="18" t="s">
        <v>2</v>
      </c>
      <c r="G151" s="4">
        <f t="shared" si="5"/>
        <v>1.7456924459906186E-3</v>
      </c>
      <c r="H151" s="4">
        <f t="shared" si="15"/>
        <v>1.7456924459906186E-3</v>
      </c>
      <c r="I151" s="4">
        <f t="shared" si="15"/>
        <v>1.7456924459906186E-3</v>
      </c>
      <c r="J151" s="4">
        <f t="shared" si="15"/>
        <v>1.7456924459906186E-3</v>
      </c>
      <c r="K151" s="4">
        <f t="shared" si="15"/>
        <v>1.7456924459906186E-3</v>
      </c>
      <c r="L151" s="4">
        <f t="shared" si="15"/>
        <v>1.7456924459906186E-3</v>
      </c>
      <c r="M151" s="4">
        <f t="shared" si="15"/>
        <v>1.7456924459906186E-3</v>
      </c>
      <c r="N151" s="4">
        <f t="shared" si="15"/>
        <v>1.7456924459906186E-3</v>
      </c>
      <c r="O151" s="4">
        <f t="shared" si="15"/>
        <v>1.7456924459906186E-3</v>
      </c>
      <c r="P151" s="4">
        <f t="shared" si="15"/>
        <v>1.7456924459906186E-3</v>
      </c>
      <c r="Q151" s="4">
        <f t="shared" si="15"/>
        <v>1.7456924459906186E-3</v>
      </c>
      <c r="R151" s="4">
        <f t="shared" si="15"/>
        <v>1.7456924459906186E-3</v>
      </c>
      <c r="S151" s="4">
        <f t="shared" si="15"/>
        <v>1.7456924459906186E-3</v>
      </c>
      <c r="T151" s="4">
        <f t="shared" si="15"/>
        <v>1.7456924459906186E-3</v>
      </c>
      <c r="U151" s="4">
        <f t="shared" si="15"/>
        <v>1.7456924459906186E-3</v>
      </c>
      <c r="V151" s="4">
        <f t="shared" si="15"/>
        <v>1.7456924459906186E-3</v>
      </c>
      <c r="W151" s="4">
        <f t="shared" si="15"/>
        <v>1.7456924459906186E-3</v>
      </c>
      <c r="X151" s="4">
        <f t="shared" si="15"/>
        <v>1.7456924459906186E-3</v>
      </c>
      <c r="Y151" s="4">
        <f t="shared" si="15"/>
        <v>1.7456924459906186E-3</v>
      </c>
      <c r="Z151" s="4">
        <f t="shared" si="15"/>
        <v>1.7456924459906186E-3</v>
      </c>
      <c r="AA151" s="4">
        <f t="shared" si="15"/>
        <v>1.7456924459906186E-3</v>
      </c>
      <c r="AB151" s="4">
        <f t="shared" si="15"/>
        <v>1.7456924459906186E-3</v>
      </c>
      <c r="AC151" s="4">
        <f t="shared" si="15"/>
        <v>1.7456924459906186E-3</v>
      </c>
      <c r="AD151" s="4">
        <f t="shared" si="15"/>
        <v>1.7456924459906186E-3</v>
      </c>
      <c r="AE151" s="4">
        <f t="shared" si="15"/>
        <v>1.7456924459906186E-3</v>
      </c>
      <c r="AF151" s="4">
        <f t="shared" si="15"/>
        <v>1.7456924459906186E-3</v>
      </c>
      <c r="AG151" s="4">
        <f t="shared" si="15"/>
        <v>1.7456924459906186E-3</v>
      </c>
      <c r="AH151" s="4">
        <f t="shared" si="15"/>
        <v>1.7456924459906186E-3</v>
      </c>
      <c r="AI151" s="4">
        <f t="shared" si="15"/>
        <v>1.7456924459906186E-3</v>
      </c>
      <c r="AJ151" s="4">
        <f t="shared" si="15"/>
        <v>1.7456924459906186E-3</v>
      </c>
      <c r="AK151" s="4">
        <f t="shared" si="15"/>
        <v>1.7456924459906186E-3</v>
      </c>
      <c r="AL151" s="4">
        <f t="shared" si="15"/>
        <v>1.7456924459906186E-3</v>
      </c>
      <c r="AM151" s="4">
        <f t="shared" si="15"/>
        <v>1.7456924459906186E-3</v>
      </c>
      <c r="AN151" s="4">
        <f t="shared" si="15"/>
        <v>1.7456924459906186E-3</v>
      </c>
      <c r="AO151" s="4">
        <f t="shared" si="15"/>
        <v>1.7456924459906186E-3</v>
      </c>
      <c r="AP151" s="4">
        <f t="shared" si="15"/>
        <v>1.7456924459906186E-3</v>
      </c>
      <c r="AQ151" s="4">
        <f t="shared" si="15"/>
        <v>1.7456924459906186E-3</v>
      </c>
      <c r="AR151" s="4">
        <f t="shared" si="15"/>
        <v>1.7456924459906186E-3</v>
      </c>
      <c r="AS151" s="4">
        <f t="shared" si="15"/>
        <v>1.7456924459906186E-3</v>
      </c>
      <c r="AT151" s="4">
        <f t="shared" si="15"/>
        <v>1.7456924459906186E-3</v>
      </c>
      <c r="AU151" s="4">
        <f t="shared" si="15"/>
        <v>1.7456924459906186E-3</v>
      </c>
      <c r="AV151" s="4">
        <f t="shared" si="15"/>
        <v>1.7456924459906186E-3</v>
      </c>
    </row>
    <row r="152" spans="1:48">
      <c r="A152" s="18" t="s">
        <v>144</v>
      </c>
      <c r="B152" s="18" t="s">
        <v>16</v>
      </c>
      <c r="C152" s="18" t="s">
        <v>3</v>
      </c>
      <c r="G152" s="4">
        <f t="shared" si="5"/>
        <v>0</v>
      </c>
      <c r="H152" s="4">
        <f t="shared" si="15"/>
        <v>0</v>
      </c>
      <c r="I152" s="4">
        <f t="shared" si="15"/>
        <v>0</v>
      </c>
      <c r="J152" s="4">
        <f t="shared" si="15"/>
        <v>0</v>
      </c>
      <c r="K152" s="4">
        <f t="shared" si="15"/>
        <v>0</v>
      </c>
      <c r="L152" s="4">
        <f t="shared" si="15"/>
        <v>0</v>
      </c>
      <c r="M152" s="4">
        <f t="shared" si="15"/>
        <v>0</v>
      </c>
      <c r="N152" s="4">
        <f t="shared" si="15"/>
        <v>0</v>
      </c>
      <c r="O152" s="4">
        <f t="shared" si="15"/>
        <v>0</v>
      </c>
      <c r="P152" s="4">
        <f t="shared" si="15"/>
        <v>0</v>
      </c>
      <c r="Q152" s="4">
        <f t="shared" si="15"/>
        <v>0</v>
      </c>
      <c r="R152" s="4">
        <f t="shared" si="15"/>
        <v>0</v>
      </c>
      <c r="S152" s="4">
        <f t="shared" si="15"/>
        <v>0</v>
      </c>
      <c r="T152" s="4">
        <f t="shared" si="15"/>
        <v>0</v>
      </c>
      <c r="U152" s="4">
        <f t="shared" si="15"/>
        <v>0</v>
      </c>
      <c r="V152" s="4">
        <f t="shared" si="15"/>
        <v>0</v>
      </c>
      <c r="W152" s="4">
        <f t="shared" si="15"/>
        <v>0</v>
      </c>
      <c r="X152" s="4">
        <f t="shared" si="15"/>
        <v>0</v>
      </c>
      <c r="Y152" s="4">
        <f t="shared" si="15"/>
        <v>0</v>
      </c>
      <c r="Z152" s="4">
        <f t="shared" si="15"/>
        <v>0</v>
      </c>
      <c r="AA152" s="4">
        <f t="shared" si="15"/>
        <v>0</v>
      </c>
      <c r="AB152" s="4">
        <f t="shared" si="15"/>
        <v>0</v>
      </c>
      <c r="AC152" s="4">
        <f t="shared" si="15"/>
        <v>0</v>
      </c>
      <c r="AD152" s="4">
        <f t="shared" si="15"/>
        <v>0</v>
      </c>
      <c r="AE152" s="4">
        <f t="shared" si="15"/>
        <v>0</v>
      </c>
      <c r="AF152" s="4">
        <f t="shared" si="15"/>
        <v>0</v>
      </c>
      <c r="AG152" s="4">
        <f t="shared" si="15"/>
        <v>0</v>
      </c>
      <c r="AH152" s="4">
        <f t="shared" si="15"/>
        <v>0</v>
      </c>
      <c r="AI152" s="4">
        <f t="shared" si="15"/>
        <v>0</v>
      </c>
      <c r="AJ152" s="4">
        <f t="shared" si="15"/>
        <v>0</v>
      </c>
      <c r="AK152" s="4">
        <f t="shared" si="15"/>
        <v>0</v>
      </c>
      <c r="AL152" s="4">
        <f t="shared" si="15"/>
        <v>0</v>
      </c>
      <c r="AM152" s="4">
        <f t="shared" si="15"/>
        <v>0</v>
      </c>
      <c r="AN152" s="4">
        <f t="shared" si="15"/>
        <v>0</v>
      </c>
      <c r="AO152" s="4">
        <f t="shared" si="15"/>
        <v>0</v>
      </c>
      <c r="AP152" s="4">
        <f t="shared" si="15"/>
        <v>0</v>
      </c>
      <c r="AQ152" s="4">
        <f t="shared" si="15"/>
        <v>0</v>
      </c>
      <c r="AR152" s="4">
        <f t="shared" si="15"/>
        <v>0</v>
      </c>
      <c r="AS152" s="4">
        <f t="shared" si="15"/>
        <v>0</v>
      </c>
      <c r="AT152" s="4">
        <f t="shared" si="15"/>
        <v>0</v>
      </c>
      <c r="AU152" s="4">
        <f t="shared" si="15"/>
        <v>0</v>
      </c>
      <c r="AV152" s="4">
        <f t="shared" si="15"/>
        <v>0</v>
      </c>
    </row>
    <row r="153" spans="1:48">
      <c r="A153" s="18" t="s">
        <v>144</v>
      </c>
      <c r="B153" s="18" t="s">
        <v>16</v>
      </c>
      <c r="C153" s="18" t="s">
        <v>4</v>
      </c>
      <c r="G153" s="4">
        <f t="shared" ref="G153:V171" si="16">IFERROR(IF(G$87&gt;=($G$1+$F67),HLOOKUP(G$87-$F67,$G$1:$AV$85,ROW($A67),FALSE),$G67-($G67*(1-$E67)/$F67)*2*($G$1+$F67-G$87)),$D67)</f>
        <v>0</v>
      </c>
      <c r="H153" s="4">
        <f t="shared" si="16"/>
        <v>0</v>
      </c>
      <c r="I153" s="4">
        <f t="shared" si="16"/>
        <v>0</v>
      </c>
      <c r="J153" s="4">
        <f t="shared" si="16"/>
        <v>0</v>
      </c>
      <c r="K153" s="4">
        <f t="shared" si="16"/>
        <v>0</v>
      </c>
      <c r="L153" s="4">
        <f t="shared" si="16"/>
        <v>0</v>
      </c>
      <c r="M153" s="4">
        <f t="shared" si="16"/>
        <v>0</v>
      </c>
      <c r="N153" s="4">
        <f t="shared" si="16"/>
        <v>0</v>
      </c>
      <c r="O153" s="4">
        <f t="shared" si="16"/>
        <v>0</v>
      </c>
      <c r="P153" s="4">
        <f t="shared" si="16"/>
        <v>0</v>
      </c>
      <c r="Q153" s="4">
        <f t="shared" si="16"/>
        <v>0</v>
      </c>
      <c r="R153" s="4">
        <f t="shared" si="16"/>
        <v>0</v>
      </c>
      <c r="S153" s="4">
        <f t="shared" si="16"/>
        <v>0</v>
      </c>
      <c r="T153" s="4">
        <f t="shared" si="16"/>
        <v>0</v>
      </c>
      <c r="U153" s="4">
        <f t="shared" si="16"/>
        <v>0</v>
      </c>
      <c r="V153" s="4">
        <f t="shared" si="16"/>
        <v>0</v>
      </c>
      <c r="W153" s="4">
        <f t="shared" si="15"/>
        <v>0</v>
      </c>
      <c r="X153" s="4">
        <f t="shared" si="15"/>
        <v>0</v>
      </c>
      <c r="Y153" s="4">
        <f t="shared" si="15"/>
        <v>0</v>
      </c>
      <c r="Z153" s="4">
        <f t="shared" si="15"/>
        <v>0</v>
      </c>
      <c r="AA153" s="4">
        <f t="shared" si="15"/>
        <v>0</v>
      </c>
      <c r="AB153" s="4">
        <f t="shared" si="15"/>
        <v>0</v>
      </c>
      <c r="AC153" s="4">
        <f t="shared" si="15"/>
        <v>0</v>
      </c>
      <c r="AD153" s="4">
        <f t="shared" si="15"/>
        <v>0</v>
      </c>
      <c r="AE153" s="4">
        <f t="shared" si="15"/>
        <v>0</v>
      </c>
      <c r="AF153" s="4">
        <f t="shared" si="15"/>
        <v>0</v>
      </c>
      <c r="AG153" s="4">
        <f t="shared" si="15"/>
        <v>0</v>
      </c>
      <c r="AH153" s="4">
        <f t="shared" si="15"/>
        <v>0</v>
      </c>
      <c r="AI153" s="4">
        <f t="shared" si="15"/>
        <v>0</v>
      </c>
      <c r="AJ153" s="4">
        <f t="shared" si="15"/>
        <v>0</v>
      </c>
      <c r="AK153" s="4">
        <f t="shared" si="15"/>
        <v>0</v>
      </c>
      <c r="AL153" s="4">
        <f t="shared" si="15"/>
        <v>0</v>
      </c>
      <c r="AM153" s="4">
        <f t="shared" si="15"/>
        <v>0</v>
      </c>
      <c r="AN153" s="4">
        <f t="shared" si="15"/>
        <v>0</v>
      </c>
      <c r="AO153" s="4">
        <f t="shared" si="15"/>
        <v>0</v>
      </c>
      <c r="AP153" s="4">
        <f t="shared" si="15"/>
        <v>0</v>
      </c>
      <c r="AQ153" s="4">
        <f t="shared" si="15"/>
        <v>0</v>
      </c>
      <c r="AR153" s="4">
        <f t="shared" si="15"/>
        <v>0</v>
      </c>
      <c r="AS153" s="4">
        <f t="shared" si="15"/>
        <v>0</v>
      </c>
      <c r="AT153" s="4">
        <f t="shared" si="15"/>
        <v>0</v>
      </c>
      <c r="AU153" s="4">
        <f t="shared" si="15"/>
        <v>0</v>
      </c>
      <c r="AV153" s="4">
        <f t="shared" si="15"/>
        <v>0</v>
      </c>
    </row>
    <row r="154" spans="1:48">
      <c r="A154" s="18" t="s">
        <v>144</v>
      </c>
      <c r="B154" s="18" t="s">
        <v>16</v>
      </c>
      <c r="C154" s="18" t="s">
        <v>5</v>
      </c>
      <c r="G154" s="4">
        <f t="shared" si="16"/>
        <v>5.6097384051704505E-3</v>
      </c>
      <c r="H154" s="4">
        <f t="shared" si="15"/>
        <v>5.6097384051704505E-3</v>
      </c>
      <c r="I154" s="4">
        <f t="shared" si="15"/>
        <v>5.6097384051704505E-3</v>
      </c>
      <c r="J154" s="4">
        <f t="shared" si="15"/>
        <v>5.6097384051704505E-3</v>
      </c>
      <c r="K154" s="4">
        <f t="shared" si="15"/>
        <v>5.6097384051704505E-3</v>
      </c>
      <c r="L154" s="4">
        <f t="shared" si="15"/>
        <v>5.6097384051704505E-3</v>
      </c>
      <c r="M154" s="4">
        <f t="shared" si="15"/>
        <v>5.6097384051704505E-3</v>
      </c>
      <c r="N154" s="4">
        <f t="shared" si="15"/>
        <v>5.6097384051704505E-3</v>
      </c>
      <c r="O154" s="4">
        <f t="shared" si="15"/>
        <v>5.6097384051704505E-3</v>
      </c>
      <c r="P154" s="4">
        <f t="shared" si="15"/>
        <v>5.6097384051704505E-3</v>
      </c>
      <c r="Q154" s="4">
        <f t="shared" si="15"/>
        <v>5.6097384051704505E-3</v>
      </c>
      <c r="R154" s="4">
        <f t="shared" si="15"/>
        <v>5.6097384051704505E-3</v>
      </c>
      <c r="S154" s="4">
        <f t="shared" si="15"/>
        <v>5.6097384051704505E-3</v>
      </c>
      <c r="T154" s="4">
        <f t="shared" si="15"/>
        <v>5.6097384051704505E-3</v>
      </c>
      <c r="U154" s="4">
        <f t="shared" si="15"/>
        <v>5.6097384051704505E-3</v>
      </c>
      <c r="V154" s="4">
        <f t="shared" si="15"/>
        <v>5.6097384051704505E-3</v>
      </c>
      <c r="W154" s="4">
        <f t="shared" si="15"/>
        <v>5.6097384051704505E-3</v>
      </c>
      <c r="X154" s="4">
        <f t="shared" si="15"/>
        <v>5.6097384051704505E-3</v>
      </c>
      <c r="Y154" s="4">
        <f t="shared" si="15"/>
        <v>5.6097384051704505E-3</v>
      </c>
      <c r="Z154" s="4">
        <f t="shared" si="15"/>
        <v>5.6097384051704505E-3</v>
      </c>
      <c r="AA154" s="4">
        <f t="shared" si="15"/>
        <v>5.6097384051704505E-3</v>
      </c>
      <c r="AB154" s="4">
        <f t="shared" si="15"/>
        <v>5.6097384051704505E-3</v>
      </c>
      <c r="AC154" s="4">
        <f t="shared" si="15"/>
        <v>5.6097384051704505E-3</v>
      </c>
      <c r="AD154" s="4">
        <f t="shared" si="15"/>
        <v>5.6097384051704505E-3</v>
      </c>
      <c r="AE154" s="4">
        <f t="shared" si="15"/>
        <v>5.6097384051704505E-3</v>
      </c>
      <c r="AF154" s="4">
        <f t="shared" si="15"/>
        <v>5.6097384051704505E-3</v>
      </c>
      <c r="AG154" s="4">
        <f t="shared" si="15"/>
        <v>5.6097384051704505E-3</v>
      </c>
      <c r="AH154" s="4">
        <f t="shared" si="15"/>
        <v>5.6097384051704505E-3</v>
      </c>
      <c r="AI154" s="4">
        <f t="shared" si="15"/>
        <v>5.6097384051704505E-3</v>
      </c>
      <c r="AJ154" s="4">
        <f t="shared" si="15"/>
        <v>5.6097384051704505E-3</v>
      </c>
      <c r="AK154" s="4">
        <f t="shared" si="15"/>
        <v>5.6097384051704505E-3</v>
      </c>
      <c r="AL154" s="4">
        <f t="shared" si="15"/>
        <v>5.6097384051704505E-3</v>
      </c>
      <c r="AM154" s="4">
        <f t="shared" si="15"/>
        <v>5.6097384051704505E-3</v>
      </c>
      <c r="AN154" s="4">
        <f t="shared" si="15"/>
        <v>5.6097384051704505E-3</v>
      </c>
      <c r="AO154" s="4">
        <f t="shared" si="15"/>
        <v>5.6097384051704505E-3</v>
      </c>
      <c r="AP154" s="4">
        <f t="shared" si="15"/>
        <v>5.6097384051704505E-3</v>
      </c>
      <c r="AQ154" s="4">
        <f t="shared" si="15"/>
        <v>5.6097384051704505E-3</v>
      </c>
      <c r="AR154" s="4">
        <f t="shared" si="15"/>
        <v>5.6097384051704505E-3</v>
      </c>
      <c r="AS154" s="4">
        <f t="shared" si="15"/>
        <v>5.6097384051704505E-3</v>
      </c>
      <c r="AT154" s="4">
        <f t="shared" si="15"/>
        <v>5.6097384051704505E-3</v>
      </c>
      <c r="AU154" s="4">
        <f t="shared" si="15"/>
        <v>5.6097384051704505E-3</v>
      </c>
      <c r="AV154" s="4">
        <f t="shared" si="15"/>
        <v>5.6097384051704505E-3</v>
      </c>
    </row>
    <row r="155" spans="1:48">
      <c r="A155" s="18" t="s">
        <v>144</v>
      </c>
      <c r="B155" s="18" t="s">
        <v>16</v>
      </c>
      <c r="C155" s="18" t="s">
        <v>6</v>
      </c>
      <c r="G155" s="4">
        <f t="shared" si="16"/>
        <v>0</v>
      </c>
      <c r="H155" s="4">
        <f t="shared" si="15"/>
        <v>0</v>
      </c>
      <c r="I155" s="4">
        <f t="shared" si="15"/>
        <v>0</v>
      </c>
      <c r="J155" s="4">
        <f t="shared" si="15"/>
        <v>0</v>
      </c>
      <c r="K155" s="4">
        <f t="shared" si="15"/>
        <v>0</v>
      </c>
      <c r="L155" s="4">
        <f t="shared" si="15"/>
        <v>0</v>
      </c>
      <c r="M155" s="4">
        <f t="shared" si="15"/>
        <v>0</v>
      </c>
      <c r="N155" s="4">
        <f t="shared" si="15"/>
        <v>0</v>
      </c>
      <c r="O155" s="4">
        <f t="shared" si="15"/>
        <v>0</v>
      </c>
      <c r="P155" s="4">
        <f t="shared" si="15"/>
        <v>0</v>
      </c>
      <c r="Q155" s="4">
        <f t="shared" si="15"/>
        <v>0</v>
      </c>
      <c r="R155" s="4">
        <f t="shared" si="15"/>
        <v>0</v>
      </c>
      <c r="S155" s="4">
        <f t="shared" si="15"/>
        <v>0</v>
      </c>
      <c r="T155" s="4">
        <f t="shared" si="15"/>
        <v>0</v>
      </c>
      <c r="U155" s="4">
        <f t="shared" si="15"/>
        <v>0</v>
      </c>
      <c r="V155" s="4">
        <f t="shared" si="15"/>
        <v>0</v>
      </c>
      <c r="W155" s="4">
        <f t="shared" si="15"/>
        <v>0</v>
      </c>
      <c r="X155" s="4">
        <f t="shared" si="15"/>
        <v>0</v>
      </c>
      <c r="Y155" s="4">
        <f t="shared" si="15"/>
        <v>0</v>
      </c>
      <c r="Z155" s="4">
        <f t="shared" si="15"/>
        <v>0</v>
      </c>
      <c r="AA155" s="4">
        <f t="shared" si="15"/>
        <v>0</v>
      </c>
      <c r="AB155" s="4">
        <f t="shared" si="15"/>
        <v>0</v>
      </c>
      <c r="AC155" s="4">
        <f t="shared" si="15"/>
        <v>0</v>
      </c>
      <c r="AD155" s="4">
        <f t="shared" si="15"/>
        <v>0</v>
      </c>
      <c r="AE155" s="4">
        <f t="shared" si="15"/>
        <v>0</v>
      </c>
      <c r="AF155" s="4">
        <f t="shared" si="15"/>
        <v>0</v>
      </c>
      <c r="AG155" s="4">
        <f t="shared" si="15"/>
        <v>0</v>
      </c>
      <c r="AH155" s="4">
        <f t="shared" si="15"/>
        <v>0</v>
      </c>
      <c r="AI155" s="4">
        <f t="shared" si="15"/>
        <v>0</v>
      </c>
      <c r="AJ155" s="4">
        <f t="shared" si="15"/>
        <v>0</v>
      </c>
      <c r="AK155" s="4">
        <f t="shared" si="15"/>
        <v>0</v>
      </c>
      <c r="AL155" s="4">
        <f t="shared" si="15"/>
        <v>0</v>
      </c>
      <c r="AM155" s="4">
        <f t="shared" si="15"/>
        <v>0</v>
      </c>
      <c r="AN155" s="4">
        <f t="shared" si="15"/>
        <v>0</v>
      </c>
      <c r="AO155" s="4">
        <f t="shared" si="15"/>
        <v>0</v>
      </c>
      <c r="AP155" s="4">
        <f t="shared" si="15"/>
        <v>0</v>
      </c>
      <c r="AQ155" s="4">
        <f t="shared" si="15"/>
        <v>0</v>
      </c>
      <c r="AR155" s="4">
        <f t="shared" si="15"/>
        <v>0</v>
      </c>
      <c r="AS155" s="4">
        <f t="shared" si="15"/>
        <v>0</v>
      </c>
      <c r="AT155" s="4">
        <f t="shared" si="15"/>
        <v>0</v>
      </c>
      <c r="AU155" s="4">
        <f t="shared" si="15"/>
        <v>0</v>
      </c>
      <c r="AV155" s="4">
        <f t="shared" si="15"/>
        <v>0</v>
      </c>
    </row>
    <row r="156" spans="1:48">
      <c r="A156" s="18" t="s">
        <v>144</v>
      </c>
      <c r="B156" s="18" t="s">
        <v>16</v>
      </c>
      <c r="C156" s="18" t="s">
        <v>49</v>
      </c>
      <c r="G156" s="4">
        <f t="shared" si="16"/>
        <v>0</v>
      </c>
      <c r="H156" s="4">
        <f t="shared" si="15"/>
        <v>0</v>
      </c>
      <c r="I156" s="4">
        <f t="shared" si="15"/>
        <v>0</v>
      </c>
      <c r="J156" s="4">
        <f t="shared" si="15"/>
        <v>0</v>
      </c>
      <c r="K156" s="4">
        <f t="shared" si="15"/>
        <v>0</v>
      </c>
      <c r="L156" s="4">
        <f t="shared" si="15"/>
        <v>0</v>
      </c>
      <c r="M156" s="4">
        <f t="shared" si="15"/>
        <v>0</v>
      </c>
      <c r="N156" s="4">
        <f t="shared" si="15"/>
        <v>0</v>
      </c>
      <c r="O156" s="4">
        <f t="shared" si="15"/>
        <v>0</v>
      </c>
      <c r="P156" s="4">
        <f t="shared" si="15"/>
        <v>0</v>
      </c>
      <c r="Q156" s="4">
        <f t="shared" si="15"/>
        <v>0</v>
      </c>
      <c r="R156" s="4">
        <f t="shared" si="15"/>
        <v>0</v>
      </c>
      <c r="S156" s="4">
        <f t="shared" si="15"/>
        <v>0</v>
      </c>
      <c r="T156" s="4">
        <f t="shared" si="15"/>
        <v>0</v>
      </c>
      <c r="U156" s="4">
        <f t="shared" si="15"/>
        <v>0</v>
      </c>
      <c r="V156" s="4">
        <f t="shared" si="15"/>
        <v>0</v>
      </c>
      <c r="W156" s="4">
        <f t="shared" si="15"/>
        <v>0</v>
      </c>
      <c r="X156" s="4">
        <f t="shared" si="15"/>
        <v>0</v>
      </c>
      <c r="Y156" s="4">
        <f t="shared" si="15"/>
        <v>0</v>
      </c>
      <c r="Z156" s="4">
        <f t="shared" si="15"/>
        <v>0</v>
      </c>
      <c r="AA156" s="4">
        <f t="shared" si="15"/>
        <v>0</v>
      </c>
      <c r="AB156" s="4">
        <f t="shared" si="15"/>
        <v>0</v>
      </c>
      <c r="AC156" s="4">
        <f t="shared" si="15"/>
        <v>0</v>
      </c>
      <c r="AD156" s="4">
        <f t="shared" si="15"/>
        <v>0</v>
      </c>
      <c r="AE156" s="4">
        <f t="shared" si="15"/>
        <v>0</v>
      </c>
      <c r="AF156" s="4">
        <f t="shared" si="15"/>
        <v>0</v>
      </c>
      <c r="AG156" s="4">
        <f t="shared" si="15"/>
        <v>0</v>
      </c>
      <c r="AH156" s="4">
        <f t="shared" si="15"/>
        <v>0</v>
      </c>
      <c r="AI156" s="4">
        <f t="shared" si="15"/>
        <v>0</v>
      </c>
      <c r="AJ156" s="4">
        <f t="shared" si="15"/>
        <v>0</v>
      </c>
      <c r="AK156" s="4">
        <f t="shared" si="15"/>
        <v>0</v>
      </c>
      <c r="AL156" s="4">
        <f t="shared" si="15"/>
        <v>0</v>
      </c>
      <c r="AM156" s="4">
        <f t="shared" si="15"/>
        <v>0</v>
      </c>
      <c r="AN156" s="4">
        <f t="shared" si="15"/>
        <v>0</v>
      </c>
      <c r="AO156" s="4">
        <f t="shared" si="15"/>
        <v>0</v>
      </c>
      <c r="AP156" s="4">
        <f t="shared" si="15"/>
        <v>0</v>
      </c>
      <c r="AQ156" s="4">
        <f t="shared" si="15"/>
        <v>0</v>
      </c>
      <c r="AR156" s="4">
        <f t="shared" si="15"/>
        <v>0</v>
      </c>
      <c r="AS156" s="4">
        <f t="shared" si="15"/>
        <v>0</v>
      </c>
      <c r="AT156" s="4">
        <f t="shared" si="15"/>
        <v>0</v>
      </c>
      <c r="AU156" s="4">
        <f t="shared" si="15"/>
        <v>0</v>
      </c>
      <c r="AV156" s="4">
        <f t="shared" si="15"/>
        <v>0</v>
      </c>
    </row>
    <row r="157" spans="1:48">
      <c r="A157" s="18" t="s">
        <v>144</v>
      </c>
      <c r="B157" s="18" t="s">
        <v>16</v>
      </c>
      <c r="C157" s="18" t="s">
        <v>50</v>
      </c>
      <c r="G157" s="4">
        <f t="shared" si="16"/>
        <v>1.8699128017234839E-3</v>
      </c>
      <c r="H157" s="4">
        <f t="shared" si="15"/>
        <v>1.8699128017234839E-3</v>
      </c>
      <c r="I157" s="4">
        <f t="shared" si="15"/>
        <v>1.8699128017234839E-3</v>
      </c>
      <c r="J157" s="4">
        <f t="shared" si="15"/>
        <v>1.8699128017234839E-3</v>
      </c>
      <c r="K157" s="4">
        <f t="shared" si="15"/>
        <v>1.8699128017234839E-3</v>
      </c>
      <c r="L157" s="4">
        <f t="shared" si="15"/>
        <v>1.8699128017234839E-3</v>
      </c>
      <c r="M157" s="4">
        <f t="shared" si="15"/>
        <v>1.8699128017234839E-3</v>
      </c>
      <c r="N157" s="4">
        <f t="shared" ref="H157:AV163" si="17">IFERROR(IF(N$87&gt;=($G$1+$F71),HLOOKUP(N$87-$F71,$G$1:$AV$85,ROW($A71),FALSE),$G71-($G71*(1-$E71)/$F71)*2*($G$1+$F71-N$87)),$D71)</f>
        <v>1.8699128017234839E-3</v>
      </c>
      <c r="O157" s="4">
        <f t="shared" si="17"/>
        <v>1.8699128017234839E-3</v>
      </c>
      <c r="P157" s="4">
        <f t="shared" si="17"/>
        <v>1.8699128017234839E-3</v>
      </c>
      <c r="Q157" s="4">
        <f t="shared" si="17"/>
        <v>1.8699128017234839E-3</v>
      </c>
      <c r="R157" s="4">
        <f t="shared" si="17"/>
        <v>1.8699128017234839E-3</v>
      </c>
      <c r="S157" s="4">
        <f t="shared" si="17"/>
        <v>1.8699128017234839E-3</v>
      </c>
      <c r="T157" s="4">
        <f t="shared" si="17"/>
        <v>1.8699128017234839E-3</v>
      </c>
      <c r="U157" s="4">
        <f t="shared" si="17"/>
        <v>1.8699128017234839E-3</v>
      </c>
      <c r="V157" s="4">
        <f t="shared" si="17"/>
        <v>1.8699128017234839E-3</v>
      </c>
      <c r="W157" s="4">
        <f t="shared" si="17"/>
        <v>1.8699128017234839E-3</v>
      </c>
      <c r="X157" s="4">
        <f t="shared" si="17"/>
        <v>1.8699128017234839E-3</v>
      </c>
      <c r="Y157" s="4">
        <f t="shared" si="17"/>
        <v>1.8699128017234839E-3</v>
      </c>
      <c r="Z157" s="4">
        <f t="shared" si="17"/>
        <v>1.8699128017234839E-3</v>
      </c>
      <c r="AA157" s="4">
        <f t="shared" si="17"/>
        <v>1.8699128017234839E-3</v>
      </c>
      <c r="AB157" s="4">
        <f t="shared" si="17"/>
        <v>1.8699128017234839E-3</v>
      </c>
      <c r="AC157" s="4">
        <f t="shared" si="17"/>
        <v>1.8699128017234839E-3</v>
      </c>
      <c r="AD157" s="4">
        <f t="shared" si="17"/>
        <v>1.8699128017234839E-3</v>
      </c>
      <c r="AE157" s="4">
        <f t="shared" si="17"/>
        <v>1.8699128017234839E-3</v>
      </c>
      <c r="AF157" s="4">
        <f t="shared" si="17"/>
        <v>1.8699128017234839E-3</v>
      </c>
      <c r="AG157" s="4">
        <f t="shared" si="17"/>
        <v>1.8699128017234839E-3</v>
      </c>
      <c r="AH157" s="4">
        <f t="shared" si="17"/>
        <v>1.8699128017234839E-3</v>
      </c>
      <c r="AI157" s="4">
        <f t="shared" si="17"/>
        <v>1.8699128017234839E-3</v>
      </c>
      <c r="AJ157" s="4">
        <f t="shared" si="17"/>
        <v>1.8699128017234839E-3</v>
      </c>
      <c r="AK157" s="4">
        <f t="shared" si="17"/>
        <v>1.8699128017234839E-3</v>
      </c>
      <c r="AL157" s="4">
        <f t="shared" si="17"/>
        <v>1.8699128017234839E-3</v>
      </c>
      <c r="AM157" s="4">
        <f t="shared" si="17"/>
        <v>1.8699128017234839E-3</v>
      </c>
      <c r="AN157" s="4">
        <f t="shared" si="17"/>
        <v>1.8699128017234839E-3</v>
      </c>
      <c r="AO157" s="4">
        <f t="shared" si="17"/>
        <v>1.8699128017234839E-3</v>
      </c>
      <c r="AP157" s="4">
        <f t="shared" si="17"/>
        <v>1.8699128017234839E-3</v>
      </c>
      <c r="AQ157" s="4">
        <f t="shared" si="17"/>
        <v>1.8699128017234839E-3</v>
      </c>
      <c r="AR157" s="4">
        <f t="shared" si="17"/>
        <v>1.8699128017234839E-3</v>
      </c>
      <c r="AS157" s="4">
        <f t="shared" si="17"/>
        <v>1.8699128017234839E-3</v>
      </c>
      <c r="AT157" s="4">
        <f t="shared" si="17"/>
        <v>1.8699128017234839E-3</v>
      </c>
      <c r="AU157" s="4">
        <f t="shared" si="17"/>
        <v>1.8699128017234839E-3</v>
      </c>
      <c r="AV157" s="4">
        <f t="shared" si="17"/>
        <v>1.8699128017234839E-3</v>
      </c>
    </row>
    <row r="158" spans="1:48">
      <c r="A158" s="18" t="s">
        <v>143</v>
      </c>
      <c r="B158" s="18" t="s">
        <v>17</v>
      </c>
      <c r="C158" s="18" t="s">
        <v>2</v>
      </c>
      <c r="G158" s="4">
        <f t="shared" si="16"/>
        <v>0.22504068339334843</v>
      </c>
      <c r="H158" s="4">
        <f t="shared" si="17"/>
        <v>0.22504068339334843</v>
      </c>
      <c r="I158" s="4">
        <f t="shared" si="17"/>
        <v>0.22504068339334843</v>
      </c>
      <c r="J158" s="4">
        <f t="shared" si="17"/>
        <v>0.22504068339334843</v>
      </c>
      <c r="K158" s="4">
        <f t="shared" si="17"/>
        <v>0.22504068339334843</v>
      </c>
      <c r="L158" s="4">
        <f t="shared" si="17"/>
        <v>0.22504068339334843</v>
      </c>
      <c r="M158" s="4">
        <f t="shared" si="17"/>
        <v>0.22504068339334843</v>
      </c>
      <c r="N158" s="4">
        <f t="shared" si="17"/>
        <v>0.22504068339334843</v>
      </c>
      <c r="O158" s="4">
        <f t="shared" si="17"/>
        <v>0.22504068339334843</v>
      </c>
      <c r="P158" s="4">
        <f t="shared" si="17"/>
        <v>0.22504068339334843</v>
      </c>
      <c r="Q158" s="4">
        <f t="shared" si="17"/>
        <v>0.22504068339334843</v>
      </c>
      <c r="R158" s="4">
        <f t="shared" si="17"/>
        <v>0.22504068339334843</v>
      </c>
      <c r="S158" s="4">
        <f t="shared" si="17"/>
        <v>0.22504068339334843</v>
      </c>
      <c r="T158" s="4">
        <f t="shared" si="17"/>
        <v>0.22504068339334843</v>
      </c>
      <c r="U158" s="4">
        <f t="shared" si="17"/>
        <v>0.1931887712822899</v>
      </c>
      <c r="V158" s="4">
        <f t="shared" si="17"/>
        <v>0.2348616608481702</v>
      </c>
      <c r="W158" s="4">
        <f t="shared" si="17"/>
        <v>0.24257443915033164</v>
      </c>
      <c r="X158" s="4">
        <f t="shared" si="17"/>
        <v>0.25081098801628826</v>
      </c>
      <c r="Y158" s="4">
        <f t="shared" si="17"/>
        <v>0.259626536182264</v>
      </c>
      <c r="Z158" s="4">
        <f t="shared" si="17"/>
        <v>0.26908436000033215</v>
      </c>
      <c r="AA158" s="4">
        <f t="shared" si="17"/>
        <v>0.27699860588269531</v>
      </c>
      <c r="AB158" s="4">
        <f t="shared" si="17"/>
        <v>0.2853925030306555</v>
      </c>
      <c r="AC158" s="4">
        <f t="shared" si="17"/>
        <v>0.29431101875036325</v>
      </c>
      <c r="AD158" s="4">
        <f t="shared" si="17"/>
        <v>0.30380492258102065</v>
      </c>
      <c r="AE158" s="4">
        <f t="shared" si="17"/>
        <v>0.31393175333372109</v>
      </c>
      <c r="AF158" s="4">
        <f t="shared" si="17"/>
        <v>0.32475698620729737</v>
      </c>
      <c r="AG158" s="4">
        <f t="shared" si="17"/>
        <v>0.33635545000041578</v>
      </c>
      <c r="AH158" s="4">
        <f t="shared" si="17"/>
        <v>0.34881305925969003</v>
      </c>
      <c r="AI158" s="4">
        <f t="shared" si="17"/>
        <v>0.36222894615429324</v>
      </c>
      <c r="AJ158" s="4">
        <f t="shared" si="17"/>
        <v>0.37671810400046568</v>
      </c>
      <c r="AK158" s="4">
        <f t="shared" si="17"/>
        <v>0.37671810400046568</v>
      </c>
      <c r="AL158" s="4">
        <f t="shared" si="17"/>
        <v>0.37671810400046568</v>
      </c>
      <c r="AM158" s="4">
        <f t="shared" si="17"/>
        <v>0.37671810400046568</v>
      </c>
      <c r="AN158" s="4">
        <f t="shared" si="17"/>
        <v>0.37671810400046568</v>
      </c>
      <c r="AO158" s="4">
        <f t="shared" si="17"/>
        <v>0.37671810400046568</v>
      </c>
      <c r="AP158" s="4">
        <f t="shared" si="17"/>
        <v>0.37671810400046568</v>
      </c>
      <c r="AQ158" s="4">
        <f t="shared" si="17"/>
        <v>0.37671810400046568</v>
      </c>
      <c r="AR158" s="4">
        <f t="shared" si="17"/>
        <v>0.37671810400046568</v>
      </c>
      <c r="AS158" s="4">
        <f t="shared" si="17"/>
        <v>0.37671810400046568</v>
      </c>
      <c r="AT158" s="4">
        <f t="shared" si="17"/>
        <v>0.37671810400046568</v>
      </c>
      <c r="AU158" s="4">
        <f t="shared" si="17"/>
        <v>0.37671810400046568</v>
      </c>
      <c r="AV158" s="4">
        <f t="shared" si="17"/>
        <v>0.37671810400046568</v>
      </c>
    </row>
    <row r="159" spans="1:48">
      <c r="A159" s="18" t="s">
        <v>143</v>
      </c>
      <c r="B159" s="18" t="s">
        <v>17</v>
      </c>
      <c r="C159" s="18" t="s">
        <v>3</v>
      </c>
      <c r="G159" s="4">
        <f t="shared" si="16"/>
        <v>7.0030328094844219E-2</v>
      </c>
      <c r="H159" s="4">
        <f t="shared" si="17"/>
        <v>7.0030328094844219E-2</v>
      </c>
      <c r="I159" s="4">
        <f t="shared" si="17"/>
        <v>7.0030328094844219E-2</v>
      </c>
      <c r="J159" s="4">
        <f t="shared" si="17"/>
        <v>7.0030328094844219E-2</v>
      </c>
      <c r="K159" s="4">
        <f t="shared" si="17"/>
        <v>7.0030328094844219E-2</v>
      </c>
      <c r="L159" s="4">
        <f t="shared" si="17"/>
        <v>7.0030328094844219E-2</v>
      </c>
      <c r="M159" s="4">
        <f t="shared" si="17"/>
        <v>7.0030328094844219E-2</v>
      </c>
      <c r="N159" s="4">
        <f t="shared" si="17"/>
        <v>7.0030328094844219E-2</v>
      </c>
      <c r="O159" s="4">
        <f t="shared" si="17"/>
        <v>7.0030328094844219E-2</v>
      </c>
      <c r="P159" s="4">
        <f t="shared" si="17"/>
        <v>7.0030328094844219E-2</v>
      </c>
      <c r="Q159" s="4">
        <f t="shared" si="17"/>
        <v>7.0030328094844219E-2</v>
      </c>
      <c r="R159" s="4">
        <f t="shared" si="17"/>
        <v>7.0030328094844219E-2</v>
      </c>
      <c r="S159" s="4">
        <f t="shared" si="17"/>
        <v>7.0030328094844219E-2</v>
      </c>
      <c r="T159" s="4">
        <f t="shared" si="17"/>
        <v>7.0030328094844219E-2</v>
      </c>
      <c r="U159" s="4">
        <f t="shared" si="17"/>
        <v>6.0118343195266273E-2</v>
      </c>
      <c r="V159" s="4">
        <f t="shared" si="17"/>
        <v>7.3086514483023154E-2</v>
      </c>
      <c r="W159" s="4">
        <f t="shared" si="17"/>
        <v>7.5486651146663974E-2</v>
      </c>
      <c r="X159" s="4">
        <f t="shared" si="17"/>
        <v>7.8049779780805018E-2</v>
      </c>
      <c r="Y159" s="4">
        <f t="shared" si="17"/>
        <v>8.0793086995705823E-2</v>
      </c>
      <c r="Z159" s="4">
        <f t="shared" si="17"/>
        <v>8.373626373626368E-2</v>
      </c>
      <c r="AA159" s="4">
        <f t="shared" si="17"/>
        <v>8.6199095022624503E-2</v>
      </c>
      <c r="AB159" s="4">
        <f t="shared" si="17"/>
        <v>8.8811188811188796E-2</v>
      </c>
      <c r="AC159" s="4">
        <f t="shared" si="17"/>
        <v>9.1586538461538386E-2</v>
      </c>
      <c r="AD159" s="4">
        <f t="shared" si="17"/>
        <v>9.4540942928039773E-2</v>
      </c>
      <c r="AE159" s="4">
        <f t="shared" si="17"/>
        <v>9.7692307692307689E-2</v>
      </c>
      <c r="AF159" s="4">
        <f t="shared" si="17"/>
        <v>0.1010610079575596</v>
      </c>
      <c r="AG159" s="4">
        <f t="shared" si="17"/>
        <v>0.10467032967032977</v>
      </c>
      <c r="AH159" s="4">
        <f t="shared" si="17"/>
        <v>0.10854700854700854</v>
      </c>
      <c r="AI159" s="4">
        <f t="shared" si="17"/>
        <v>0.11272189349112416</v>
      </c>
      <c r="AJ159" s="4">
        <f t="shared" si="17"/>
        <v>0.11723076923076935</v>
      </c>
      <c r="AK159" s="4">
        <f t="shared" si="17"/>
        <v>0.11723076923076935</v>
      </c>
      <c r="AL159" s="4">
        <f t="shared" si="17"/>
        <v>0.11723076923076935</v>
      </c>
      <c r="AM159" s="4">
        <f t="shared" si="17"/>
        <v>0.11723076923076935</v>
      </c>
      <c r="AN159" s="4">
        <f t="shared" si="17"/>
        <v>0.11723076923076935</v>
      </c>
      <c r="AO159" s="4">
        <f t="shared" si="17"/>
        <v>0.11723076923076935</v>
      </c>
      <c r="AP159" s="4">
        <f t="shared" si="17"/>
        <v>0.11723076923076935</v>
      </c>
      <c r="AQ159" s="4">
        <f t="shared" si="17"/>
        <v>0.11723076923076935</v>
      </c>
      <c r="AR159" s="4">
        <f t="shared" si="17"/>
        <v>0.11723076923076935</v>
      </c>
      <c r="AS159" s="4">
        <f t="shared" si="17"/>
        <v>0.11723076923076935</v>
      </c>
      <c r="AT159" s="4">
        <f t="shared" si="17"/>
        <v>0.11723076923076935</v>
      </c>
      <c r="AU159" s="4">
        <f t="shared" si="17"/>
        <v>0.11723076923076935</v>
      </c>
      <c r="AV159" s="4">
        <f t="shared" si="17"/>
        <v>0.11723076923076935</v>
      </c>
    </row>
    <row r="160" spans="1:48">
      <c r="A160" s="18" t="s">
        <v>143</v>
      </c>
      <c r="B160" s="18" t="s">
        <v>17</v>
      </c>
      <c r="C160" s="18" t="s">
        <v>4</v>
      </c>
      <c r="G160" s="4">
        <f t="shared" si="16"/>
        <v>7.0030328094844219E-2</v>
      </c>
      <c r="H160" s="4">
        <f t="shared" si="17"/>
        <v>7.0030328094844219E-2</v>
      </c>
      <c r="I160" s="4">
        <f t="shared" si="17"/>
        <v>7.0030328094844219E-2</v>
      </c>
      <c r="J160" s="4">
        <f t="shared" si="17"/>
        <v>7.0030328094844219E-2</v>
      </c>
      <c r="K160" s="4">
        <f t="shared" si="17"/>
        <v>7.0030328094844219E-2</v>
      </c>
      <c r="L160" s="4">
        <f t="shared" si="17"/>
        <v>7.0030328094844219E-2</v>
      </c>
      <c r="M160" s="4">
        <f t="shared" si="17"/>
        <v>7.0030328094844219E-2</v>
      </c>
      <c r="N160" s="4">
        <f t="shared" si="17"/>
        <v>7.0030328094844219E-2</v>
      </c>
      <c r="O160" s="4">
        <f t="shared" si="17"/>
        <v>7.0030328094844219E-2</v>
      </c>
      <c r="P160" s="4">
        <f t="shared" si="17"/>
        <v>7.0030328094844219E-2</v>
      </c>
      <c r="Q160" s="4">
        <f t="shared" si="17"/>
        <v>7.0030328094844219E-2</v>
      </c>
      <c r="R160" s="4">
        <f t="shared" si="17"/>
        <v>7.0030328094844219E-2</v>
      </c>
      <c r="S160" s="4">
        <f t="shared" si="17"/>
        <v>7.0030328094844219E-2</v>
      </c>
      <c r="T160" s="4">
        <f t="shared" si="17"/>
        <v>7.0030328094844219E-2</v>
      </c>
      <c r="U160" s="4">
        <f t="shared" si="17"/>
        <v>6.0118343195266273E-2</v>
      </c>
      <c r="V160" s="4">
        <f t="shared" si="17"/>
        <v>7.3086514483023154E-2</v>
      </c>
      <c r="W160" s="4">
        <f t="shared" si="17"/>
        <v>7.5486651146663974E-2</v>
      </c>
      <c r="X160" s="4">
        <f t="shared" si="17"/>
        <v>7.8049779780805018E-2</v>
      </c>
      <c r="Y160" s="4">
        <f t="shared" si="17"/>
        <v>8.0793086995705823E-2</v>
      </c>
      <c r="Z160" s="4">
        <f t="shared" si="17"/>
        <v>8.373626373626368E-2</v>
      </c>
      <c r="AA160" s="4">
        <f t="shared" si="17"/>
        <v>8.6199095022624503E-2</v>
      </c>
      <c r="AB160" s="4">
        <f t="shared" si="17"/>
        <v>8.8811188811188796E-2</v>
      </c>
      <c r="AC160" s="4">
        <f t="shared" si="17"/>
        <v>9.1586538461538386E-2</v>
      </c>
      <c r="AD160" s="4">
        <f t="shared" si="17"/>
        <v>9.4540942928039773E-2</v>
      </c>
      <c r="AE160" s="4">
        <f t="shared" si="17"/>
        <v>9.7692307692307689E-2</v>
      </c>
      <c r="AF160" s="4">
        <f t="shared" si="17"/>
        <v>0.1010610079575596</v>
      </c>
      <c r="AG160" s="4">
        <f t="shared" si="17"/>
        <v>0.10467032967032977</v>
      </c>
      <c r="AH160" s="4">
        <f t="shared" si="17"/>
        <v>0.10854700854700854</v>
      </c>
      <c r="AI160" s="4">
        <f t="shared" si="17"/>
        <v>0.11272189349112416</v>
      </c>
      <c r="AJ160" s="4">
        <f t="shared" si="17"/>
        <v>0.11723076923076935</v>
      </c>
      <c r="AK160" s="4">
        <f t="shared" si="17"/>
        <v>0.11723076923076935</v>
      </c>
      <c r="AL160" s="4">
        <f t="shared" si="17"/>
        <v>0.11723076923076935</v>
      </c>
      <c r="AM160" s="4">
        <f t="shared" si="17"/>
        <v>0.11723076923076935</v>
      </c>
      <c r="AN160" s="4">
        <f t="shared" si="17"/>
        <v>0.11723076923076935</v>
      </c>
      <c r="AO160" s="4">
        <f t="shared" si="17"/>
        <v>0.11723076923076935</v>
      </c>
      <c r="AP160" s="4">
        <f t="shared" si="17"/>
        <v>0.11723076923076935</v>
      </c>
      <c r="AQ160" s="4">
        <f t="shared" si="17"/>
        <v>0.11723076923076935</v>
      </c>
      <c r="AR160" s="4">
        <f t="shared" si="17"/>
        <v>0.11723076923076935</v>
      </c>
      <c r="AS160" s="4">
        <f t="shared" si="17"/>
        <v>0.11723076923076935</v>
      </c>
      <c r="AT160" s="4">
        <f t="shared" si="17"/>
        <v>0.11723076923076935</v>
      </c>
      <c r="AU160" s="4">
        <f t="shared" si="17"/>
        <v>0.11723076923076935</v>
      </c>
      <c r="AV160" s="4">
        <f t="shared" si="17"/>
        <v>0.11723076923076935</v>
      </c>
    </row>
    <row r="161" spans="1:48">
      <c r="A161" s="18" t="s">
        <v>143</v>
      </c>
      <c r="B161" s="18" t="s">
        <v>17</v>
      </c>
      <c r="C161" s="18" t="s">
        <v>5</v>
      </c>
      <c r="G161" s="4">
        <f t="shared" si="16"/>
        <v>7.0030328094844219E-2</v>
      </c>
      <c r="H161" s="4">
        <f t="shared" si="17"/>
        <v>7.0030328094844219E-2</v>
      </c>
      <c r="I161" s="4">
        <f t="shared" si="17"/>
        <v>7.0030328094844219E-2</v>
      </c>
      <c r="J161" s="4">
        <f t="shared" si="17"/>
        <v>7.0030328094844219E-2</v>
      </c>
      <c r="K161" s="4">
        <f t="shared" si="17"/>
        <v>7.0030328094844219E-2</v>
      </c>
      <c r="L161" s="4">
        <f t="shared" si="17"/>
        <v>7.0030328094844219E-2</v>
      </c>
      <c r="M161" s="4">
        <f t="shared" si="17"/>
        <v>7.0030328094844219E-2</v>
      </c>
      <c r="N161" s="4">
        <f t="shared" si="17"/>
        <v>7.0030328094844219E-2</v>
      </c>
      <c r="O161" s="4">
        <f t="shared" si="17"/>
        <v>7.0030328094844219E-2</v>
      </c>
      <c r="P161" s="4">
        <f t="shared" si="17"/>
        <v>7.0030328094844219E-2</v>
      </c>
      <c r="Q161" s="4">
        <f t="shared" si="17"/>
        <v>7.0030328094844219E-2</v>
      </c>
      <c r="R161" s="4">
        <f t="shared" si="17"/>
        <v>7.0030328094844219E-2</v>
      </c>
      <c r="S161" s="4">
        <f t="shared" si="17"/>
        <v>7.0030328094844219E-2</v>
      </c>
      <c r="T161" s="4">
        <f t="shared" si="17"/>
        <v>7.0030328094844219E-2</v>
      </c>
      <c r="U161" s="4">
        <f t="shared" si="17"/>
        <v>6.0118343195266273E-2</v>
      </c>
      <c r="V161" s="4">
        <f t="shared" si="17"/>
        <v>7.3086514483023154E-2</v>
      </c>
      <c r="W161" s="4">
        <f t="shared" si="17"/>
        <v>7.5486651146663974E-2</v>
      </c>
      <c r="X161" s="4">
        <f t="shared" si="17"/>
        <v>7.8049779780805018E-2</v>
      </c>
      <c r="Y161" s="4">
        <f t="shared" si="17"/>
        <v>8.0793086995705823E-2</v>
      </c>
      <c r="Z161" s="4">
        <f t="shared" si="17"/>
        <v>8.373626373626368E-2</v>
      </c>
      <c r="AA161" s="4">
        <f t="shared" si="17"/>
        <v>8.6199095022624503E-2</v>
      </c>
      <c r="AB161" s="4">
        <f t="shared" si="17"/>
        <v>8.8811188811188796E-2</v>
      </c>
      <c r="AC161" s="4">
        <f t="shared" si="17"/>
        <v>9.1586538461538386E-2</v>
      </c>
      <c r="AD161" s="4">
        <f t="shared" si="17"/>
        <v>9.4540942928039773E-2</v>
      </c>
      <c r="AE161" s="4">
        <f t="shared" si="17"/>
        <v>9.7692307692307689E-2</v>
      </c>
      <c r="AF161" s="4">
        <f t="shared" si="17"/>
        <v>0.1010610079575596</v>
      </c>
      <c r="AG161" s="4">
        <f t="shared" si="17"/>
        <v>0.10467032967032977</v>
      </c>
      <c r="AH161" s="4">
        <f t="shared" si="17"/>
        <v>0.10854700854700854</v>
      </c>
      <c r="AI161" s="4">
        <f t="shared" si="17"/>
        <v>0.11272189349112416</v>
      </c>
      <c r="AJ161" s="4">
        <f t="shared" si="17"/>
        <v>0.11723076923076935</v>
      </c>
      <c r="AK161" s="4">
        <f t="shared" si="17"/>
        <v>0.11723076923076935</v>
      </c>
      <c r="AL161" s="4">
        <f t="shared" si="17"/>
        <v>0.11723076923076935</v>
      </c>
      <c r="AM161" s="4">
        <f t="shared" si="17"/>
        <v>0.11723076923076935</v>
      </c>
      <c r="AN161" s="4">
        <f t="shared" si="17"/>
        <v>0.11723076923076935</v>
      </c>
      <c r="AO161" s="4">
        <f t="shared" si="17"/>
        <v>0.11723076923076935</v>
      </c>
      <c r="AP161" s="4">
        <f t="shared" si="17"/>
        <v>0.11723076923076935</v>
      </c>
      <c r="AQ161" s="4">
        <f t="shared" si="17"/>
        <v>0.11723076923076935</v>
      </c>
      <c r="AR161" s="4">
        <f t="shared" si="17"/>
        <v>0.11723076923076935</v>
      </c>
      <c r="AS161" s="4">
        <f t="shared" si="17"/>
        <v>0.11723076923076935</v>
      </c>
      <c r="AT161" s="4">
        <f t="shared" si="17"/>
        <v>0.11723076923076935</v>
      </c>
      <c r="AU161" s="4">
        <f t="shared" si="17"/>
        <v>0.11723076923076935</v>
      </c>
      <c r="AV161" s="4">
        <f t="shared" si="17"/>
        <v>0.11723076923076935</v>
      </c>
    </row>
    <row r="162" spans="1:48">
      <c r="A162" s="18" t="s">
        <v>143</v>
      </c>
      <c r="B162" s="18" t="s">
        <v>17</v>
      </c>
      <c r="C162" s="18" t="s">
        <v>6</v>
      </c>
      <c r="G162" s="4">
        <f t="shared" si="16"/>
        <v>0</v>
      </c>
      <c r="H162" s="4">
        <f t="shared" si="17"/>
        <v>0</v>
      </c>
      <c r="I162" s="4">
        <f t="shared" si="17"/>
        <v>0</v>
      </c>
      <c r="J162" s="4">
        <f t="shared" si="17"/>
        <v>0</v>
      </c>
      <c r="K162" s="4">
        <f t="shared" si="17"/>
        <v>0</v>
      </c>
      <c r="L162" s="4">
        <f t="shared" si="17"/>
        <v>0</v>
      </c>
      <c r="M162" s="4">
        <f t="shared" si="17"/>
        <v>0</v>
      </c>
      <c r="N162" s="4">
        <f t="shared" si="17"/>
        <v>0</v>
      </c>
      <c r="O162" s="4">
        <f t="shared" si="17"/>
        <v>0</v>
      </c>
      <c r="P162" s="4">
        <f t="shared" si="17"/>
        <v>0</v>
      </c>
      <c r="Q162" s="4">
        <f t="shared" si="17"/>
        <v>0</v>
      </c>
      <c r="R162" s="4">
        <f t="shared" si="17"/>
        <v>0</v>
      </c>
      <c r="S162" s="4">
        <f t="shared" si="17"/>
        <v>0</v>
      </c>
      <c r="T162" s="4">
        <f t="shared" si="17"/>
        <v>0</v>
      </c>
      <c r="U162" s="4">
        <f t="shared" si="17"/>
        <v>0</v>
      </c>
      <c r="V162" s="4">
        <f t="shared" si="17"/>
        <v>0</v>
      </c>
      <c r="W162" s="4">
        <f t="shared" si="17"/>
        <v>0</v>
      </c>
      <c r="X162" s="4">
        <f t="shared" si="17"/>
        <v>0</v>
      </c>
      <c r="Y162" s="4">
        <f t="shared" si="17"/>
        <v>0</v>
      </c>
      <c r="Z162" s="4">
        <f t="shared" si="17"/>
        <v>0</v>
      </c>
      <c r="AA162" s="4">
        <f t="shared" si="17"/>
        <v>0</v>
      </c>
      <c r="AB162" s="4">
        <f t="shared" si="17"/>
        <v>0</v>
      </c>
      <c r="AC162" s="4">
        <f t="shared" si="17"/>
        <v>0</v>
      </c>
      <c r="AD162" s="4">
        <f t="shared" si="17"/>
        <v>0</v>
      </c>
      <c r="AE162" s="4">
        <f t="shared" si="17"/>
        <v>0</v>
      </c>
      <c r="AF162" s="4">
        <f t="shared" si="17"/>
        <v>0</v>
      </c>
      <c r="AG162" s="4">
        <f t="shared" si="17"/>
        <v>0</v>
      </c>
      <c r="AH162" s="4">
        <f t="shared" si="17"/>
        <v>0</v>
      </c>
      <c r="AI162" s="4">
        <f t="shared" si="17"/>
        <v>0</v>
      </c>
      <c r="AJ162" s="4">
        <f t="shared" si="17"/>
        <v>0</v>
      </c>
      <c r="AK162" s="4">
        <f t="shared" si="17"/>
        <v>0</v>
      </c>
      <c r="AL162" s="4">
        <f t="shared" si="17"/>
        <v>0</v>
      </c>
      <c r="AM162" s="4">
        <f t="shared" si="17"/>
        <v>0</v>
      </c>
      <c r="AN162" s="4">
        <f t="shared" si="17"/>
        <v>0</v>
      </c>
      <c r="AO162" s="4">
        <f t="shared" si="17"/>
        <v>0</v>
      </c>
      <c r="AP162" s="4">
        <f t="shared" si="17"/>
        <v>0</v>
      </c>
      <c r="AQ162" s="4">
        <f t="shared" si="17"/>
        <v>0</v>
      </c>
      <c r="AR162" s="4">
        <f t="shared" si="17"/>
        <v>0</v>
      </c>
      <c r="AS162" s="4">
        <f t="shared" si="17"/>
        <v>0</v>
      </c>
      <c r="AT162" s="4">
        <f t="shared" si="17"/>
        <v>0</v>
      </c>
      <c r="AU162" s="4">
        <f t="shared" si="17"/>
        <v>0</v>
      </c>
      <c r="AV162" s="4">
        <f t="shared" si="17"/>
        <v>0</v>
      </c>
    </row>
    <row r="163" spans="1:48">
      <c r="A163" s="18" t="s">
        <v>143</v>
      </c>
      <c r="B163" s="18" t="s">
        <v>17</v>
      </c>
      <c r="C163" s="18" t="s">
        <v>49</v>
      </c>
      <c r="G163" s="4">
        <f t="shared" si="16"/>
        <v>0</v>
      </c>
      <c r="H163" s="4">
        <f t="shared" si="17"/>
        <v>0</v>
      </c>
      <c r="I163" s="4">
        <f t="shared" si="17"/>
        <v>0</v>
      </c>
      <c r="J163" s="4">
        <f t="shared" si="17"/>
        <v>0</v>
      </c>
      <c r="K163" s="4">
        <f t="shared" si="17"/>
        <v>0</v>
      </c>
      <c r="L163" s="4">
        <f t="shared" si="17"/>
        <v>0</v>
      </c>
      <c r="M163" s="4">
        <f t="shared" si="17"/>
        <v>0</v>
      </c>
      <c r="N163" s="4">
        <f t="shared" si="17"/>
        <v>0</v>
      </c>
      <c r="O163" s="4">
        <f t="shared" si="17"/>
        <v>0</v>
      </c>
      <c r="P163" s="4">
        <f t="shared" si="17"/>
        <v>0</v>
      </c>
      <c r="Q163" s="4">
        <f t="shared" si="17"/>
        <v>0</v>
      </c>
      <c r="R163" s="4">
        <f t="shared" si="17"/>
        <v>0</v>
      </c>
      <c r="S163" s="4">
        <f t="shared" si="17"/>
        <v>0</v>
      </c>
      <c r="T163" s="4">
        <f t="shared" si="17"/>
        <v>0</v>
      </c>
      <c r="U163" s="4">
        <f t="shared" si="17"/>
        <v>0</v>
      </c>
      <c r="V163" s="4">
        <f t="shared" si="17"/>
        <v>0</v>
      </c>
      <c r="W163" s="4">
        <f t="shared" ref="H163:AV169" si="18">IFERROR(IF(W$87&gt;=($G$1+$F77),HLOOKUP(W$87-$F77,$G$1:$AV$85,ROW($A77),FALSE),$G77-($G77*(1-$E77)/$F77)*2*($G$1+$F77-W$87)),$D77)</f>
        <v>0</v>
      </c>
      <c r="X163" s="4">
        <f t="shared" si="18"/>
        <v>0</v>
      </c>
      <c r="Y163" s="4">
        <f t="shared" si="18"/>
        <v>0</v>
      </c>
      <c r="Z163" s="4">
        <f t="shared" si="18"/>
        <v>0</v>
      </c>
      <c r="AA163" s="4">
        <f t="shared" si="18"/>
        <v>0</v>
      </c>
      <c r="AB163" s="4">
        <f t="shared" si="18"/>
        <v>0</v>
      </c>
      <c r="AC163" s="4">
        <f t="shared" si="18"/>
        <v>0</v>
      </c>
      <c r="AD163" s="4">
        <f t="shared" si="18"/>
        <v>0</v>
      </c>
      <c r="AE163" s="4">
        <f t="shared" si="18"/>
        <v>0</v>
      </c>
      <c r="AF163" s="4">
        <f t="shared" si="18"/>
        <v>0</v>
      </c>
      <c r="AG163" s="4">
        <f t="shared" si="18"/>
        <v>0</v>
      </c>
      <c r="AH163" s="4">
        <f t="shared" si="18"/>
        <v>0</v>
      </c>
      <c r="AI163" s="4">
        <f t="shared" si="18"/>
        <v>0</v>
      </c>
      <c r="AJ163" s="4">
        <f t="shared" si="18"/>
        <v>0</v>
      </c>
      <c r="AK163" s="4">
        <f t="shared" si="18"/>
        <v>0</v>
      </c>
      <c r="AL163" s="4">
        <f t="shared" si="18"/>
        <v>0</v>
      </c>
      <c r="AM163" s="4">
        <f t="shared" si="18"/>
        <v>0</v>
      </c>
      <c r="AN163" s="4">
        <f t="shared" si="18"/>
        <v>0</v>
      </c>
      <c r="AO163" s="4">
        <f t="shared" si="18"/>
        <v>0</v>
      </c>
      <c r="AP163" s="4">
        <f t="shared" si="18"/>
        <v>0</v>
      </c>
      <c r="AQ163" s="4">
        <f t="shared" si="18"/>
        <v>0</v>
      </c>
      <c r="AR163" s="4">
        <f t="shared" si="18"/>
        <v>0</v>
      </c>
      <c r="AS163" s="4">
        <f t="shared" si="18"/>
        <v>0</v>
      </c>
      <c r="AT163" s="4">
        <f t="shared" si="18"/>
        <v>0</v>
      </c>
      <c r="AU163" s="4">
        <f t="shared" si="18"/>
        <v>0</v>
      </c>
      <c r="AV163" s="4">
        <f t="shared" si="18"/>
        <v>0</v>
      </c>
    </row>
    <row r="164" spans="1:48">
      <c r="A164" s="18" t="s">
        <v>143</v>
      </c>
      <c r="B164" s="18" t="s">
        <v>17</v>
      </c>
      <c r="C164" s="18" t="s">
        <v>50</v>
      </c>
      <c r="G164" s="4">
        <f t="shared" si="16"/>
        <v>2.3343442698281411E-2</v>
      </c>
      <c r="H164" s="4">
        <f t="shared" si="18"/>
        <v>2.3343442698281411E-2</v>
      </c>
      <c r="I164" s="4">
        <f t="shared" si="18"/>
        <v>2.3343442698281411E-2</v>
      </c>
      <c r="J164" s="4">
        <f t="shared" si="18"/>
        <v>2.3343442698281411E-2</v>
      </c>
      <c r="K164" s="4">
        <f t="shared" si="18"/>
        <v>2.3343442698281411E-2</v>
      </c>
      <c r="L164" s="4">
        <f t="shared" si="18"/>
        <v>2.3343442698281411E-2</v>
      </c>
      <c r="M164" s="4">
        <f t="shared" si="18"/>
        <v>2.3343442698281411E-2</v>
      </c>
      <c r="N164" s="4">
        <f t="shared" si="18"/>
        <v>2.3343442698281411E-2</v>
      </c>
      <c r="O164" s="4">
        <f t="shared" si="18"/>
        <v>2.3343442698281411E-2</v>
      </c>
      <c r="P164" s="4">
        <f t="shared" si="18"/>
        <v>2.3343442698281411E-2</v>
      </c>
      <c r="Q164" s="4">
        <f t="shared" si="18"/>
        <v>2.3343442698281411E-2</v>
      </c>
      <c r="R164" s="4">
        <f t="shared" si="18"/>
        <v>2.3343442698281411E-2</v>
      </c>
      <c r="S164" s="4">
        <f t="shared" si="18"/>
        <v>2.3343442698281411E-2</v>
      </c>
      <c r="T164" s="4">
        <f t="shared" si="18"/>
        <v>2.3343442698281411E-2</v>
      </c>
      <c r="U164" s="4">
        <f t="shared" si="18"/>
        <v>2.0039447731755429E-2</v>
      </c>
      <c r="V164" s="4">
        <f t="shared" si="18"/>
        <v>2.4362171494341056E-2</v>
      </c>
      <c r="W164" s="4">
        <f t="shared" si="18"/>
        <v>2.5162217048887995E-2</v>
      </c>
      <c r="X164" s="4">
        <f t="shared" si="18"/>
        <v>2.6016593260268343E-2</v>
      </c>
      <c r="Y164" s="4">
        <f t="shared" si="18"/>
        <v>2.6931028998568612E-2</v>
      </c>
      <c r="Z164" s="4">
        <f t="shared" si="18"/>
        <v>2.7912087912087897E-2</v>
      </c>
      <c r="AA164" s="4">
        <f t="shared" si="18"/>
        <v>2.8733031674208171E-2</v>
      </c>
      <c r="AB164" s="4">
        <f t="shared" si="18"/>
        <v>2.9603729603729603E-2</v>
      </c>
      <c r="AC164" s="4">
        <f t="shared" si="18"/>
        <v>3.0528846153846132E-2</v>
      </c>
      <c r="AD164" s="4">
        <f t="shared" si="18"/>
        <v>3.1513647642679929E-2</v>
      </c>
      <c r="AE164" s="4">
        <f t="shared" si="18"/>
        <v>3.2564102564102568E-2</v>
      </c>
      <c r="AF164" s="4">
        <f t="shared" si="18"/>
        <v>3.3687002652519872E-2</v>
      </c>
      <c r="AG164" s="4">
        <f t="shared" si="18"/>
        <v>3.4890109890109926E-2</v>
      </c>
      <c r="AH164" s="4">
        <f t="shared" si="18"/>
        <v>3.6182336182336183E-2</v>
      </c>
      <c r="AI164" s="4">
        <f t="shared" si="18"/>
        <v>3.7573964497041389E-2</v>
      </c>
      <c r="AJ164" s="4">
        <f t="shared" si="18"/>
        <v>3.907692307692312E-2</v>
      </c>
      <c r="AK164" s="4">
        <f t="shared" si="18"/>
        <v>3.907692307692312E-2</v>
      </c>
      <c r="AL164" s="4">
        <f t="shared" si="18"/>
        <v>3.907692307692312E-2</v>
      </c>
      <c r="AM164" s="4">
        <f t="shared" si="18"/>
        <v>3.907692307692312E-2</v>
      </c>
      <c r="AN164" s="4">
        <f t="shared" si="18"/>
        <v>3.907692307692312E-2</v>
      </c>
      <c r="AO164" s="4">
        <f t="shared" si="18"/>
        <v>3.907692307692312E-2</v>
      </c>
      <c r="AP164" s="4">
        <f t="shared" si="18"/>
        <v>3.907692307692312E-2</v>
      </c>
      <c r="AQ164" s="4">
        <f t="shared" si="18"/>
        <v>3.907692307692312E-2</v>
      </c>
      <c r="AR164" s="4">
        <f t="shared" si="18"/>
        <v>3.907692307692312E-2</v>
      </c>
      <c r="AS164" s="4">
        <f t="shared" si="18"/>
        <v>3.907692307692312E-2</v>
      </c>
      <c r="AT164" s="4">
        <f t="shared" si="18"/>
        <v>3.907692307692312E-2</v>
      </c>
      <c r="AU164" s="4">
        <f t="shared" si="18"/>
        <v>3.907692307692312E-2</v>
      </c>
      <c r="AV164" s="4">
        <f t="shared" si="18"/>
        <v>3.907692307692312E-2</v>
      </c>
    </row>
    <row r="165" spans="1:48">
      <c r="A165" s="18" t="s">
        <v>144</v>
      </c>
      <c r="B165" s="18" t="s">
        <v>17</v>
      </c>
      <c r="C165" s="18" t="s">
        <v>2</v>
      </c>
      <c r="G165" s="4">
        <f t="shared" si="16"/>
        <v>0</v>
      </c>
      <c r="H165" s="4">
        <f t="shared" si="18"/>
        <v>0</v>
      </c>
      <c r="I165" s="4">
        <f t="shared" si="18"/>
        <v>0</v>
      </c>
      <c r="J165" s="4">
        <f t="shared" si="18"/>
        <v>0</v>
      </c>
      <c r="K165" s="4">
        <f t="shared" si="18"/>
        <v>0</v>
      </c>
      <c r="L165" s="4">
        <f t="shared" si="18"/>
        <v>0</v>
      </c>
      <c r="M165" s="4">
        <f t="shared" si="18"/>
        <v>0</v>
      </c>
      <c r="N165" s="4">
        <f t="shared" si="18"/>
        <v>0</v>
      </c>
      <c r="O165" s="4">
        <f t="shared" si="18"/>
        <v>0</v>
      </c>
      <c r="P165" s="4">
        <f t="shared" si="18"/>
        <v>0</v>
      </c>
      <c r="Q165" s="4">
        <f t="shared" si="18"/>
        <v>0</v>
      </c>
      <c r="R165" s="4">
        <f t="shared" si="18"/>
        <v>0</v>
      </c>
      <c r="S165" s="4">
        <f t="shared" si="18"/>
        <v>0</v>
      </c>
      <c r="T165" s="4">
        <f t="shared" si="18"/>
        <v>0</v>
      </c>
      <c r="U165" s="4">
        <f t="shared" si="18"/>
        <v>0</v>
      </c>
      <c r="V165" s="4">
        <f t="shared" si="18"/>
        <v>0</v>
      </c>
      <c r="W165" s="4">
        <f t="shared" si="18"/>
        <v>0</v>
      </c>
      <c r="X165" s="4">
        <f t="shared" si="18"/>
        <v>0</v>
      </c>
      <c r="Y165" s="4">
        <f t="shared" si="18"/>
        <v>0</v>
      </c>
      <c r="Z165" s="4">
        <f t="shared" si="18"/>
        <v>0</v>
      </c>
      <c r="AA165" s="4">
        <f t="shared" si="18"/>
        <v>0</v>
      </c>
      <c r="AB165" s="4">
        <f t="shared" si="18"/>
        <v>0</v>
      </c>
      <c r="AC165" s="4">
        <f t="shared" si="18"/>
        <v>0</v>
      </c>
      <c r="AD165" s="4">
        <f t="shared" si="18"/>
        <v>0</v>
      </c>
      <c r="AE165" s="4">
        <f t="shared" si="18"/>
        <v>0</v>
      </c>
      <c r="AF165" s="4">
        <f t="shared" si="18"/>
        <v>0</v>
      </c>
      <c r="AG165" s="4">
        <f t="shared" si="18"/>
        <v>0</v>
      </c>
      <c r="AH165" s="4">
        <f t="shared" si="18"/>
        <v>0</v>
      </c>
      <c r="AI165" s="4">
        <f t="shared" si="18"/>
        <v>0</v>
      </c>
      <c r="AJ165" s="4">
        <f t="shared" si="18"/>
        <v>0</v>
      </c>
      <c r="AK165" s="4">
        <f t="shared" si="18"/>
        <v>0</v>
      </c>
      <c r="AL165" s="4">
        <f t="shared" si="18"/>
        <v>0</v>
      </c>
      <c r="AM165" s="4">
        <f t="shared" si="18"/>
        <v>0</v>
      </c>
      <c r="AN165" s="4">
        <f t="shared" si="18"/>
        <v>0</v>
      </c>
      <c r="AO165" s="4">
        <f t="shared" si="18"/>
        <v>0</v>
      </c>
      <c r="AP165" s="4">
        <f t="shared" si="18"/>
        <v>0</v>
      </c>
      <c r="AQ165" s="4">
        <f t="shared" si="18"/>
        <v>0</v>
      </c>
      <c r="AR165" s="4">
        <f t="shared" si="18"/>
        <v>0</v>
      </c>
      <c r="AS165" s="4">
        <f t="shared" si="18"/>
        <v>0</v>
      </c>
      <c r="AT165" s="4">
        <f t="shared" si="18"/>
        <v>0</v>
      </c>
      <c r="AU165" s="4">
        <f t="shared" si="18"/>
        <v>0</v>
      </c>
      <c r="AV165" s="4">
        <f t="shared" si="18"/>
        <v>0</v>
      </c>
    </row>
    <row r="166" spans="1:48">
      <c r="A166" s="18" t="s">
        <v>144</v>
      </c>
      <c r="B166" s="18" t="s">
        <v>17</v>
      </c>
      <c r="C166" s="18" t="s">
        <v>3</v>
      </c>
      <c r="G166" s="4">
        <f t="shared" si="16"/>
        <v>0</v>
      </c>
      <c r="H166" s="4">
        <f t="shared" si="18"/>
        <v>0</v>
      </c>
      <c r="I166" s="4">
        <f t="shared" si="18"/>
        <v>0</v>
      </c>
      <c r="J166" s="4">
        <f t="shared" si="18"/>
        <v>0</v>
      </c>
      <c r="K166" s="4">
        <f t="shared" si="18"/>
        <v>0</v>
      </c>
      <c r="L166" s="4">
        <f t="shared" si="18"/>
        <v>0</v>
      </c>
      <c r="M166" s="4">
        <f t="shared" si="18"/>
        <v>0</v>
      </c>
      <c r="N166" s="4">
        <f t="shared" si="18"/>
        <v>0</v>
      </c>
      <c r="O166" s="4">
        <f t="shared" si="18"/>
        <v>0</v>
      </c>
      <c r="P166" s="4">
        <f t="shared" si="18"/>
        <v>0</v>
      </c>
      <c r="Q166" s="4">
        <f t="shared" si="18"/>
        <v>0</v>
      </c>
      <c r="R166" s="4">
        <f t="shared" si="18"/>
        <v>0</v>
      </c>
      <c r="S166" s="4">
        <f t="shared" si="18"/>
        <v>0</v>
      </c>
      <c r="T166" s="4">
        <f t="shared" si="18"/>
        <v>0</v>
      </c>
      <c r="U166" s="4">
        <f t="shared" si="18"/>
        <v>0</v>
      </c>
      <c r="V166" s="4">
        <f t="shared" si="18"/>
        <v>0</v>
      </c>
      <c r="W166" s="4">
        <f t="shared" si="18"/>
        <v>0</v>
      </c>
      <c r="X166" s="4">
        <f t="shared" si="18"/>
        <v>0</v>
      </c>
      <c r="Y166" s="4">
        <f t="shared" si="18"/>
        <v>0</v>
      </c>
      <c r="Z166" s="4">
        <f t="shared" si="18"/>
        <v>0</v>
      </c>
      <c r="AA166" s="4">
        <f t="shared" si="18"/>
        <v>0</v>
      </c>
      <c r="AB166" s="4">
        <f t="shared" si="18"/>
        <v>0</v>
      </c>
      <c r="AC166" s="4">
        <f t="shared" si="18"/>
        <v>0</v>
      </c>
      <c r="AD166" s="4">
        <f t="shared" si="18"/>
        <v>0</v>
      </c>
      <c r="AE166" s="4">
        <f t="shared" si="18"/>
        <v>0</v>
      </c>
      <c r="AF166" s="4">
        <f t="shared" si="18"/>
        <v>0</v>
      </c>
      <c r="AG166" s="4">
        <f t="shared" si="18"/>
        <v>0</v>
      </c>
      <c r="AH166" s="4">
        <f t="shared" si="18"/>
        <v>0</v>
      </c>
      <c r="AI166" s="4">
        <f t="shared" si="18"/>
        <v>0</v>
      </c>
      <c r="AJ166" s="4">
        <f t="shared" si="18"/>
        <v>0</v>
      </c>
      <c r="AK166" s="4">
        <f t="shared" si="18"/>
        <v>0</v>
      </c>
      <c r="AL166" s="4">
        <f t="shared" si="18"/>
        <v>0</v>
      </c>
      <c r="AM166" s="4">
        <f t="shared" si="18"/>
        <v>0</v>
      </c>
      <c r="AN166" s="4">
        <f t="shared" si="18"/>
        <v>0</v>
      </c>
      <c r="AO166" s="4">
        <f t="shared" si="18"/>
        <v>0</v>
      </c>
      <c r="AP166" s="4">
        <f t="shared" si="18"/>
        <v>0</v>
      </c>
      <c r="AQ166" s="4">
        <f t="shared" si="18"/>
        <v>0</v>
      </c>
      <c r="AR166" s="4">
        <f t="shared" si="18"/>
        <v>0</v>
      </c>
      <c r="AS166" s="4">
        <f t="shared" si="18"/>
        <v>0</v>
      </c>
      <c r="AT166" s="4">
        <f t="shared" si="18"/>
        <v>0</v>
      </c>
      <c r="AU166" s="4">
        <f t="shared" si="18"/>
        <v>0</v>
      </c>
      <c r="AV166" s="4">
        <f t="shared" si="18"/>
        <v>0</v>
      </c>
    </row>
    <row r="167" spans="1:48">
      <c r="A167" s="18" t="s">
        <v>144</v>
      </c>
      <c r="B167" s="18" t="s">
        <v>17</v>
      </c>
      <c r="C167" s="18" t="s">
        <v>4</v>
      </c>
      <c r="G167" s="4">
        <f t="shared" si="16"/>
        <v>0</v>
      </c>
      <c r="H167" s="4">
        <f t="shared" si="18"/>
        <v>0</v>
      </c>
      <c r="I167" s="4">
        <f t="shared" si="18"/>
        <v>0</v>
      </c>
      <c r="J167" s="4">
        <f t="shared" si="18"/>
        <v>0</v>
      </c>
      <c r="K167" s="4">
        <f t="shared" si="18"/>
        <v>0</v>
      </c>
      <c r="L167" s="4">
        <f t="shared" si="18"/>
        <v>0</v>
      </c>
      <c r="M167" s="4">
        <f t="shared" si="18"/>
        <v>0</v>
      </c>
      <c r="N167" s="4">
        <f t="shared" si="18"/>
        <v>0</v>
      </c>
      <c r="O167" s="4">
        <f t="shared" si="18"/>
        <v>0</v>
      </c>
      <c r="P167" s="4">
        <f t="shared" si="18"/>
        <v>0</v>
      </c>
      <c r="Q167" s="4">
        <f t="shared" si="18"/>
        <v>0</v>
      </c>
      <c r="R167" s="4">
        <f t="shared" si="18"/>
        <v>0</v>
      </c>
      <c r="S167" s="4">
        <f t="shared" si="18"/>
        <v>0</v>
      </c>
      <c r="T167" s="4">
        <f t="shared" si="18"/>
        <v>0</v>
      </c>
      <c r="U167" s="4">
        <f t="shared" si="18"/>
        <v>0</v>
      </c>
      <c r="V167" s="4">
        <f t="shared" si="18"/>
        <v>0</v>
      </c>
      <c r="W167" s="4">
        <f t="shared" si="18"/>
        <v>0</v>
      </c>
      <c r="X167" s="4">
        <f t="shared" si="18"/>
        <v>0</v>
      </c>
      <c r="Y167" s="4">
        <f t="shared" si="18"/>
        <v>0</v>
      </c>
      <c r="Z167" s="4">
        <f t="shared" si="18"/>
        <v>0</v>
      </c>
      <c r="AA167" s="4">
        <f t="shared" si="18"/>
        <v>0</v>
      </c>
      <c r="AB167" s="4">
        <f t="shared" si="18"/>
        <v>0</v>
      </c>
      <c r="AC167" s="4">
        <f t="shared" si="18"/>
        <v>0</v>
      </c>
      <c r="AD167" s="4">
        <f t="shared" si="18"/>
        <v>0</v>
      </c>
      <c r="AE167" s="4">
        <f t="shared" si="18"/>
        <v>0</v>
      </c>
      <c r="AF167" s="4">
        <f t="shared" si="18"/>
        <v>0</v>
      </c>
      <c r="AG167" s="4">
        <f t="shared" si="18"/>
        <v>0</v>
      </c>
      <c r="AH167" s="4">
        <f t="shared" si="18"/>
        <v>0</v>
      </c>
      <c r="AI167" s="4">
        <f t="shared" si="18"/>
        <v>0</v>
      </c>
      <c r="AJ167" s="4">
        <f t="shared" si="18"/>
        <v>0</v>
      </c>
      <c r="AK167" s="4">
        <f t="shared" si="18"/>
        <v>0</v>
      </c>
      <c r="AL167" s="4">
        <f t="shared" si="18"/>
        <v>0</v>
      </c>
      <c r="AM167" s="4">
        <f t="shared" si="18"/>
        <v>0</v>
      </c>
      <c r="AN167" s="4">
        <f t="shared" si="18"/>
        <v>0</v>
      </c>
      <c r="AO167" s="4">
        <f t="shared" si="18"/>
        <v>0</v>
      </c>
      <c r="AP167" s="4">
        <f t="shared" si="18"/>
        <v>0</v>
      </c>
      <c r="AQ167" s="4">
        <f t="shared" si="18"/>
        <v>0</v>
      </c>
      <c r="AR167" s="4">
        <f t="shared" si="18"/>
        <v>0</v>
      </c>
      <c r="AS167" s="4">
        <f t="shared" si="18"/>
        <v>0</v>
      </c>
      <c r="AT167" s="4">
        <f t="shared" si="18"/>
        <v>0</v>
      </c>
      <c r="AU167" s="4">
        <f t="shared" si="18"/>
        <v>0</v>
      </c>
      <c r="AV167" s="4">
        <f t="shared" si="18"/>
        <v>0</v>
      </c>
    </row>
    <row r="168" spans="1:48">
      <c r="A168" s="18" t="s">
        <v>144</v>
      </c>
      <c r="B168" s="18" t="s">
        <v>17</v>
      </c>
      <c r="C168" s="18" t="s">
        <v>5</v>
      </c>
      <c r="G168" s="4">
        <f t="shared" si="16"/>
        <v>0</v>
      </c>
      <c r="H168" s="4">
        <f t="shared" si="18"/>
        <v>0</v>
      </c>
      <c r="I168" s="4">
        <f t="shared" si="18"/>
        <v>0</v>
      </c>
      <c r="J168" s="4">
        <f t="shared" si="18"/>
        <v>0</v>
      </c>
      <c r="K168" s="4">
        <f t="shared" si="18"/>
        <v>0</v>
      </c>
      <c r="L168" s="4">
        <f t="shared" si="18"/>
        <v>0</v>
      </c>
      <c r="M168" s="4">
        <f t="shared" si="18"/>
        <v>0</v>
      </c>
      <c r="N168" s="4">
        <f t="shared" si="18"/>
        <v>0</v>
      </c>
      <c r="O168" s="4">
        <f t="shared" si="18"/>
        <v>0</v>
      </c>
      <c r="P168" s="4">
        <f t="shared" si="18"/>
        <v>0</v>
      </c>
      <c r="Q168" s="4">
        <f t="shared" si="18"/>
        <v>0</v>
      </c>
      <c r="R168" s="4">
        <f t="shared" si="18"/>
        <v>0</v>
      </c>
      <c r="S168" s="4">
        <f t="shared" si="18"/>
        <v>0</v>
      </c>
      <c r="T168" s="4">
        <f t="shared" si="18"/>
        <v>0</v>
      </c>
      <c r="U168" s="4">
        <f t="shared" si="18"/>
        <v>0</v>
      </c>
      <c r="V168" s="4">
        <f t="shared" si="18"/>
        <v>0</v>
      </c>
      <c r="W168" s="4">
        <f t="shared" si="18"/>
        <v>0</v>
      </c>
      <c r="X168" s="4">
        <f t="shared" si="18"/>
        <v>0</v>
      </c>
      <c r="Y168" s="4">
        <f t="shared" si="18"/>
        <v>0</v>
      </c>
      <c r="Z168" s="4">
        <f t="shared" si="18"/>
        <v>0</v>
      </c>
      <c r="AA168" s="4">
        <f t="shared" si="18"/>
        <v>0</v>
      </c>
      <c r="AB168" s="4">
        <f t="shared" si="18"/>
        <v>0</v>
      </c>
      <c r="AC168" s="4">
        <f t="shared" si="18"/>
        <v>0</v>
      </c>
      <c r="AD168" s="4">
        <f t="shared" si="18"/>
        <v>0</v>
      </c>
      <c r="AE168" s="4">
        <f t="shared" si="18"/>
        <v>0</v>
      </c>
      <c r="AF168" s="4">
        <f t="shared" si="18"/>
        <v>0</v>
      </c>
      <c r="AG168" s="4">
        <f t="shared" si="18"/>
        <v>0</v>
      </c>
      <c r="AH168" s="4">
        <f t="shared" si="18"/>
        <v>0</v>
      </c>
      <c r="AI168" s="4">
        <f t="shared" si="18"/>
        <v>0</v>
      </c>
      <c r="AJ168" s="4">
        <f t="shared" si="18"/>
        <v>0</v>
      </c>
      <c r="AK168" s="4">
        <f t="shared" si="18"/>
        <v>0</v>
      </c>
      <c r="AL168" s="4">
        <f t="shared" si="18"/>
        <v>0</v>
      </c>
      <c r="AM168" s="4">
        <f t="shared" si="18"/>
        <v>0</v>
      </c>
      <c r="AN168" s="4">
        <f t="shared" si="18"/>
        <v>0</v>
      </c>
      <c r="AO168" s="4">
        <f t="shared" si="18"/>
        <v>0</v>
      </c>
      <c r="AP168" s="4">
        <f t="shared" si="18"/>
        <v>0</v>
      </c>
      <c r="AQ168" s="4">
        <f t="shared" si="18"/>
        <v>0</v>
      </c>
      <c r="AR168" s="4">
        <f t="shared" si="18"/>
        <v>0</v>
      </c>
      <c r="AS168" s="4">
        <f t="shared" si="18"/>
        <v>0</v>
      </c>
      <c r="AT168" s="4">
        <f t="shared" si="18"/>
        <v>0</v>
      </c>
      <c r="AU168" s="4">
        <f t="shared" si="18"/>
        <v>0</v>
      </c>
      <c r="AV168" s="4">
        <f t="shared" si="18"/>
        <v>0</v>
      </c>
    </row>
    <row r="169" spans="1:48">
      <c r="A169" s="18" t="s">
        <v>144</v>
      </c>
      <c r="B169" s="18" t="s">
        <v>17</v>
      </c>
      <c r="C169" s="18" t="s">
        <v>6</v>
      </c>
      <c r="G169" s="4">
        <f t="shared" si="16"/>
        <v>0</v>
      </c>
      <c r="H169" s="4">
        <f t="shared" si="18"/>
        <v>0</v>
      </c>
      <c r="I169" s="4">
        <f t="shared" si="18"/>
        <v>0</v>
      </c>
      <c r="J169" s="4">
        <f t="shared" si="18"/>
        <v>0</v>
      </c>
      <c r="K169" s="4">
        <f t="shared" si="18"/>
        <v>0</v>
      </c>
      <c r="L169" s="4">
        <f t="shared" si="18"/>
        <v>0</v>
      </c>
      <c r="M169" s="4">
        <f t="shared" si="18"/>
        <v>0</v>
      </c>
      <c r="N169" s="4">
        <f t="shared" si="18"/>
        <v>0</v>
      </c>
      <c r="O169" s="4">
        <f t="shared" si="18"/>
        <v>0</v>
      </c>
      <c r="P169" s="4">
        <f t="shared" si="18"/>
        <v>0</v>
      </c>
      <c r="Q169" s="4">
        <f t="shared" si="18"/>
        <v>0</v>
      </c>
      <c r="R169" s="4">
        <f t="shared" si="18"/>
        <v>0</v>
      </c>
      <c r="S169" s="4">
        <f t="shared" si="18"/>
        <v>0</v>
      </c>
      <c r="T169" s="4">
        <f t="shared" si="18"/>
        <v>0</v>
      </c>
      <c r="U169" s="4">
        <f t="shared" si="18"/>
        <v>0</v>
      </c>
      <c r="V169" s="4">
        <f t="shared" si="18"/>
        <v>0</v>
      </c>
      <c r="W169" s="4">
        <f t="shared" si="18"/>
        <v>0</v>
      </c>
      <c r="X169" s="4">
        <f t="shared" si="18"/>
        <v>0</v>
      </c>
      <c r="Y169" s="4">
        <f t="shared" si="18"/>
        <v>0</v>
      </c>
      <c r="Z169" s="4">
        <f t="shared" si="18"/>
        <v>0</v>
      </c>
      <c r="AA169" s="4">
        <f t="shared" si="18"/>
        <v>0</v>
      </c>
      <c r="AB169" s="4">
        <f t="shared" si="18"/>
        <v>0</v>
      </c>
      <c r="AC169" s="4">
        <f t="shared" si="18"/>
        <v>0</v>
      </c>
      <c r="AD169" s="4">
        <f t="shared" si="18"/>
        <v>0</v>
      </c>
      <c r="AE169" s="4">
        <f t="shared" si="18"/>
        <v>0</v>
      </c>
      <c r="AF169" s="4">
        <f t="shared" ref="H169:AV171" si="19">IFERROR(IF(AF$87&gt;=($G$1+$F83),HLOOKUP(AF$87-$F83,$G$1:$AV$85,ROW($A83),FALSE),$G83-($G83*(1-$E83)/$F83)*2*($G$1+$F83-AF$87)),$D83)</f>
        <v>0</v>
      </c>
      <c r="AG169" s="4">
        <f t="shared" si="19"/>
        <v>0</v>
      </c>
      <c r="AH169" s="4">
        <f t="shared" si="19"/>
        <v>0</v>
      </c>
      <c r="AI169" s="4">
        <f t="shared" si="19"/>
        <v>0</v>
      </c>
      <c r="AJ169" s="4">
        <f t="shared" si="19"/>
        <v>0</v>
      </c>
      <c r="AK169" s="4">
        <f t="shared" si="19"/>
        <v>0</v>
      </c>
      <c r="AL169" s="4">
        <f t="shared" si="19"/>
        <v>0</v>
      </c>
      <c r="AM169" s="4">
        <f t="shared" si="19"/>
        <v>0</v>
      </c>
      <c r="AN169" s="4">
        <f t="shared" si="19"/>
        <v>0</v>
      </c>
      <c r="AO169" s="4">
        <f t="shared" si="19"/>
        <v>0</v>
      </c>
      <c r="AP169" s="4">
        <f t="shared" si="19"/>
        <v>0</v>
      </c>
      <c r="AQ169" s="4">
        <f t="shared" si="19"/>
        <v>0</v>
      </c>
      <c r="AR169" s="4">
        <f t="shared" si="19"/>
        <v>0</v>
      </c>
      <c r="AS169" s="4">
        <f t="shared" si="19"/>
        <v>0</v>
      </c>
      <c r="AT169" s="4">
        <f t="shared" si="19"/>
        <v>0</v>
      </c>
      <c r="AU169" s="4">
        <f t="shared" si="19"/>
        <v>0</v>
      </c>
      <c r="AV169" s="4">
        <f t="shared" si="19"/>
        <v>0</v>
      </c>
    </row>
    <row r="170" spans="1:48">
      <c r="A170" s="18" t="s">
        <v>144</v>
      </c>
      <c r="B170" s="18" t="s">
        <v>17</v>
      </c>
      <c r="C170" s="18" t="s">
        <v>49</v>
      </c>
      <c r="G170" s="4">
        <f t="shared" si="16"/>
        <v>0</v>
      </c>
      <c r="H170" s="4">
        <f t="shared" si="19"/>
        <v>0</v>
      </c>
      <c r="I170" s="4">
        <f t="shared" si="19"/>
        <v>0</v>
      </c>
      <c r="J170" s="4">
        <f t="shared" si="19"/>
        <v>0</v>
      </c>
      <c r="K170" s="4">
        <f t="shared" si="19"/>
        <v>0</v>
      </c>
      <c r="L170" s="4">
        <f t="shared" si="19"/>
        <v>0</v>
      </c>
      <c r="M170" s="4">
        <f t="shared" si="19"/>
        <v>0</v>
      </c>
      <c r="N170" s="4">
        <f t="shared" si="19"/>
        <v>0</v>
      </c>
      <c r="O170" s="4">
        <f t="shared" si="19"/>
        <v>0</v>
      </c>
      <c r="P170" s="4">
        <f t="shared" si="19"/>
        <v>0</v>
      </c>
      <c r="Q170" s="4">
        <f t="shared" si="19"/>
        <v>0</v>
      </c>
      <c r="R170" s="4">
        <f t="shared" si="19"/>
        <v>0</v>
      </c>
      <c r="S170" s="4">
        <f t="shared" si="19"/>
        <v>0</v>
      </c>
      <c r="T170" s="4">
        <f t="shared" si="19"/>
        <v>0</v>
      </c>
      <c r="U170" s="4">
        <f t="shared" si="19"/>
        <v>0</v>
      </c>
      <c r="V170" s="4">
        <f t="shared" si="19"/>
        <v>0</v>
      </c>
      <c r="W170" s="4">
        <f t="shared" si="19"/>
        <v>0</v>
      </c>
      <c r="X170" s="4">
        <f t="shared" si="19"/>
        <v>0</v>
      </c>
      <c r="Y170" s="4">
        <f t="shared" si="19"/>
        <v>0</v>
      </c>
      <c r="Z170" s="4">
        <f t="shared" si="19"/>
        <v>0</v>
      </c>
      <c r="AA170" s="4">
        <f t="shared" si="19"/>
        <v>0</v>
      </c>
      <c r="AB170" s="4">
        <f t="shared" si="19"/>
        <v>0</v>
      </c>
      <c r="AC170" s="4">
        <f t="shared" si="19"/>
        <v>0</v>
      </c>
      <c r="AD170" s="4">
        <f t="shared" si="19"/>
        <v>0</v>
      </c>
      <c r="AE170" s="4">
        <f t="shared" si="19"/>
        <v>0</v>
      </c>
      <c r="AF170" s="4">
        <f t="shared" si="19"/>
        <v>0</v>
      </c>
      <c r="AG170" s="4">
        <f t="shared" si="19"/>
        <v>0</v>
      </c>
      <c r="AH170" s="4">
        <f t="shared" si="19"/>
        <v>0</v>
      </c>
      <c r="AI170" s="4">
        <f t="shared" si="19"/>
        <v>0</v>
      </c>
      <c r="AJ170" s="4">
        <f t="shared" si="19"/>
        <v>0</v>
      </c>
      <c r="AK170" s="4">
        <f t="shared" si="19"/>
        <v>0</v>
      </c>
      <c r="AL170" s="4">
        <f t="shared" si="19"/>
        <v>0</v>
      </c>
      <c r="AM170" s="4">
        <f t="shared" si="19"/>
        <v>0</v>
      </c>
      <c r="AN170" s="4">
        <f t="shared" si="19"/>
        <v>0</v>
      </c>
      <c r="AO170" s="4">
        <f t="shared" si="19"/>
        <v>0</v>
      </c>
      <c r="AP170" s="4">
        <f t="shared" si="19"/>
        <v>0</v>
      </c>
      <c r="AQ170" s="4">
        <f t="shared" si="19"/>
        <v>0</v>
      </c>
      <c r="AR170" s="4">
        <f t="shared" si="19"/>
        <v>0</v>
      </c>
      <c r="AS170" s="4">
        <f t="shared" si="19"/>
        <v>0</v>
      </c>
      <c r="AT170" s="4">
        <f t="shared" si="19"/>
        <v>0</v>
      </c>
      <c r="AU170" s="4">
        <f t="shared" si="19"/>
        <v>0</v>
      </c>
      <c r="AV170" s="4">
        <f t="shared" si="19"/>
        <v>0</v>
      </c>
    </row>
    <row r="171" spans="1:48">
      <c r="A171" s="18" t="s">
        <v>144</v>
      </c>
      <c r="B171" s="18" t="s">
        <v>17</v>
      </c>
      <c r="C171" s="18" t="s">
        <v>50</v>
      </c>
      <c r="G171" s="4">
        <f t="shared" si="16"/>
        <v>0</v>
      </c>
      <c r="H171" s="4">
        <f t="shared" si="19"/>
        <v>0</v>
      </c>
      <c r="I171" s="4">
        <f t="shared" si="19"/>
        <v>0</v>
      </c>
      <c r="J171" s="4">
        <f t="shared" si="19"/>
        <v>0</v>
      </c>
      <c r="K171" s="4">
        <f t="shared" si="19"/>
        <v>0</v>
      </c>
      <c r="L171" s="4">
        <f t="shared" si="19"/>
        <v>0</v>
      </c>
      <c r="M171" s="4">
        <f t="shared" si="19"/>
        <v>0</v>
      </c>
      <c r="N171" s="4">
        <f t="shared" si="19"/>
        <v>0</v>
      </c>
      <c r="O171" s="4">
        <f t="shared" si="19"/>
        <v>0</v>
      </c>
      <c r="P171" s="4">
        <f t="shared" si="19"/>
        <v>0</v>
      </c>
      <c r="Q171" s="4">
        <f t="shared" si="19"/>
        <v>0</v>
      </c>
      <c r="R171" s="4">
        <f t="shared" si="19"/>
        <v>0</v>
      </c>
      <c r="S171" s="4">
        <f t="shared" si="19"/>
        <v>0</v>
      </c>
      <c r="T171" s="4">
        <f t="shared" si="19"/>
        <v>0</v>
      </c>
      <c r="U171" s="4">
        <f t="shared" si="19"/>
        <v>0</v>
      </c>
      <c r="V171" s="4">
        <f t="shared" si="19"/>
        <v>0</v>
      </c>
      <c r="W171" s="4">
        <f t="shared" si="19"/>
        <v>0</v>
      </c>
      <c r="X171" s="4">
        <f t="shared" si="19"/>
        <v>0</v>
      </c>
      <c r="Y171" s="4">
        <f t="shared" si="19"/>
        <v>0</v>
      </c>
      <c r="Z171" s="4">
        <f t="shared" si="19"/>
        <v>0</v>
      </c>
      <c r="AA171" s="4">
        <f t="shared" si="19"/>
        <v>0</v>
      </c>
      <c r="AB171" s="4">
        <f t="shared" si="19"/>
        <v>0</v>
      </c>
      <c r="AC171" s="4">
        <f t="shared" si="19"/>
        <v>0</v>
      </c>
      <c r="AD171" s="4">
        <f t="shared" si="19"/>
        <v>0</v>
      </c>
      <c r="AE171" s="4">
        <f t="shared" si="19"/>
        <v>0</v>
      </c>
      <c r="AF171" s="4">
        <f t="shared" si="19"/>
        <v>0</v>
      </c>
      <c r="AG171" s="4">
        <f t="shared" si="19"/>
        <v>0</v>
      </c>
      <c r="AH171" s="4">
        <f t="shared" si="19"/>
        <v>0</v>
      </c>
      <c r="AI171" s="4">
        <f t="shared" si="19"/>
        <v>0</v>
      </c>
      <c r="AJ171" s="4">
        <f t="shared" si="19"/>
        <v>0</v>
      </c>
      <c r="AK171" s="4">
        <f t="shared" si="19"/>
        <v>0</v>
      </c>
      <c r="AL171" s="4">
        <f t="shared" si="19"/>
        <v>0</v>
      </c>
      <c r="AM171" s="4">
        <f t="shared" si="19"/>
        <v>0</v>
      </c>
      <c r="AN171" s="4">
        <f t="shared" si="19"/>
        <v>0</v>
      </c>
      <c r="AO171" s="4">
        <f t="shared" si="19"/>
        <v>0</v>
      </c>
      <c r="AP171" s="4">
        <f t="shared" si="19"/>
        <v>0</v>
      </c>
      <c r="AQ171" s="4">
        <f t="shared" si="19"/>
        <v>0</v>
      </c>
      <c r="AR171" s="4">
        <f t="shared" si="19"/>
        <v>0</v>
      </c>
      <c r="AS171" s="4">
        <f t="shared" si="19"/>
        <v>0</v>
      </c>
      <c r="AT171" s="4">
        <f t="shared" si="19"/>
        <v>0</v>
      </c>
      <c r="AU171" s="4">
        <f t="shared" si="19"/>
        <v>0</v>
      </c>
      <c r="AV171" s="4">
        <f t="shared" si="19"/>
        <v>0</v>
      </c>
    </row>
  </sheetData>
  <phoneticPr fontId="43" type="noConversion"/>
  <conditionalFormatting sqref="E2:E85">
    <cfRule type="cellIs" dxfId="0" priority="1" operator="greaterThan">
      <formula>1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C22" sqref="C22"/>
    </sheetView>
  </sheetViews>
  <sheetFormatPr defaultRowHeight="12.9"/>
  <cols>
    <col min="1" max="1" width="42.125" customWidth="1"/>
    <col min="2" max="2" width="26.375" customWidth="1"/>
    <col min="3" max="3" width="42.875" customWidth="1"/>
  </cols>
  <sheetData>
    <row r="1" spans="1:38">
      <c r="A1" s="2" t="s">
        <v>18</v>
      </c>
      <c r="B1" s="3"/>
      <c r="D1" s="2" t="s">
        <v>19</v>
      </c>
    </row>
    <row r="2" spans="1:38">
      <c r="A2" t="s">
        <v>20</v>
      </c>
      <c r="B2">
        <v>1.67</v>
      </c>
      <c r="D2" s="6" t="s">
        <v>21</v>
      </c>
    </row>
    <row r="3" spans="1:38">
      <c r="A3" t="s">
        <v>22</v>
      </c>
      <c r="B3">
        <v>1</v>
      </c>
    </row>
    <row r="4" spans="1:38">
      <c r="A4" t="s">
        <v>23</v>
      </c>
      <c r="B4">
        <v>21.2</v>
      </c>
    </row>
    <row r="5" spans="1:38">
      <c r="A5" t="s">
        <v>24</v>
      </c>
      <c r="B5">
        <v>16</v>
      </c>
    </row>
    <row r="6" spans="1:38">
      <c r="A6" t="s">
        <v>25</v>
      </c>
      <c r="B6">
        <v>48.656731685074099</v>
      </c>
    </row>
    <row r="8" spans="1:38">
      <c r="A8" s="2" t="s">
        <v>26</v>
      </c>
      <c r="B8" s="3"/>
      <c r="AK8" s="2" t="s">
        <v>19</v>
      </c>
    </row>
    <row r="9" spans="1:38">
      <c r="A9" t="s">
        <v>27</v>
      </c>
      <c r="B9">
        <v>120476</v>
      </c>
      <c r="AK9" t="s">
        <v>28</v>
      </c>
      <c r="AL9" t="s">
        <v>29</v>
      </c>
    </row>
    <row r="10" spans="1:38">
      <c r="A10" t="s">
        <v>30</v>
      </c>
      <c r="B10">
        <v>137452</v>
      </c>
      <c r="AK10" s="5">
        <v>2017</v>
      </c>
      <c r="AL10" t="s">
        <v>31</v>
      </c>
    </row>
    <row r="12" spans="1:38">
      <c r="A12" s="2" t="s">
        <v>32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2020</v>
      </c>
    </row>
    <row r="14" spans="1:38" s="8" customFormat="1">
      <c r="A14" s="8" t="s">
        <v>33</v>
      </c>
      <c r="C14" s="13" t="s">
        <v>52</v>
      </c>
    </row>
    <row r="15" spans="1:38">
      <c r="A15" t="s">
        <v>34</v>
      </c>
      <c r="C15">
        <v>22.670399</v>
      </c>
    </row>
    <row r="16" spans="1:38">
      <c r="A16" t="s">
        <v>35</v>
      </c>
      <c r="B16" t="e">
        <f>TREND(C16:D16,C13:D13,B13)</f>
        <v>#VALUE!</v>
      </c>
      <c r="C16">
        <f>C15*$B$2/$B$9</f>
        <v>3.142498616321923E-4</v>
      </c>
      <c r="D16" s="4" t="e">
        <f>#REF!</f>
        <v>#REF!</v>
      </c>
    </row>
    <row r="18" spans="1:4">
      <c r="A18" s="2" t="s">
        <v>40</v>
      </c>
      <c r="B18" s="2"/>
      <c r="C18" s="2"/>
    </row>
    <row r="19" spans="1:4">
      <c r="A19" t="s">
        <v>36</v>
      </c>
      <c r="B19">
        <v>5.76</v>
      </c>
    </row>
    <row r="20" spans="1:4" ht="38.75">
      <c r="A20" s="8" t="s">
        <v>37</v>
      </c>
      <c r="B20">
        <f>7.1/6.1</f>
        <v>1.1639344262295082</v>
      </c>
    </row>
    <row r="21" spans="1:4">
      <c r="A21" s="8" t="s">
        <v>38</v>
      </c>
      <c r="B21">
        <f>B19*$B$20</f>
        <v>6.7042622950819668</v>
      </c>
    </row>
    <row r="22" spans="1:4" ht="25.85">
      <c r="A22" s="8" t="s">
        <v>39</v>
      </c>
      <c r="B22">
        <f>B21*$B$5/$B$10</f>
        <v>7.8040477200267344E-4</v>
      </c>
    </row>
    <row r="24" spans="1:4">
      <c r="A24" s="2" t="s">
        <v>41</v>
      </c>
      <c r="B24" s="3"/>
      <c r="D24" s="2" t="s">
        <v>19</v>
      </c>
    </row>
    <row r="25" spans="1:4">
      <c r="A25" t="s">
        <v>42</v>
      </c>
      <c r="B25" s="9">
        <v>0.2</v>
      </c>
      <c r="D25" s="6" t="s">
        <v>48</v>
      </c>
    </row>
    <row r="26" spans="1:4">
      <c r="A26" t="s">
        <v>43</v>
      </c>
      <c r="B26" s="9">
        <v>0.6</v>
      </c>
      <c r="D26" s="6"/>
    </row>
    <row r="27" spans="1:4">
      <c r="A27" t="s">
        <v>44</v>
      </c>
      <c r="B27">
        <f>B26/B25</f>
        <v>2.9999999999999996</v>
      </c>
    </row>
    <row r="29" spans="1:4">
      <c r="A29" s="2" t="s">
        <v>45</v>
      </c>
      <c r="B29" s="2"/>
      <c r="D29" s="2" t="s">
        <v>19</v>
      </c>
    </row>
    <row r="30" spans="1:4">
      <c r="A30" t="s">
        <v>46</v>
      </c>
      <c r="B30" s="10">
        <v>0.22500000000000001</v>
      </c>
      <c r="D30" s="6" t="s">
        <v>48</v>
      </c>
    </row>
    <row r="31" spans="1:4">
      <c r="A31" t="s">
        <v>47</v>
      </c>
      <c r="B31">
        <f>1-B30</f>
        <v>0.77500000000000002</v>
      </c>
      <c r="D31" s="11"/>
    </row>
  </sheetData>
  <phoneticPr fontId="4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R9"/>
  <sheetViews>
    <sheetView workbookViewId="0">
      <selection activeCell="F5" sqref="F5"/>
    </sheetView>
  </sheetViews>
  <sheetFormatPr defaultRowHeight="12.9"/>
  <cols>
    <col min="1" max="1" width="31.125" customWidth="1"/>
    <col min="2" max="5" width="9.375" customWidth="1"/>
    <col min="6" max="6" width="9.625" bestFit="1" customWidth="1"/>
    <col min="7" max="44" width="9.5" bestFit="1" customWidth="1"/>
  </cols>
  <sheetData>
    <row r="1" spans="1:44" ht="25.85">
      <c r="A1" s="12" t="s">
        <v>51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4">
      <c r="A2" t="s">
        <v>2</v>
      </c>
      <c r="B2" s="4" cm="1">
        <f t="array" ref="B2:AQ8">Extrapolation!G88:AV94</f>
        <v>1.8969330305532485E-3</v>
      </c>
      <c r="C2" s="4">
        <v>1.8969330305532485E-3</v>
      </c>
      <c r="D2" s="4">
        <v>1.8969330305532485E-3</v>
      </c>
      <c r="E2" s="4">
        <v>1.8969330305532485E-3</v>
      </c>
      <c r="F2" s="4">
        <v>1.8969330305532485E-3</v>
      </c>
      <c r="G2" s="4">
        <v>1.8969330305532485E-3</v>
      </c>
      <c r="H2" s="4">
        <v>1.8969330305532485E-3</v>
      </c>
      <c r="I2" s="4">
        <v>1.8969330305532485E-3</v>
      </c>
      <c r="J2" s="4">
        <v>1.8969330305532485E-3</v>
      </c>
      <c r="K2" s="4">
        <v>1.8969330305532485E-3</v>
      </c>
      <c r="L2" s="4">
        <v>1.8969330305532485E-3</v>
      </c>
      <c r="M2" s="4">
        <v>1.8969330305532485E-3</v>
      </c>
      <c r="N2" s="4">
        <v>1.8969330305532485E-3</v>
      </c>
      <c r="O2" s="4">
        <v>1.8969330305532485E-3</v>
      </c>
      <c r="P2" s="4">
        <v>1.8969330305532485E-3</v>
      </c>
      <c r="Q2" s="4">
        <v>1.8969330305532485E-3</v>
      </c>
      <c r="R2" s="4">
        <v>1.8969330305532485E-3</v>
      </c>
      <c r="S2" s="4">
        <v>1.9290844378507613E-3</v>
      </c>
      <c r="T2" s="4">
        <v>1.9623445143654296E-3</v>
      </c>
      <c r="U2" s="4">
        <v>2E-3</v>
      </c>
      <c r="V2" s="4">
        <v>2.0300000000000001E-3</v>
      </c>
      <c r="W2" s="4">
        <v>2.0699999999999998E-3</v>
      </c>
      <c r="X2" s="4">
        <v>2.0899999999999998E-3</v>
      </c>
      <c r="Y2" s="4">
        <v>2.1099999999999999E-3</v>
      </c>
      <c r="Z2" s="4">
        <v>2.1299999999999999E-3</v>
      </c>
      <c r="AA2" s="4">
        <v>2.15E-3</v>
      </c>
      <c r="AB2" s="4">
        <v>2.1700000000000001E-3</v>
      </c>
      <c r="AC2" s="4">
        <v>2.1900000000000001E-3</v>
      </c>
      <c r="AD2" s="4">
        <v>2.2100000000000002E-3</v>
      </c>
      <c r="AE2" s="4">
        <v>2.2300000000000002E-3</v>
      </c>
      <c r="AF2" s="4">
        <v>2.2499999999999998E-3</v>
      </c>
      <c r="AG2" s="4">
        <v>2.2799999999999999E-3</v>
      </c>
      <c r="AH2" s="4">
        <v>2.2799999999999999E-3</v>
      </c>
      <c r="AI2" s="4">
        <v>2.2799999999999999E-3</v>
      </c>
      <c r="AJ2" s="4">
        <v>2.2799999999999999E-3</v>
      </c>
      <c r="AK2" s="4">
        <v>2.2799999999999999E-3</v>
      </c>
      <c r="AL2" s="4">
        <v>2.2799999999999999E-3</v>
      </c>
      <c r="AM2" s="4">
        <v>2.2799999999999999E-3</v>
      </c>
      <c r="AN2" s="4">
        <v>2.2799999999999999E-3</v>
      </c>
      <c r="AO2" s="4">
        <v>2.2799999999999999E-3</v>
      </c>
      <c r="AP2" s="4">
        <v>2.2799999999999999E-3</v>
      </c>
      <c r="AQ2" s="4">
        <v>2.2799999999999999E-3</v>
      </c>
    </row>
    <row r="3" spans="1:44">
      <c r="A3" t="s">
        <v>3</v>
      </c>
      <c r="B3" s="4">
        <v>6.0834500522643521E-4</v>
      </c>
      <c r="C3" s="4">
        <v>6.0834500522643521E-4</v>
      </c>
      <c r="D3" s="4">
        <v>6.0834500522643521E-4</v>
      </c>
      <c r="E3" s="4">
        <v>6.0834500522643521E-4</v>
      </c>
      <c r="F3" s="4">
        <v>6.0834500522643521E-4</v>
      </c>
      <c r="G3" s="4">
        <v>6.0834500522643521E-4</v>
      </c>
      <c r="H3" s="4">
        <v>6.0834500522643521E-4</v>
      </c>
      <c r="I3" s="4">
        <v>6.0834500522643521E-4</v>
      </c>
      <c r="J3" s="4">
        <v>6.0834500522643521E-4</v>
      </c>
      <c r="K3" s="4">
        <v>6.0834500522643521E-4</v>
      </c>
      <c r="L3" s="4">
        <v>6.0834500522643521E-4</v>
      </c>
      <c r="M3" s="4">
        <v>6.0834500522643521E-4</v>
      </c>
      <c r="N3" s="4">
        <v>6.0834500522643521E-4</v>
      </c>
      <c r="O3" s="4">
        <v>6.0834500522643521E-4</v>
      </c>
      <c r="P3" s="4">
        <v>6.0834500522643521E-4</v>
      </c>
      <c r="Q3" s="4">
        <v>6.0834500522643521E-4</v>
      </c>
      <c r="R3" s="4">
        <v>5.9009465506964219E-4</v>
      </c>
      <c r="S3" s="4">
        <v>5.9206821578893854E-4</v>
      </c>
      <c r="T3" s="4">
        <v>5.9405502188219009E-4</v>
      </c>
      <c r="U3" s="4">
        <v>5.9599999999999996E-4</v>
      </c>
      <c r="V3" s="4">
        <v>5.9800000000000001E-4</v>
      </c>
      <c r="W3" s="4">
        <v>5.9999999999999995E-4</v>
      </c>
      <c r="X3" s="4">
        <v>6.02E-4</v>
      </c>
      <c r="Y3" s="4">
        <v>6.0300000000000002E-4</v>
      </c>
      <c r="Z3" s="4">
        <v>6.0499999999999996E-4</v>
      </c>
      <c r="AA3" s="4">
        <v>6.0700000000000001E-4</v>
      </c>
      <c r="AB3" s="4">
        <v>6.0800000000000003E-4</v>
      </c>
      <c r="AC3" s="4">
        <v>6.0999999999999997E-4</v>
      </c>
      <c r="AD3" s="4">
        <v>6.11E-4</v>
      </c>
      <c r="AE3" s="4">
        <v>6.1300000000000005E-4</v>
      </c>
      <c r="AF3" s="4">
        <v>6.1399999999999996E-4</v>
      </c>
      <c r="AG3" s="4">
        <v>6.1600000000000001E-4</v>
      </c>
      <c r="AH3" s="4">
        <v>6.1600000000000001E-4</v>
      </c>
      <c r="AI3" s="4">
        <v>6.1600000000000001E-4</v>
      </c>
      <c r="AJ3" s="4">
        <v>6.1600000000000001E-4</v>
      </c>
      <c r="AK3" s="4">
        <v>6.1600000000000001E-4</v>
      </c>
      <c r="AL3" s="4">
        <v>6.1600000000000001E-4</v>
      </c>
      <c r="AM3" s="4">
        <v>6.1600000000000001E-4</v>
      </c>
      <c r="AN3" s="4">
        <v>6.1600000000000001E-4</v>
      </c>
      <c r="AO3" s="4">
        <v>6.1600000000000001E-4</v>
      </c>
      <c r="AP3" s="4">
        <v>6.1600000000000001E-4</v>
      </c>
      <c r="AQ3" s="4">
        <v>6.1600000000000001E-4</v>
      </c>
      <c r="AR3" s="4"/>
    </row>
    <row r="4" spans="1:44">
      <c r="A4" t="s">
        <v>4</v>
      </c>
      <c r="B4" s="4">
        <v>3.1028353200910551E-4</v>
      </c>
      <c r="C4" s="4">
        <v>3.1028353200910551E-4</v>
      </c>
      <c r="D4" s="4">
        <v>3.1028353200910551E-4</v>
      </c>
      <c r="E4" s="4">
        <v>3.1028353200910551E-4</v>
      </c>
      <c r="F4" s="4">
        <v>3.1028353200910551E-4</v>
      </c>
      <c r="G4" s="4">
        <v>3.1028353200910551E-4</v>
      </c>
      <c r="H4" s="4">
        <v>3.1028353200910551E-4</v>
      </c>
      <c r="I4" s="4">
        <v>3.1028353200910551E-4</v>
      </c>
      <c r="J4" s="4">
        <v>3.1028353200910551E-4</v>
      </c>
      <c r="K4" s="4">
        <v>3.1028353200910551E-4</v>
      </c>
      <c r="L4" s="4">
        <v>3.1028353200910551E-4</v>
      </c>
      <c r="M4" s="4">
        <v>3.1028353200910551E-4</v>
      </c>
      <c r="N4" s="4">
        <v>3.1028353200910551E-4</v>
      </c>
      <c r="O4" s="4">
        <v>3.1028353200910551E-4</v>
      </c>
      <c r="P4" s="4">
        <v>3.1028353200910551E-4</v>
      </c>
      <c r="Q4" s="4">
        <v>3.1028353200910551E-4</v>
      </c>
      <c r="R4" s="4">
        <v>3.2579770860956085E-4</v>
      </c>
      <c r="S4" s="4">
        <v>3.4249430602844764E-4</v>
      </c>
      <c r="T4" s="4">
        <v>3.7828471246393127E-4</v>
      </c>
      <c r="U4" s="4">
        <v>4.2200000000000001E-4</v>
      </c>
      <c r="V4" s="4">
        <v>4.7800000000000002E-4</v>
      </c>
      <c r="W4" s="4">
        <v>5.5099999999999995E-4</v>
      </c>
      <c r="X4" s="4">
        <v>6.5200000000000002E-4</v>
      </c>
      <c r="Y4" s="4">
        <v>6.5200000000000002E-4</v>
      </c>
      <c r="Z4" s="4">
        <v>6.5200000000000002E-4</v>
      </c>
      <c r="AA4" s="4">
        <v>6.5200000000000002E-4</v>
      </c>
      <c r="AB4" s="4">
        <v>6.5200000000000002E-4</v>
      </c>
      <c r="AC4" s="4">
        <v>6.5200000000000002E-4</v>
      </c>
      <c r="AD4" s="4">
        <v>6.5200000000000002E-4</v>
      </c>
      <c r="AE4" s="4">
        <v>6.5200000000000002E-4</v>
      </c>
      <c r="AF4" s="4">
        <v>6.5200000000000002E-4</v>
      </c>
      <c r="AG4" s="4">
        <v>6.5200000000000002E-4</v>
      </c>
      <c r="AH4" s="4">
        <v>6.5200000000000002E-4</v>
      </c>
      <c r="AI4" s="4">
        <v>6.5200000000000002E-4</v>
      </c>
      <c r="AJ4" s="4">
        <v>6.5200000000000002E-4</v>
      </c>
      <c r="AK4" s="4">
        <v>6.5200000000000002E-4</v>
      </c>
      <c r="AL4" s="4">
        <v>6.5200000000000002E-4</v>
      </c>
      <c r="AM4" s="4">
        <v>6.5200000000000002E-4</v>
      </c>
      <c r="AN4" s="4">
        <v>6.5200000000000002E-4</v>
      </c>
      <c r="AO4" s="4">
        <v>6.5200000000000002E-4</v>
      </c>
      <c r="AP4" s="4">
        <v>6.5200000000000002E-4</v>
      </c>
      <c r="AQ4" s="4">
        <v>6.5200000000000002E-4</v>
      </c>
    </row>
    <row r="5" spans="1:44">
      <c r="A5" t="s">
        <v>5</v>
      </c>
      <c r="B5" s="4">
        <v>4.1484327462057988E-4</v>
      </c>
      <c r="C5" s="4">
        <v>4.1484327462057988E-4</v>
      </c>
      <c r="D5" s="4">
        <v>4.1484327462057988E-4</v>
      </c>
      <c r="E5" s="4">
        <v>4.1484327462057988E-4</v>
      </c>
      <c r="F5" s="4">
        <v>4.1484327462057988E-4</v>
      </c>
      <c r="G5" s="4">
        <v>4.1484327462057988E-4</v>
      </c>
      <c r="H5" s="4">
        <v>4.1484327462057988E-4</v>
      </c>
      <c r="I5" s="4">
        <v>4.1484327462057988E-4</v>
      </c>
      <c r="J5" s="4">
        <v>4.1484327462057988E-4</v>
      </c>
      <c r="K5" s="4">
        <v>4.1484327462057988E-4</v>
      </c>
      <c r="L5" s="4">
        <v>4.1484327462057988E-4</v>
      </c>
      <c r="M5" s="4">
        <v>4.1484327462057988E-4</v>
      </c>
      <c r="N5" s="4">
        <v>4.1484327462057988E-4</v>
      </c>
      <c r="O5" s="4">
        <v>4.1484327462057988E-4</v>
      </c>
      <c r="P5" s="4">
        <v>4.1484327462057988E-4</v>
      </c>
      <c r="Q5" s="4">
        <v>4.1484327462057988E-4</v>
      </c>
      <c r="R5" s="4">
        <v>3.5612699575120546E-4</v>
      </c>
      <c r="S5" s="4">
        <v>4.3294740755289913E-4</v>
      </c>
      <c r="T5" s="4">
        <v>4.47165255450644E-4</v>
      </c>
      <c r="U5" s="4">
        <v>4.6200000000000001E-4</v>
      </c>
      <c r="V5" s="4">
        <v>4.7899999999999999E-4</v>
      </c>
      <c r="W5" s="4">
        <v>4.9600000000000002E-4</v>
      </c>
      <c r="X5" s="4">
        <v>5.1099999999999995E-4</v>
      </c>
      <c r="Y5" s="4">
        <v>5.2599999999999999E-4</v>
      </c>
      <c r="Z5" s="4">
        <v>5.4299999999999997E-4</v>
      </c>
      <c r="AA5" s="4">
        <v>5.5999999999999995E-4</v>
      </c>
      <c r="AB5" s="4">
        <v>5.7899999999999998E-4</v>
      </c>
      <c r="AC5" s="4">
        <v>5.9900000000000003E-4</v>
      </c>
      <c r="AD5" s="4">
        <v>6.2E-4</v>
      </c>
      <c r="AE5" s="4">
        <v>6.4300000000000002E-4</v>
      </c>
      <c r="AF5" s="4">
        <v>6.6799999999999997E-4</v>
      </c>
      <c r="AG5" s="4">
        <v>6.9399999999999996E-4</v>
      </c>
      <c r="AH5" s="4">
        <v>6.9399999999999996E-4</v>
      </c>
      <c r="AI5" s="4">
        <v>6.9399999999999996E-4</v>
      </c>
      <c r="AJ5" s="4">
        <v>6.9399999999999996E-4</v>
      </c>
      <c r="AK5" s="4">
        <v>6.9399999999999996E-4</v>
      </c>
      <c r="AL5" s="4">
        <v>6.9399999999999996E-4</v>
      </c>
      <c r="AM5" s="4">
        <v>6.9399999999999996E-4</v>
      </c>
      <c r="AN5" s="4">
        <v>6.9399999999999996E-4</v>
      </c>
      <c r="AO5" s="4">
        <v>6.9399999999999996E-4</v>
      </c>
      <c r="AP5" s="4">
        <v>6.9399999999999996E-4</v>
      </c>
      <c r="AQ5" s="4">
        <v>6.9399999999999996E-4</v>
      </c>
    </row>
    <row r="6" spans="1:44">
      <c r="A6" t="s">
        <v>6</v>
      </c>
      <c r="B6" s="4">
        <v>4.4175960613736411E-4</v>
      </c>
      <c r="C6" s="4">
        <v>4.4175960613736411E-4</v>
      </c>
      <c r="D6" s="4">
        <v>4.4175960613736411E-4</v>
      </c>
      <c r="E6" s="4">
        <v>4.4175960613736411E-4</v>
      </c>
      <c r="F6" s="4">
        <v>4.4175960613736411E-4</v>
      </c>
      <c r="G6" s="4">
        <v>4.4175960613736411E-4</v>
      </c>
      <c r="H6" s="4">
        <v>4.4175960613736411E-4</v>
      </c>
      <c r="I6" s="4">
        <v>4.4175960613736411E-4</v>
      </c>
      <c r="J6" s="4">
        <v>4.4175960613736411E-4</v>
      </c>
      <c r="K6" s="4">
        <v>4.4175960613736411E-4</v>
      </c>
      <c r="L6" s="4">
        <v>4.4175960613736411E-4</v>
      </c>
      <c r="M6" s="4">
        <v>4.4175960613736411E-4</v>
      </c>
      <c r="N6" s="4">
        <v>4.4175960613736411E-4</v>
      </c>
      <c r="O6" s="4">
        <v>4.4175960613736411E-4</v>
      </c>
      <c r="P6" s="4">
        <v>4.4175960613736411E-4</v>
      </c>
      <c r="Q6" s="4">
        <v>4.4175960613736411E-4</v>
      </c>
      <c r="R6" s="4">
        <v>5.2127633524208972E-4</v>
      </c>
      <c r="S6" s="4">
        <v>5.4299618254384345E-4</v>
      </c>
      <c r="T6" s="4">
        <v>5.6660471221966276E-4</v>
      </c>
      <c r="U6" s="4">
        <v>5.9199999999999997E-4</v>
      </c>
      <c r="V6" s="4">
        <v>6.2100000000000002E-4</v>
      </c>
      <c r="W6" s="4">
        <v>6.5200000000000002E-4</v>
      </c>
      <c r="X6" s="4">
        <v>6.6799999999999997E-4</v>
      </c>
      <c r="Y6" s="4">
        <v>6.8599999999999998E-4</v>
      </c>
      <c r="Z6" s="4">
        <v>7.0399999999999998E-4</v>
      </c>
      <c r="AA6" s="4">
        <v>7.2400000000000003E-4</v>
      </c>
      <c r="AB6" s="4">
        <v>7.45E-4</v>
      </c>
      <c r="AC6" s="4">
        <v>7.45E-4</v>
      </c>
      <c r="AD6" s="4">
        <v>7.45E-4</v>
      </c>
      <c r="AE6" s="4">
        <v>7.45E-4</v>
      </c>
      <c r="AF6" s="4">
        <v>7.45E-4</v>
      </c>
      <c r="AG6" s="4">
        <v>7.45E-4</v>
      </c>
      <c r="AH6" s="4">
        <v>7.45E-4</v>
      </c>
      <c r="AI6" s="4">
        <v>7.45E-4</v>
      </c>
      <c r="AJ6" s="4">
        <v>7.45E-4</v>
      </c>
      <c r="AK6" s="4">
        <v>7.45E-4</v>
      </c>
      <c r="AL6" s="4">
        <v>7.45E-4</v>
      </c>
      <c r="AM6" s="4">
        <v>7.45E-4</v>
      </c>
      <c r="AN6" s="4">
        <v>7.45E-4</v>
      </c>
      <c r="AO6" s="4">
        <v>7.45E-4</v>
      </c>
      <c r="AP6" s="4">
        <v>7.45E-4</v>
      </c>
      <c r="AQ6" s="4">
        <v>7.45E-4</v>
      </c>
    </row>
    <row r="7" spans="1:44">
      <c r="A7" t="s">
        <v>49</v>
      </c>
      <c r="B7" s="4">
        <v>2.2525567274646511E-4</v>
      </c>
      <c r="C7" s="4">
        <v>2.2525567274646511E-4</v>
      </c>
      <c r="D7" s="4">
        <v>2.2525567274646511E-4</v>
      </c>
      <c r="E7" s="4">
        <v>2.2525567274646511E-4</v>
      </c>
      <c r="F7" s="4">
        <v>2.2525567274646511E-4</v>
      </c>
      <c r="G7" s="4">
        <v>2.2525567274646511E-4</v>
      </c>
      <c r="H7" s="4">
        <v>2.2525567274646511E-4</v>
      </c>
      <c r="I7" s="4">
        <v>2.2525567274646511E-4</v>
      </c>
      <c r="J7" s="4">
        <v>2.2525567274646511E-4</v>
      </c>
      <c r="K7" s="4">
        <v>2.2525567274646511E-4</v>
      </c>
      <c r="L7" s="4">
        <v>2.2525567274646511E-4</v>
      </c>
      <c r="M7" s="4">
        <v>2.2525567274646511E-4</v>
      </c>
      <c r="N7" s="4">
        <v>2.2525567274646511E-4</v>
      </c>
      <c r="O7" s="4">
        <v>2.2525567274646511E-4</v>
      </c>
      <c r="P7" s="4">
        <v>2.2525567274646511E-4</v>
      </c>
      <c r="Q7" s="4">
        <v>2.2525567274646511E-4</v>
      </c>
      <c r="R7" s="4">
        <v>4.692826515551357E-4</v>
      </c>
      <c r="S7" s="4">
        <v>4.692826515551357E-4</v>
      </c>
      <c r="T7" s="4">
        <v>4.692826515551357E-4</v>
      </c>
      <c r="U7" s="4">
        <v>4.6900000000000002E-4</v>
      </c>
      <c r="V7" s="4">
        <v>4.6900000000000002E-4</v>
      </c>
      <c r="W7" s="4">
        <v>4.6900000000000002E-4</v>
      </c>
      <c r="X7" s="4">
        <v>4.6900000000000002E-4</v>
      </c>
      <c r="Y7" s="4">
        <v>4.6900000000000002E-4</v>
      </c>
      <c r="Z7" s="4">
        <v>4.6900000000000002E-4</v>
      </c>
      <c r="AA7" s="4">
        <v>4.6900000000000002E-4</v>
      </c>
      <c r="AB7" s="4">
        <v>4.6900000000000002E-4</v>
      </c>
      <c r="AC7" s="4">
        <v>4.6900000000000002E-4</v>
      </c>
      <c r="AD7" s="4">
        <v>4.6900000000000002E-4</v>
      </c>
      <c r="AE7" s="4">
        <v>4.6900000000000002E-4</v>
      </c>
      <c r="AF7" s="4">
        <v>4.6900000000000002E-4</v>
      </c>
      <c r="AG7" s="4">
        <v>4.6900000000000002E-4</v>
      </c>
      <c r="AH7" s="4">
        <v>4.6900000000000002E-4</v>
      </c>
      <c r="AI7" s="4">
        <v>4.6900000000000002E-4</v>
      </c>
      <c r="AJ7" s="4">
        <v>4.6900000000000002E-4</v>
      </c>
      <c r="AK7" s="4">
        <v>4.6900000000000002E-4</v>
      </c>
      <c r="AL7" s="4">
        <v>4.6900000000000002E-4</v>
      </c>
      <c r="AM7" s="4">
        <v>4.6900000000000002E-4</v>
      </c>
      <c r="AN7" s="4">
        <v>4.6900000000000002E-4</v>
      </c>
      <c r="AO7" s="4">
        <v>4.6900000000000002E-4</v>
      </c>
      <c r="AP7" s="4">
        <v>4.6900000000000002E-4</v>
      </c>
      <c r="AQ7" s="4">
        <v>4.6900000000000002E-4</v>
      </c>
    </row>
    <row r="8" spans="1:44">
      <c r="A8" t="s">
        <v>50</v>
      </c>
      <c r="B8" s="4">
        <v>4.8091259929518981E-4</v>
      </c>
      <c r="C8" s="4">
        <v>4.8091259929518981E-4</v>
      </c>
      <c r="D8" s="4">
        <v>4.8091259929518981E-4</v>
      </c>
      <c r="E8" s="4">
        <v>4.8091259929518981E-4</v>
      </c>
      <c r="F8" s="4">
        <v>4.8091259929518981E-4</v>
      </c>
      <c r="G8" s="4">
        <v>4.8091259929518981E-4</v>
      </c>
      <c r="H8" s="4">
        <v>4.8091259929518981E-4</v>
      </c>
      <c r="I8" s="4">
        <v>4.8091259929518981E-4</v>
      </c>
      <c r="J8" s="4">
        <v>4.8091259929518981E-4</v>
      </c>
      <c r="K8" s="4">
        <v>4.8091259929518981E-4</v>
      </c>
      <c r="L8" s="4">
        <v>4.8091259929518981E-4</v>
      </c>
      <c r="M8" s="4">
        <v>4.8091259929518981E-4</v>
      </c>
      <c r="N8" s="4">
        <v>4.8091259929518981E-4</v>
      </c>
      <c r="O8" s="4">
        <v>4.8091259929518981E-4</v>
      </c>
      <c r="P8" s="4">
        <v>4.8091259929518981E-4</v>
      </c>
      <c r="Q8" s="4">
        <v>4.8091259929518981E-4</v>
      </c>
      <c r="R8" s="4">
        <v>5.8E-4</v>
      </c>
      <c r="S8" s="4">
        <v>5.8299999999999997E-4</v>
      </c>
      <c r="T8" s="4">
        <v>5.8600000000000004E-4</v>
      </c>
      <c r="U8" s="4">
        <v>5.7700000000000004E-4</v>
      </c>
      <c r="V8" s="4">
        <v>5.8E-4</v>
      </c>
      <c r="W8" s="4">
        <v>5.8299999999999997E-4</v>
      </c>
      <c r="X8" s="4">
        <v>5.8600000000000004E-4</v>
      </c>
      <c r="Y8" s="4">
        <v>5.8900000000000001E-4</v>
      </c>
      <c r="Z8" s="4">
        <v>5.9299999999999999E-4</v>
      </c>
      <c r="AA8" s="4">
        <v>5.9599999999999996E-4</v>
      </c>
      <c r="AB8" s="4">
        <v>5.9900000000000003E-4</v>
      </c>
      <c r="AC8" s="4">
        <v>6.02E-4</v>
      </c>
      <c r="AD8" s="4">
        <v>6.0499999999999996E-4</v>
      </c>
      <c r="AE8" s="4">
        <v>6.0800000000000003E-4</v>
      </c>
      <c r="AF8" s="4">
        <v>6.11E-4</v>
      </c>
      <c r="AG8" s="4">
        <v>6.1399999999999996E-4</v>
      </c>
      <c r="AH8" s="4">
        <v>6.1700000000000004E-4</v>
      </c>
      <c r="AI8" s="4">
        <v>6.2E-4</v>
      </c>
      <c r="AJ8" s="4">
        <v>6.2299999999999996E-4</v>
      </c>
      <c r="AK8" s="4">
        <v>6.2699999999999995E-4</v>
      </c>
      <c r="AL8" s="4">
        <v>6.4099999999999997E-4</v>
      </c>
      <c r="AM8" s="4">
        <v>6.5600000000000001E-4</v>
      </c>
      <c r="AN8" s="4">
        <v>6.7100000000000005E-4</v>
      </c>
      <c r="AO8" s="4">
        <v>6.87E-4</v>
      </c>
      <c r="AP8" s="4">
        <v>7.0399999999999998E-4</v>
      </c>
      <c r="AQ8" s="4">
        <v>7.2099999999999996E-4</v>
      </c>
    </row>
    <row r="9" spans="1:44"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</row>
  </sheetData>
  <phoneticPr fontId="4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Q8"/>
  <sheetViews>
    <sheetView workbookViewId="0">
      <selection activeCell="B2" sqref="B2:AQ8"/>
    </sheetView>
  </sheetViews>
  <sheetFormatPr defaultRowHeight="12.9"/>
  <cols>
    <col min="1" max="1" width="31.125" customWidth="1"/>
    <col min="2" max="5" width="9.375" customWidth="1"/>
    <col min="6" max="6" width="9.625" bestFit="1" customWidth="1"/>
    <col min="7" max="43" width="9.5" bestFit="1" customWidth="1"/>
  </cols>
  <sheetData>
    <row r="1" spans="1:43" ht="25.85">
      <c r="A1" s="12" t="s">
        <v>51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>
      <c r="A2" t="s">
        <v>2</v>
      </c>
      <c r="B2" s="4" cm="1">
        <f t="array" ref="B2:AQ8">Extrapolation!G95:AV101</f>
        <v>9.712297116432633E-4</v>
      </c>
      <c r="C2" s="4">
        <v>9.712297116432633E-4</v>
      </c>
      <c r="D2" s="4">
        <v>9.712297116432633E-4</v>
      </c>
      <c r="E2" s="4">
        <v>9.712297116432633E-4</v>
      </c>
      <c r="F2" s="4">
        <v>9.712297116432633E-4</v>
      </c>
      <c r="G2" s="4">
        <v>9.712297116432633E-4</v>
      </c>
      <c r="H2" s="4">
        <v>9.712297116432633E-4</v>
      </c>
      <c r="I2" s="4">
        <v>9.712297116432633E-4</v>
      </c>
      <c r="J2" s="4">
        <v>9.712297116432633E-4</v>
      </c>
      <c r="K2" s="4">
        <v>9.712297116432633E-4</v>
      </c>
      <c r="L2" s="4">
        <v>9.712297116432633E-4</v>
      </c>
      <c r="M2" s="4">
        <v>9.712297116432633E-4</v>
      </c>
      <c r="N2" s="4">
        <v>9.712297116432633E-4</v>
      </c>
      <c r="O2" s="4">
        <v>9.712297116432633E-4</v>
      </c>
      <c r="P2" s="4">
        <v>9.712297116432633E-4</v>
      </c>
      <c r="Q2" s="4">
        <v>9.712297116432633E-4</v>
      </c>
      <c r="R2" s="4">
        <v>9.712297116432633E-4</v>
      </c>
      <c r="S2" s="4">
        <v>9.712297116432633E-4</v>
      </c>
      <c r="T2" s="4">
        <v>9.712297116432633E-4</v>
      </c>
      <c r="U2" s="4">
        <v>9.712297116432633E-4</v>
      </c>
      <c r="V2" s="4">
        <v>9.712297116432633E-4</v>
      </c>
      <c r="W2" s="4">
        <v>9.712297116432633E-4</v>
      </c>
      <c r="X2" s="4">
        <v>9.712297116432633E-4</v>
      </c>
      <c r="Y2" s="4">
        <v>9.712297116432633E-4</v>
      </c>
      <c r="Z2" s="4">
        <v>9.712297116432633E-4</v>
      </c>
      <c r="AA2" s="4">
        <v>9.712297116432633E-4</v>
      </c>
      <c r="AB2" s="4">
        <v>9.712297116432633E-4</v>
      </c>
      <c r="AC2" s="4">
        <v>9.712297116432633E-4</v>
      </c>
      <c r="AD2" s="4">
        <v>9.712297116432633E-4</v>
      </c>
      <c r="AE2" s="4">
        <v>9.712297116432633E-4</v>
      </c>
      <c r="AF2" s="4">
        <v>9.712297116432633E-4</v>
      </c>
      <c r="AG2" s="4">
        <v>9.712297116432633E-4</v>
      </c>
      <c r="AH2" s="4">
        <v>9.712297116432633E-4</v>
      </c>
      <c r="AI2" s="4">
        <v>9.712297116432633E-4</v>
      </c>
      <c r="AJ2" s="4">
        <v>9.712297116432633E-4</v>
      </c>
      <c r="AK2" s="4">
        <v>9.712297116432633E-4</v>
      </c>
      <c r="AL2" s="4">
        <v>9.712297116432633E-4</v>
      </c>
      <c r="AM2" s="4">
        <v>9.712297116432633E-4</v>
      </c>
      <c r="AN2" s="4">
        <v>9.712297116432633E-4</v>
      </c>
      <c r="AO2" s="4">
        <v>9.712297116432633E-4</v>
      </c>
      <c r="AP2" s="4">
        <v>9.712297116432633E-4</v>
      </c>
      <c r="AQ2" s="4">
        <v>9.712297116432633E-4</v>
      </c>
    </row>
    <row r="3" spans="1:43">
      <c r="A3" t="s">
        <v>3</v>
      </c>
      <c r="B3" s="4">
        <v>2.324065103043514E-4</v>
      </c>
      <c r="C3" s="4">
        <v>2.324065103043514E-4</v>
      </c>
      <c r="D3" s="4">
        <v>2.324065103043514E-4</v>
      </c>
      <c r="E3" s="4">
        <v>2.324065103043514E-4</v>
      </c>
      <c r="F3" s="4">
        <v>2.324065103043514E-4</v>
      </c>
      <c r="G3" s="4">
        <v>2.324065103043514E-4</v>
      </c>
      <c r="H3" s="4">
        <v>2.324065103043514E-4</v>
      </c>
      <c r="I3" s="4">
        <v>2.324065103043514E-4</v>
      </c>
      <c r="J3" s="4">
        <v>2.324065103043514E-4</v>
      </c>
      <c r="K3" s="4">
        <v>2.324065103043514E-4</v>
      </c>
      <c r="L3" s="4">
        <v>2.324065103043514E-4</v>
      </c>
      <c r="M3" s="4">
        <v>2.324065103043514E-4</v>
      </c>
      <c r="N3" s="4">
        <v>2.324065103043514E-4</v>
      </c>
      <c r="O3" s="4">
        <v>2.324065103043514E-4</v>
      </c>
      <c r="P3" s="4">
        <v>2.324065103043514E-4</v>
      </c>
      <c r="Q3" s="4">
        <v>2.324065103043514E-4</v>
      </c>
      <c r="R3" s="4">
        <v>2.324065103043514E-4</v>
      </c>
      <c r="S3" s="4">
        <v>2.324065103043514E-4</v>
      </c>
      <c r="T3" s="4">
        <v>2.324065103043514E-4</v>
      </c>
      <c r="U3" s="4">
        <v>2.324065103043514E-4</v>
      </c>
      <c r="V3" s="4">
        <v>2.324065103043514E-4</v>
      </c>
      <c r="W3" s="4">
        <v>2.324065103043514E-4</v>
      </c>
      <c r="X3" s="4">
        <v>2.324065103043514E-4</v>
      </c>
      <c r="Y3" s="4">
        <v>2.324065103043514E-4</v>
      </c>
      <c r="Z3" s="4">
        <v>2.324065103043514E-4</v>
      </c>
      <c r="AA3" s="4">
        <v>2.324065103043514E-4</v>
      </c>
      <c r="AB3" s="4">
        <v>2.324065103043514E-4</v>
      </c>
      <c r="AC3" s="4">
        <v>2.324065103043514E-4</v>
      </c>
      <c r="AD3" s="4">
        <v>2.324065103043514E-4</v>
      </c>
      <c r="AE3" s="4">
        <v>2.324065103043514E-4</v>
      </c>
      <c r="AF3" s="4">
        <v>2.324065103043514E-4</v>
      </c>
      <c r="AG3" s="4">
        <v>2.324065103043514E-4</v>
      </c>
      <c r="AH3" s="4">
        <v>2.324065103043514E-4</v>
      </c>
      <c r="AI3" s="4">
        <v>2.324065103043514E-4</v>
      </c>
      <c r="AJ3" s="4">
        <v>2.324065103043514E-4</v>
      </c>
      <c r="AK3" s="4">
        <v>2.324065103043514E-4</v>
      </c>
      <c r="AL3" s="4">
        <v>2.324065103043514E-4</v>
      </c>
      <c r="AM3" s="4">
        <v>2.324065103043514E-4</v>
      </c>
      <c r="AN3" s="4">
        <v>2.324065103043514E-4</v>
      </c>
      <c r="AO3" s="4">
        <v>2.324065103043514E-4</v>
      </c>
      <c r="AP3" s="4">
        <v>2.324065103043514E-4</v>
      </c>
      <c r="AQ3" s="4">
        <v>2.324065103043514E-4</v>
      </c>
    </row>
    <row r="4" spans="1:43">
      <c r="A4" t="s">
        <v>4</v>
      </c>
      <c r="B4" s="4">
        <v>2.7123321432210586E-4</v>
      </c>
      <c r="C4" s="4">
        <v>2.7123321432210586E-4</v>
      </c>
      <c r="D4" s="4">
        <v>2.7123321432210586E-4</v>
      </c>
      <c r="E4" s="4">
        <v>2.7123321432210586E-4</v>
      </c>
      <c r="F4" s="4">
        <v>2.7123321432210586E-4</v>
      </c>
      <c r="G4" s="4">
        <v>2.7123321432210586E-4</v>
      </c>
      <c r="H4" s="4">
        <v>2.7123321432210586E-4</v>
      </c>
      <c r="I4" s="4">
        <v>2.7123321432210586E-4</v>
      </c>
      <c r="J4" s="4">
        <v>2.7123321432210586E-4</v>
      </c>
      <c r="K4" s="4">
        <v>2.7123321432210586E-4</v>
      </c>
      <c r="L4" s="4">
        <v>2.7123321432210586E-4</v>
      </c>
      <c r="M4" s="4">
        <v>2.7123321432210586E-4</v>
      </c>
      <c r="N4" s="4">
        <v>2.7123321432210586E-4</v>
      </c>
      <c r="O4" s="4">
        <v>2.7123321432210586E-4</v>
      </c>
      <c r="P4" s="4">
        <v>2.7123321432210586E-4</v>
      </c>
      <c r="Q4" s="4">
        <v>2.7123321432210586E-4</v>
      </c>
      <c r="R4" s="4">
        <v>2.7123321432210586E-4</v>
      </c>
      <c r="S4" s="4">
        <v>2.7123321432210586E-4</v>
      </c>
      <c r="T4" s="4">
        <v>2.7123321432210586E-4</v>
      </c>
      <c r="U4" s="4">
        <v>2.7123321432210586E-4</v>
      </c>
      <c r="V4" s="4">
        <v>2.7123321432210586E-4</v>
      </c>
      <c r="W4" s="4">
        <v>2.7123321432210586E-4</v>
      </c>
      <c r="X4" s="4">
        <v>2.7123321432210586E-4</v>
      </c>
      <c r="Y4" s="4">
        <v>2.7123321432210586E-4</v>
      </c>
      <c r="Z4" s="4">
        <v>2.7123321432210586E-4</v>
      </c>
      <c r="AA4" s="4">
        <v>2.7123321432210586E-4</v>
      </c>
      <c r="AB4" s="4">
        <v>2.7123321432210586E-4</v>
      </c>
      <c r="AC4" s="4">
        <v>2.7123321432210586E-4</v>
      </c>
      <c r="AD4" s="4">
        <v>2.7123321432210586E-4</v>
      </c>
      <c r="AE4" s="4">
        <v>2.7123321432210586E-4</v>
      </c>
      <c r="AF4" s="4">
        <v>2.7123321432210586E-4</v>
      </c>
      <c r="AG4" s="4">
        <v>2.7123321432210586E-4</v>
      </c>
      <c r="AH4" s="4">
        <v>2.7123321432210586E-4</v>
      </c>
      <c r="AI4" s="4">
        <v>2.7123321432210586E-4</v>
      </c>
      <c r="AJ4" s="4">
        <v>2.7123321432210586E-4</v>
      </c>
      <c r="AK4" s="4">
        <v>2.7123321432210586E-4</v>
      </c>
      <c r="AL4" s="4">
        <v>2.7123321432210586E-4</v>
      </c>
      <c r="AM4" s="4">
        <v>2.7123321432210586E-4</v>
      </c>
      <c r="AN4" s="4">
        <v>2.7123321432210586E-4</v>
      </c>
      <c r="AO4" s="4">
        <v>2.7123321432210586E-4</v>
      </c>
      <c r="AP4" s="4">
        <v>2.7123321432210586E-4</v>
      </c>
      <c r="AQ4" s="4">
        <v>2.7123321432210586E-4</v>
      </c>
    </row>
    <row r="5" spans="1:43">
      <c r="A5" t="s">
        <v>5</v>
      </c>
      <c r="B5" s="4">
        <v>2.9336401943689746E-4</v>
      </c>
      <c r="C5" s="4">
        <v>2.9336401943689746E-4</v>
      </c>
      <c r="D5" s="4">
        <v>2.9336401943689746E-4</v>
      </c>
      <c r="E5" s="4">
        <v>2.9336401943689746E-4</v>
      </c>
      <c r="F5" s="4">
        <v>2.9336401943689746E-4</v>
      </c>
      <c r="G5" s="4">
        <v>2.9336401943689746E-4</v>
      </c>
      <c r="H5" s="4">
        <v>2.9336401943689746E-4</v>
      </c>
      <c r="I5" s="4">
        <v>2.9336401943689746E-4</v>
      </c>
      <c r="J5" s="4">
        <v>2.9336401943689746E-4</v>
      </c>
      <c r="K5" s="4">
        <v>2.9336401943689746E-4</v>
      </c>
      <c r="L5" s="4">
        <v>2.9336401943689746E-4</v>
      </c>
      <c r="M5" s="4">
        <v>2.9336401943689746E-4</v>
      </c>
      <c r="N5" s="4">
        <v>2.9336401943689746E-4</v>
      </c>
      <c r="O5" s="4">
        <v>2.9336401943689746E-4</v>
      </c>
      <c r="P5" s="4">
        <v>2.9336401943689746E-4</v>
      </c>
      <c r="Q5" s="4">
        <v>2.9336401943689746E-4</v>
      </c>
      <c r="R5" s="4">
        <v>2.9336401943689746E-4</v>
      </c>
      <c r="S5" s="4">
        <v>2.9336401943689746E-4</v>
      </c>
      <c r="T5" s="4">
        <v>2.9336401943689746E-4</v>
      </c>
      <c r="U5" s="4">
        <v>2.9336401943689746E-4</v>
      </c>
      <c r="V5" s="4">
        <v>2.9336401943689746E-4</v>
      </c>
      <c r="W5" s="4">
        <v>2.9336401943689746E-4</v>
      </c>
      <c r="X5" s="4">
        <v>2.9336401943689746E-4</v>
      </c>
      <c r="Y5" s="4">
        <v>2.9336401943689746E-4</v>
      </c>
      <c r="Z5" s="4">
        <v>2.9336401943689746E-4</v>
      </c>
      <c r="AA5" s="4">
        <v>2.9336401943689746E-4</v>
      </c>
      <c r="AB5" s="4">
        <v>2.9336401943689746E-4</v>
      </c>
      <c r="AC5" s="4">
        <v>2.9336401943689746E-4</v>
      </c>
      <c r="AD5" s="4">
        <v>2.9336401943689746E-4</v>
      </c>
      <c r="AE5" s="4">
        <v>2.9336401943689746E-4</v>
      </c>
      <c r="AF5" s="4">
        <v>2.9336401943689746E-4</v>
      </c>
      <c r="AG5" s="4">
        <v>2.9336401943689746E-4</v>
      </c>
      <c r="AH5" s="4">
        <v>2.9336401943689746E-4</v>
      </c>
      <c r="AI5" s="4">
        <v>2.9336401943689746E-4</v>
      </c>
      <c r="AJ5" s="4">
        <v>2.9336401943689746E-4</v>
      </c>
      <c r="AK5" s="4">
        <v>2.9336401943689746E-4</v>
      </c>
      <c r="AL5" s="4">
        <v>2.9336401943689746E-4</v>
      </c>
      <c r="AM5" s="4">
        <v>2.9336401943689746E-4</v>
      </c>
      <c r="AN5" s="4">
        <v>2.9336401943689746E-4</v>
      </c>
      <c r="AO5" s="4">
        <v>2.9336401943689746E-4</v>
      </c>
      <c r="AP5" s="4">
        <v>2.9336401943689746E-4</v>
      </c>
      <c r="AQ5" s="4">
        <v>2.9336401943689746E-4</v>
      </c>
    </row>
    <row r="6" spans="1:43">
      <c r="A6" t="s">
        <v>6</v>
      </c>
      <c r="B6" s="4">
        <v>3.706853939499305E-4</v>
      </c>
      <c r="C6" s="4">
        <v>3.706853939499305E-4</v>
      </c>
      <c r="D6" s="4">
        <v>3.706853939499305E-4</v>
      </c>
      <c r="E6" s="4">
        <v>3.706853939499305E-4</v>
      </c>
      <c r="F6" s="4">
        <v>3.706853939499305E-4</v>
      </c>
      <c r="G6" s="4">
        <v>3.706853939499305E-4</v>
      </c>
      <c r="H6" s="4">
        <v>3.706853939499305E-4</v>
      </c>
      <c r="I6" s="4">
        <v>3.706853939499305E-4</v>
      </c>
      <c r="J6" s="4">
        <v>3.706853939499305E-4</v>
      </c>
      <c r="K6" s="4">
        <v>3.706853939499305E-4</v>
      </c>
      <c r="L6" s="4">
        <v>3.706853939499305E-4</v>
      </c>
      <c r="M6" s="4">
        <v>3.706853939499305E-4</v>
      </c>
      <c r="N6" s="4">
        <v>3.706853939499305E-4</v>
      </c>
      <c r="O6" s="4">
        <v>3.706853939499305E-4</v>
      </c>
      <c r="P6" s="4">
        <v>3.706853939499305E-4</v>
      </c>
      <c r="Q6" s="4">
        <v>3.706853939499305E-4</v>
      </c>
      <c r="R6" s="4">
        <v>3.706853939499305E-4</v>
      </c>
      <c r="S6" s="4">
        <v>3.706853939499305E-4</v>
      </c>
      <c r="T6" s="4">
        <v>3.706853939499305E-4</v>
      </c>
      <c r="U6" s="4">
        <v>3.706853939499305E-4</v>
      </c>
      <c r="V6" s="4">
        <v>3.706853939499305E-4</v>
      </c>
      <c r="W6" s="4">
        <v>3.706853939499305E-4</v>
      </c>
      <c r="X6" s="4">
        <v>3.706853939499305E-4</v>
      </c>
      <c r="Y6" s="4">
        <v>3.706853939499305E-4</v>
      </c>
      <c r="Z6" s="4">
        <v>3.706853939499305E-4</v>
      </c>
      <c r="AA6" s="4">
        <v>3.706853939499305E-4</v>
      </c>
      <c r="AB6" s="4">
        <v>3.706853939499305E-4</v>
      </c>
      <c r="AC6" s="4">
        <v>3.706853939499305E-4</v>
      </c>
      <c r="AD6" s="4">
        <v>3.706853939499305E-4</v>
      </c>
      <c r="AE6" s="4">
        <v>3.706853939499305E-4</v>
      </c>
      <c r="AF6" s="4">
        <v>3.706853939499305E-4</v>
      </c>
      <c r="AG6" s="4">
        <v>3.706853939499305E-4</v>
      </c>
      <c r="AH6" s="4">
        <v>3.706853939499305E-4</v>
      </c>
      <c r="AI6" s="4">
        <v>3.706853939499305E-4</v>
      </c>
      <c r="AJ6" s="4">
        <v>3.706853939499305E-4</v>
      </c>
      <c r="AK6" s="4">
        <v>3.706853939499305E-4</v>
      </c>
      <c r="AL6" s="4">
        <v>3.706853939499305E-4</v>
      </c>
      <c r="AM6" s="4">
        <v>3.706853939499305E-4</v>
      </c>
      <c r="AN6" s="4">
        <v>3.706853939499305E-4</v>
      </c>
      <c r="AO6" s="4">
        <v>3.706853939499305E-4</v>
      </c>
      <c r="AP6" s="4">
        <v>3.706853939499305E-4</v>
      </c>
      <c r="AQ6" s="4">
        <v>3.706853939499305E-4</v>
      </c>
    </row>
    <row r="7" spans="1:43">
      <c r="A7" t="s">
        <v>49</v>
      </c>
      <c r="B7" s="4">
        <v>9.0102269098586051E-5</v>
      </c>
      <c r="C7" s="4">
        <v>9.0102269098586051E-5</v>
      </c>
      <c r="D7" s="4">
        <v>9.0102269098586051E-5</v>
      </c>
      <c r="E7" s="4">
        <v>9.0102269098586051E-5</v>
      </c>
      <c r="F7" s="4">
        <v>9.0102269098586051E-5</v>
      </c>
      <c r="G7" s="4">
        <v>9.0102269098586051E-5</v>
      </c>
      <c r="H7" s="4">
        <v>9.0102269098586051E-5</v>
      </c>
      <c r="I7" s="4">
        <v>9.0102269098586051E-5</v>
      </c>
      <c r="J7" s="4">
        <v>9.0102269098586051E-5</v>
      </c>
      <c r="K7" s="4">
        <v>9.0102269098586051E-5</v>
      </c>
      <c r="L7" s="4">
        <v>9.0102269098586051E-5</v>
      </c>
      <c r="M7" s="4">
        <v>9.0102269098586051E-5</v>
      </c>
      <c r="N7" s="4">
        <v>9.0102269098586051E-5</v>
      </c>
      <c r="O7" s="4">
        <v>9.0102269098586051E-5</v>
      </c>
      <c r="P7" s="4">
        <v>9.0102269098586051E-5</v>
      </c>
      <c r="Q7" s="4">
        <v>9.0102269098586051E-5</v>
      </c>
      <c r="R7" s="4">
        <v>9.0102269098586051E-5</v>
      </c>
      <c r="S7" s="4">
        <v>9.0102269098586051E-5</v>
      </c>
      <c r="T7" s="4">
        <v>9.0102269098586051E-5</v>
      </c>
      <c r="U7" s="4">
        <v>9.0102269098586051E-5</v>
      </c>
      <c r="V7" s="4">
        <v>9.0102269098586051E-5</v>
      </c>
      <c r="W7" s="4">
        <v>9.0102269098586051E-5</v>
      </c>
      <c r="X7" s="4">
        <v>9.0102269098586051E-5</v>
      </c>
      <c r="Y7" s="4">
        <v>9.0102269098586051E-5</v>
      </c>
      <c r="Z7" s="4">
        <v>9.0102269098586051E-5</v>
      </c>
      <c r="AA7" s="4">
        <v>9.0102269098586051E-5</v>
      </c>
      <c r="AB7" s="4">
        <v>9.0102269098586051E-5</v>
      </c>
      <c r="AC7" s="4">
        <v>9.0102269098586051E-5</v>
      </c>
      <c r="AD7" s="4">
        <v>9.0102269098586051E-5</v>
      </c>
      <c r="AE7" s="4">
        <v>9.0102269098586051E-5</v>
      </c>
      <c r="AF7" s="4">
        <v>9.0102269098586051E-5</v>
      </c>
      <c r="AG7" s="4">
        <v>9.0102269098586051E-5</v>
      </c>
      <c r="AH7" s="4">
        <v>9.0102269098586051E-5</v>
      </c>
      <c r="AI7" s="4">
        <v>9.0102269098586051E-5</v>
      </c>
      <c r="AJ7" s="4">
        <v>9.0102269098586051E-5</v>
      </c>
      <c r="AK7" s="4">
        <v>9.0102269098586051E-5</v>
      </c>
      <c r="AL7" s="4">
        <v>9.0102269098586051E-5</v>
      </c>
      <c r="AM7" s="4">
        <v>9.0102269098586051E-5</v>
      </c>
      <c r="AN7" s="4">
        <v>9.0102269098586051E-5</v>
      </c>
      <c r="AO7" s="4">
        <v>9.0102269098586051E-5</v>
      </c>
      <c r="AP7" s="4">
        <v>9.0102269098586051E-5</v>
      </c>
      <c r="AQ7" s="4">
        <v>9.0102269098586051E-5</v>
      </c>
    </row>
    <row r="8" spans="1:43">
      <c r="A8" t="s">
        <v>50</v>
      </c>
      <c r="B8" s="4">
        <v>2.4622725083913718E-4</v>
      </c>
      <c r="C8" s="4">
        <v>2.4622725083913718E-4</v>
      </c>
      <c r="D8" s="4">
        <v>2.4622725083913718E-4</v>
      </c>
      <c r="E8" s="4">
        <v>2.4622725083913718E-4</v>
      </c>
      <c r="F8" s="4">
        <v>2.4622725083913718E-4</v>
      </c>
      <c r="G8" s="4">
        <v>2.4622725083913718E-4</v>
      </c>
      <c r="H8" s="4">
        <v>2.4622725083913718E-4</v>
      </c>
      <c r="I8" s="4">
        <v>2.4622725083913718E-4</v>
      </c>
      <c r="J8" s="4">
        <v>2.4622725083913718E-4</v>
      </c>
      <c r="K8" s="4">
        <v>2.4622725083913718E-4</v>
      </c>
      <c r="L8" s="4">
        <v>2.4622725083913718E-4</v>
      </c>
      <c r="M8" s="4">
        <v>2.4622725083913718E-4</v>
      </c>
      <c r="N8" s="4">
        <v>2.4622725083913718E-4</v>
      </c>
      <c r="O8" s="4">
        <v>2.4622725083913718E-4</v>
      </c>
      <c r="P8" s="4">
        <v>2.4622725083913718E-4</v>
      </c>
      <c r="Q8" s="4">
        <v>2.4622725083913718E-4</v>
      </c>
      <c r="R8" s="4">
        <v>2.4622725083913718E-4</v>
      </c>
      <c r="S8" s="4">
        <v>2.4622725083913718E-4</v>
      </c>
      <c r="T8" s="4">
        <v>2.4622725083913718E-4</v>
      </c>
      <c r="U8" s="4">
        <v>2.4622725083913718E-4</v>
      </c>
      <c r="V8" s="4">
        <v>2.4622725083913718E-4</v>
      </c>
      <c r="W8" s="4">
        <v>2.4622725083913718E-4</v>
      </c>
      <c r="X8" s="4">
        <v>2.4622725083913718E-4</v>
      </c>
      <c r="Y8" s="4">
        <v>2.4622725083913718E-4</v>
      </c>
      <c r="Z8" s="4">
        <v>2.4622725083913718E-4</v>
      </c>
      <c r="AA8" s="4">
        <v>2.4622725083913718E-4</v>
      </c>
      <c r="AB8" s="4">
        <v>2.4622725083913718E-4</v>
      </c>
      <c r="AC8" s="4">
        <v>2.4622725083913718E-4</v>
      </c>
      <c r="AD8" s="4">
        <v>2.4622725083913718E-4</v>
      </c>
      <c r="AE8" s="4">
        <v>2.4622725083913718E-4</v>
      </c>
      <c r="AF8" s="4">
        <v>2.4622725083913718E-4</v>
      </c>
      <c r="AG8" s="4">
        <v>2.4622725083913718E-4</v>
      </c>
      <c r="AH8" s="4">
        <v>2.4622725083913718E-4</v>
      </c>
      <c r="AI8" s="4">
        <v>2.4622725083913718E-4</v>
      </c>
      <c r="AJ8" s="4">
        <v>2.4622725083913718E-4</v>
      </c>
      <c r="AK8" s="4">
        <v>2.4622725083913718E-4</v>
      </c>
      <c r="AL8" s="4">
        <v>2.4622725083913718E-4</v>
      </c>
      <c r="AM8" s="4">
        <v>2.4622725083913718E-4</v>
      </c>
      <c r="AN8" s="4">
        <v>2.4622725083913718E-4</v>
      </c>
      <c r="AO8" s="4">
        <v>2.4622725083913718E-4</v>
      </c>
      <c r="AP8" s="4">
        <v>2.4622725083913718E-4</v>
      </c>
      <c r="AQ8" s="4">
        <v>2.4622725083913718E-4</v>
      </c>
    </row>
  </sheetData>
  <phoneticPr fontId="4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Q8"/>
  <sheetViews>
    <sheetView workbookViewId="0">
      <selection activeCell="B2" sqref="B2:AQ8"/>
    </sheetView>
  </sheetViews>
  <sheetFormatPr defaultRowHeight="12.9"/>
  <cols>
    <col min="1" max="1" width="31.125" customWidth="1"/>
    <col min="2" max="5" width="9.375" customWidth="1"/>
    <col min="6" max="6" width="9.625" bestFit="1" customWidth="1"/>
    <col min="7" max="43" width="9.5" bestFit="1" customWidth="1"/>
  </cols>
  <sheetData>
    <row r="1" spans="1:43" ht="25.85">
      <c r="A1" s="12" t="s">
        <v>51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>
      <c r="A2" t="s">
        <v>2</v>
      </c>
      <c r="B2" s="4" cm="1">
        <f t="array" ref="B2:AQ8">Extrapolation!G102:AV108</f>
        <v>6.2930482298171088E-3</v>
      </c>
      <c r="C2" s="4">
        <v>6.2930482298171088E-3</v>
      </c>
      <c r="D2" s="4">
        <v>6.2930482298171088E-3</v>
      </c>
      <c r="E2" s="4">
        <v>6.2930482298171088E-3</v>
      </c>
      <c r="F2" s="4">
        <v>6.2930482298171088E-3</v>
      </c>
      <c r="G2" s="4">
        <v>6.2930482298171088E-3</v>
      </c>
      <c r="H2" s="4">
        <v>6.2930482298171088E-3</v>
      </c>
      <c r="I2" s="4">
        <v>6.2930482298171088E-3</v>
      </c>
      <c r="J2" s="4">
        <v>6.2930482298171088E-3</v>
      </c>
      <c r="K2" s="4">
        <v>6.2930482298171088E-3</v>
      </c>
      <c r="L2" s="4">
        <v>6.2930482298171088E-3</v>
      </c>
      <c r="M2" s="4">
        <v>6.2930482298171088E-3</v>
      </c>
      <c r="N2" s="4">
        <v>6.2930482298171088E-3</v>
      </c>
      <c r="O2" s="4">
        <v>6.2930482298171088E-3</v>
      </c>
      <c r="P2" s="4">
        <v>6.2930482298171088E-3</v>
      </c>
      <c r="Q2" s="4">
        <v>6.2930482298171088E-3</v>
      </c>
      <c r="R2" s="4">
        <v>6.2930482298171088E-3</v>
      </c>
      <c r="S2" s="4">
        <v>6.2930482298171088E-3</v>
      </c>
      <c r="T2" s="4">
        <v>6.2930482298171088E-3</v>
      </c>
      <c r="U2" s="4">
        <v>6.2930482298171088E-3</v>
      </c>
      <c r="V2" s="4">
        <v>6.2930482298171088E-3</v>
      </c>
      <c r="W2" s="4">
        <v>6.2930482298171088E-3</v>
      </c>
      <c r="X2" s="4">
        <v>6.2930482298171088E-3</v>
      </c>
      <c r="Y2" s="4">
        <v>6.2930482298171088E-3</v>
      </c>
      <c r="Z2" s="4">
        <v>6.2930482298171088E-3</v>
      </c>
      <c r="AA2" s="4">
        <v>6.2930482298171088E-3</v>
      </c>
      <c r="AB2" s="4">
        <v>6.2930482298171088E-3</v>
      </c>
      <c r="AC2" s="4">
        <v>6.2930482298171088E-3</v>
      </c>
      <c r="AD2" s="4">
        <v>6.2930482298171088E-3</v>
      </c>
      <c r="AE2" s="4">
        <v>6.2930482298171088E-3</v>
      </c>
      <c r="AF2" s="4">
        <v>6.2930482298171088E-3</v>
      </c>
      <c r="AG2" s="4">
        <v>6.2930482298171088E-3</v>
      </c>
      <c r="AH2" s="4">
        <v>6.2930482298171088E-3</v>
      </c>
      <c r="AI2" s="4">
        <v>6.2930482298171088E-3</v>
      </c>
      <c r="AJ2" s="4">
        <v>6.2930482298171088E-3</v>
      </c>
      <c r="AK2" s="4">
        <v>6.2930482298171088E-3</v>
      </c>
      <c r="AL2" s="4">
        <v>6.2930482298171088E-3</v>
      </c>
      <c r="AM2" s="4">
        <v>6.2930482298171088E-3</v>
      </c>
      <c r="AN2" s="4">
        <v>6.2930482298171088E-3</v>
      </c>
      <c r="AO2" s="4">
        <v>6.2930482298171088E-3</v>
      </c>
      <c r="AP2" s="4">
        <v>6.2930482298171088E-3</v>
      </c>
      <c r="AQ2" s="4">
        <v>6.2930482298171088E-3</v>
      </c>
    </row>
    <row r="3" spans="1:43">
      <c r="A3" t="s">
        <v>3</v>
      </c>
      <c r="B3" s="4">
        <v>2.0152079585131263E-3</v>
      </c>
      <c r="C3" s="4">
        <v>2.0152079585131263E-3</v>
      </c>
      <c r="D3" s="4">
        <v>2.0152079585131263E-3</v>
      </c>
      <c r="E3" s="4">
        <v>2.0152079585131263E-3</v>
      </c>
      <c r="F3" s="4">
        <v>2.0152079585131263E-3</v>
      </c>
      <c r="G3" s="4">
        <v>2.0152079585131263E-3</v>
      </c>
      <c r="H3" s="4">
        <v>2.0152079585131263E-3</v>
      </c>
      <c r="I3" s="4">
        <v>2.0152079585131263E-3</v>
      </c>
      <c r="J3" s="4">
        <v>2.0152079585131263E-3</v>
      </c>
      <c r="K3" s="4">
        <v>2.0152079585131263E-3</v>
      </c>
      <c r="L3" s="4">
        <v>2.0152079585131263E-3</v>
      </c>
      <c r="M3" s="4">
        <v>2.0152079585131263E-3</v>
      </c>
      <c r="N3" s="4">
        <v>2.0152079585131263E-3</v>
      </c>
      <c r="O3" s="4">
        <v>2.0152079585131263E-3</v>
      </c>
      <c r="P3" s="4">
        <v>2.0152079585131263E-3</v>
      </c>
      <c r="Q3" s="4">
        <v>2.0152079585131263E-3</v>
      </c>
      <c r="R3" s="4">
        <v>2.0152079585131263E-3</v>
      </c>
      <c r="S3" s="4">
        <v>2.0152079585131263E-3</v>
      </c>
      <c r="T3" s="4">
        <v>2.0152079585131263E-3</v>
      </c>
      <c r="U3" s="4">
        <v>2.0152079585131263E-3</v>
      </c>
      <c r="V3" s="4">
        <v>2.0152079585131263E-3</v>
      </c>
      <c r="W3" s="4">
        <v>2.0152079585131263E-3</v>
      </c>
      <c r="X3" s="4">
        <v>2.0152079585131263E-3</v>
      </c>
      <c r="Y3" s="4">
        <v>2.0152079585131263E-3</v>
      </c>
      <c r="Z3" s="4">
        <v>2.0152079585131263E-3</v>
      </c>
      <c r="AA3" s="4">
        <v>2.0152079585131263E-3</v>
      </c>
      <c r="AB3" s="4">
        <v>2.0152079585131263E-3</v>
      </c>
      <c r="AC3" s="4">
        <v>2.0152079585131263E-3</v>
      </c>
      <c r="AD3" s="4">
        <v>2.0152079585131263E-3</v>
      </c>
      <c r="AE3" s="4">
        <v>2.0152079585131263E-3</v>
      </c>
      <c r="AF3" s="4">
        <v>2.0152079585131263E-3</v>
      </c>
      <c r="AG3" s="4">
        <v>2.0152079585131263E-3</v>
      </c>
      <c r="AH3" s="4">
        <v>2.0152079585131263E-3</v>
      </c>
      <c r="AI3" s="4">
        <v>2.0152079585131263E-3</v>
      </c>
      <c r="AJ3" s="4">
        <v>2.0152079585131263E-3</v>
      </c>
      <c r="AK3" s="4">
        <v>2.0152079585131263E-3</v>
      </c>
      <c r="AL3" s="4">
        <v>2.0152079585131263E-3</v>
      </c>
      <c r="AM3" s="4">
        <v>2.0152079585131263E-3</v>
      </c>
      <c r="AN3" s="4">
        <v>2.0152079585131263E-3</v>
      </c>
      <c r="AO3" s="4">
        <v>2.0152079585131263E-3</v>
      </c>
      <c r="AP3" s="4">
        <v>2.0152079585131263E-3</v>
      </c>
      <c r="AQ3" s="4">
        <v>2.0152079585131263E-3</v>
      </c>
    </row>
    <row r="4" spans="1:43">
      <c r="A4" t="s">
        <v>4</v>
      </c>
      <c r="B4" s="4">
        <v>2.1666107473378268E-3</v>
      </c>
      <c r="C4" s="4">
        <v>2.1666107473378268E-3</v>
      </c>
      <c r="D4" s="4">
        <v>2.1666107473378268E-3</v>
      </c>
      <c r="E4" s="4">
        <v>2.1666107473378268E-3</v>
      </c>
      <c r="F4" s="4">
        <v>2.1666107473378268E-3</v>
      </c>
      <c r="G4" s="4">
        <v>2.1666107473378268E-3</v>
      </c>
      <c r="H4" s="4">
        <v>2.1666107473378268E-3</v>
      </c>
      <c r="I4" s="4">
        <v>2.1666107473378268E-3</v>
      </c>
      <c r="J4" s="4">
        <v>2.1666107473378268E-3</v>
      </c>
      <c r="K4" s="4">
        <v>2.1666107473378268E-3</v>
      </c>
      <c r="L4" s="4">
        <v>2.1666107473378268E-3</v>
      </c>
      <c r="M4" s="4">
        <v>2.1666107473378268E-3</v>
      </c>
      <c r="N4" s="4">
        <v>2.1666107473378268E-3</v>
      </c>
      <c r="O4" s="4">
        <v>2.1666107473378268E-3</v>
      </c>
      <c r="P4" s="4">
        <v>2.1666107473378268E-3</v>
      </c>
      <c r="Q4" s="4">
        <v>2.1666107473378268E-3</v>
      </c>
      <c r="R4" s="4">
        <v>2.1666107473378268E-3</v>
      </c>
      <c r="S4" s="4">
        <v>2.1666107473378268E-3</v>
      </c>
      <c r="T4" s="4">
        <v>2.1666107473378268E-3</v>
      </c>
      <c r="U4" s="4">
        <v>2.1666107473378268E-3</v>
      </c>
      <c r="V4" s="4">
        <v>2.1666107473378268E-3</v>
      </c>
      <c r="W4" s="4">
        <v>2.1666107473378268E-3</v>
      </c>
      <c r="X4" s="4">
        <v>2.1666107473378268E-3</v>
      </c>
      <c r="Y4" s="4">
        <v>2.1666107473378268E-3</v>
      </c>
      <c r="Z4" s="4">
        <v>2.1666107473378268E-3</v>
      </c>
      <c r="AA4" s="4">
        <v>2.1666107473378268E-3</v>
      </c>
      <c r="AB4" s="4">
        <v>2.1666107473378268E-3</v>
      </c>
      <c r="AC4" s="4">
        <v>2.1666107473378268E-3</v>
      </c>
      <c r="AD4" s="4">
        <v>2.1666107473378268E-3</v>
      </c>
      <c r="AE4" s="4">
        <v>2.1666107473378268E-3</v>
      </c>
      <c r="AF4" s="4">
        <v>2.1666107473378268E-3</v>
      </c>
      <c r="AG4" s="4">
        <v>2.1666107473378268E-3</v>
      </c>
      <c r="AH4" s="4">
        <v>2.1666107473378268E-3</v>
      </c>
      <c r="AI4" s="4">
        <v>2.1666107473378268E-3</v>
      </c>
      <c r="AJ4" s="4">
        <v>2.1666107473378268E-3</v>
      </c>
      <c r="AK4" s="4">
        <v>2.1666107473378268E-3</v>
      </c>
      <c r="AL4" s="4">
        <v>2.1666107473378268E-3</v>
      </c>
      <c r="AM4" s="4">
        <v>2.1666107473378268E-3</v>
      </c>
      <c r="AN4" s="4">
        <v>2.1666107473378268E-3</v>
      </c>
      <c r="AO4" s="4">
        <v>2.1666107473378268E-3</v>
      </c>
      <c r="AP4" s="4">
        <v>2.1666107473378268E-3</v>
      </c>
      <c r="AQ4" s="4">
        <v>2.1666107473378268E-3</v>
      </c>
    </row>
    <row r="5" spans="1:43">
      <c r="A5" t="s">
        <v>5</v>
      </c>
      <c r="B5" s="4">
        <v>2.5481918522714622E-3</v>
      </c>
      <c r="C5" s="4">
        <v>2.5481918522714622E-3</v>
      </c>
      <c r="D5" s="4">
        <v>2.5481918522714622E-3</v>
      </c>
      <c r="E5" s="4">
        <v>2.5481918522714622E-3</v>
      </c>
      <c r="F5" s="4">
        <v>2.5481918522714622E-3</v>
      </c>
      <c r="G5" s="4">
        <v>2.5481918522714622E-3</v>
      </c>
      <c r="H5" s="4">
        <v>2.5481918522714622E-3</v>
      </c>
      <c r="I5" s="4">
        <v>2.5481918522714622E-3</v>
      </c>
      <c r="J5" s="4">
        <v>2.5481918522714622E-3</v>
      </c>
      <c r="K5" s="4">
        <v>2.5481918522714622E-3</v>
      </c>
      <c r="L5" s="4">
        <v>2.5481918522714622E-3</v>
      </c>
      <c r="M5" s="4">
        <v>2.5481918522714622E-3</v>
      </c>
      <c r="N5" s="4">
        <v>2.5481918522714622E-3</v>
      </c>
      <c r="O5" s="4">
        <v>2.5481918522714622E-3</v>
      </c>
      <c r="P5" s="4">
        <v>2.5481918522714622E-3</v>
      </c>
      <c r="Q5" s="4">
        <v>2.5481918522714622E-3</v>
      </c>
      <c r="R5" s="4">
        <v>2.5481918522714622E-3</v>
      </c>
      <c r="S5" s="4">
        <v>2.5481918522714622E-3</v>
      </c>
      <c r="T5" s="4">
        <v>2.5481918522714622E-3</v>
      </c>
      <c r="U5" s="4">
        <v>2.5481918522714622E-3</v>
      </c>
      <c r="V5" s="4">
        <v>2.5481918522714622E-3</v>
      </c>
      <c r="W5" s="4">
        <v>2.5481918522714622E-3</v>
      </c>
      <c r="X5" s="4">
        <v>2.5481918522714622E-3</v>
      </c>
      <c r="Y5" s="4">
        <v>2.5481918522714622E-3</v>
      </c>
      <c r="Z5" s="4">
        <v>2.5481918522714622E-3</v>
      </c>
      <c r="AA5" s="4">
        <v>2.5481918522714622E-3</v>
      </c>
      <c r="AB5" s="4">
        <v>2.5481918522714622E-3</v>
      </c>
      <c r="AC5" s="4">
        <v>2.5481918522714622E-3</v>
      </c>
      <c r="AD5" s="4">
        <v>2.5481918522714622E-3</v>
      </c>
      <c r="AE5" s="4">
        <v>2.5481918522714622E-3</v>
      </c>
      <c r="AF5" s="4">
        <v>2.5481918522714622E-3</v>
      </c>
      <c r="AG5" s="4">
        <v>2.5481918522714622E-3</v>
      </c>
      <c r="AH5" s="4">
        <v>2.5481918522714622E-3</v>
      </c>
      <c r="AI5" s="4">
        <v>2.5481918522714622E-3</v>
      </c>
      <c r="AJ5" s="4">
        <v>2.5481918522714622E-3</v>
      </c>
      <c r="AK5" s="4">
        <v>2.5481918522714622E-3</v>
      </c>
      <c r="AL5" s="4">
        <v>2.5481918522714622E-3</v>
      </c>
      <c r="AM5" s="4">
        <v>2.5481918522714622E-3</v>
      </c>
      <c r="AN5" s="4">
        <v>2.5481918522714622E-3</v>
      </c>
      <c r="AO5" s="4">
        <v>2.5481918522714622E-3</v>
      </c>
      <c r="AP5" s="4">
        <v>2.5481918522714622E-3</v>
      </c>
      <c r="AQ5" s="4">
        <v>2.5481918522714622E-3</v>
      </c>
    </row>
    <row r="6" spans="1:43">
      <c r="A6" t="s">
        <v>6</v>
      </c>
      <c r="B6" s="4">
        <v>2.5219349099012303E-3</v>
      </c>
      <c r="C6" s="4">
        <v>2.5219349099012303E-3</v>
      </c>
      <c r="D6" s="4">
        <v>2.5219349099012303E-3</v>
      </c>
      <c r="E6" s="4">
        <v>2.5219349099012303E-3</v>
      </c>
      <c r="F6" s="4">
        <v>2.5219349099012303E-3</v>
      </c>
      <c r="G6" s="4">
        <v>2.5219349099012303E-3</v>
      </c>
      <c r="H6" s="4">
        <v>2.5219349099012303E-3</v>
      </c>
      <c r="I6" s="4">
        <v>2.5219349099012303E-3</v>
      </c>
      <c r="J6" s="4">
        <v>2.5219349099012303E-3</v>
      </c>
      <c r="K6" s="4">
        <v>2.5219349099012303E-3</v>
      </c>
      <c r="L6" s="4">
        <v>2.5219349099012303E-3</v>
      </c>
      <c r="M6" s="4">
        <v>2.5219349099012303E-3</v>
      </c>
      <c r="N6" s="4">
        <v>2.5219349099012303E-3</v>
      </c>
      <c r="O6" s="4">
        <v>2.5219349099012303E-3</v>
      </c>
      <c r="P6" s="4">
        <v>2.5219349099012303E-3</v>
      </c>
      <c r="Q6" s="4">
        <v>2.5219349099012303E-3</v>
      </c>
      <c r="R6" s="4">
        <v>2.5219349099012303E-3</v>
      </c>
      <c r="S6" s="4">
        <v>2.5219349099012303E-3</v>
      </c>
      <c r="T6" s="4">
        <v>2.5219349099012303E-3</v>
      </c>
      <c r="U6" s="4">
        <v>2.5219349099012303E-3</v>
      </c>
      <c r="V6" s="4">
        <v>2.5219349099012303E-3</v>
      </c>
      <c r="W6" s="4">
        <v>2.5219349099012303E-3</v>
      </c>
      <c r="X6" s="4">
        <v>2.5219349099012303E-3</v>
      </c>
      <c r="Y6" s="4">
        <v>2.5219349099012303E-3</v>
      </c>
      <c r="Z6" s="4">
        <v>2.5219349099012303E-3</v>
      </c>
      <c r="AA6" s="4">
        <v>2.5219349099012303E-3</v>
      </c>
      <c r="AB6" s="4">
        <v>2.5219349099012303E-3</v>
      </c>
      <c r="AC6" s="4">
        <v>2.5219349099012303E-3</v>
      </c>
      <c r="AD6" s="4">
        <v>2.5219349099012303E-3</v>
      </c>
      <c r="AE6" s="4">
        <v>2.5219349099012303E-3</v>
      </c>
      <c r="AF6" s="4">
        <v>2.5219349099012303E-3</v>
      </c>
      <c r="AG6" s="4">
        <v>2.5219349099012303E-3</v>
      </c>
      <c r="AH6" s="4">
        <v>2.5219349099012303E-3</v>
      </c>
      <c r="AI6" s="4">
        <v>2.5219349099012303E-3</v>
      </c>
      <c r="AJ6" s="4">
        <v>2.5219349099012303E-3</v>
      </c>
      <c r="AK6" s="4">
        <v>2.5219349099012303E-3</v>
      </c>
      <c r="AL6" s="4">
        <v>2.5219349099012303E-3</v>
      </c>
      <c r="AM6" s="4">
        <v>2.5219349099012303E-3</v>
      </c>
      <c r="AN6" s="4">
        <v>2.5219349099012303E-3</v>
      </c>
      <c r="AO6" s="4">
        <v>2.5219349099012303E-3</v>
      </c>
      <c r="AP6" s="4">
        <v>2.5219349099012303E-3</v>
      </c>
      <c r="AQ6" s="4">
        <v>2.5219349099012303E-3</v>
      </c>
    </row>
    <row r="7" spans="1:43">
      <c r="A7" t="s">
        <v>49</v>
      </c>
      <c r="B7" s="4">
        <v>9.0815578728949868E-4</v>
      </c>
      <c r="C7" s="4">
        <v>9.0815578728949868E-4</v>
      </c>
      <c r="D7" s="4">
        <v>9.0815578728949868E-4</v>
      </c>
      <c r="E7" s="4">
        <v>9.0815578728949868E-4</v>
      </c>
      <c r="F7" s="4">
        <v>9.0815578728949868E-4</v>
      </c>
      <c r="G7" s="4">
        <v>9.0815578728949868E-4</v>
      </c>
      <c r="H7" s="4">
        <v>9.0815578728949868E-4</v>
      </c>
      <c r="I7" s="4">
        <v>9.0815578728949868E-4</v>
      </c>
      <c r="J7" s="4">
        <v>9.0815578728949868E-4</v>
      </c>
      <c r="K7" s="4">
        <v>9.0815578728949868E-4</v>
      </c>
      <c r="L7" s="4">
        <v>9.0815578728949868E-4</v>
      </c>
      <c r="M7" s="4">
        <v>9.0815578728949868E-4</v>
      </c>
      <c r="N7" s="4">
        <v>9.0815578728949868E-4</v>
      </c>
      <c r="O7" s="4">
        <v>9.0815578728949868E-4</v>
      </c>
      <c r="P7" s="4">
        <v>9.0815578728949868E-4</v>
      </c>
      <c r="Q7" s="4">
        <v>9.0815578728949868E-4</v>
      </c>
      <c r="R7" s="4">
        <v>9.0815578728949868E-4</v>
      </c>
      <c r="S7" s="4">
        <v>9.0815578728949868E-4</v>
      </c>
      <c r="T7" s="4">
        <v>9.0815578728949868E-4</v>
      </c>
      <c r="U7" s="4">
        <v>9.0815578728949868E-4</v>
      </c>
      <c r="V7" s="4">
        <v>9.0815578728949868E-4</v>
      </c>
      <c r="W7" s="4">
        <v>9.0815578728949868E-4</v>
      </c>
      <c r="X7" s="4">
        <v>9.0815578728949868E-4</v>
      </c>
      <c r="Y7" s="4">
        <v>9.0815578728949868E-4</v>
      </c>
      <c r="Z7" s="4">
        <v>9.0815578728949868E-4</v>
      </c>
      <c r="AA7" s="4">
        <v>9.0815578728949868E-4</v>
      </c>
      <c r="AB7" s="4">
        <v>9.0815578728949868E-4</v>
      </c>
      <c r="AC7" s="4">
        <v>9.0815578728949868E-4</v>
      </c>
      <c r="AD7" s="4">
        <v>9.0815578728949868E-4</v>
      </c>
      <c r="AE7" s="4">
        <v>9.0815578728949868E-4</v>
      </c>
      <c r="AF7" s="4">
        <v>9.0815578728949868E-4</v>
      </c>
      <c r="AG7" s="4">
        <v>9.0815578728949868E-4</v>
      </c>
      <c r="AH7" s="4">
        <v>9.0815578728949868E-4</v>
      </c>
      <c r="AI7" s="4">
        <v>9.0815578728949868E-4</v>
      </c>
      <c r="AJ7" s="4">
        <v>9.0815578728949868E-4</v>
      </c>
      <c r="AK7" s="4">
        <v>9.0815578728949868E-4</v>
      </c>
      <c r="AL7" s="4">
        <v>9.0815578728949868E-4</v>
      </c>
      <c r="AM7" s="4">
        <v>9.0815578728949868E-4</v>
      </c>
      <c r="AN7" s="4">
        <v>9.0815578728949868E-4</v>
      </c>
      <c r="AO7" s="4">
        <v>9.0815578728949868E-4</v>
      </c>
      <c r="AP7" s="4">
        <v>9.0815578728949868E-4</v>
      </c>
      <c r="AQ7" s="4">
        <v>9.0815578728949868E-4</v>
      </c>
    </row>
    <row r="8" spans="1:43">
      <c r="A8" t="s">
        <v>50</v>
      </c>
      <c r="B8" s="4">
        <v>1.8613241243121026E-3</v>
      </c>
      <c r="C8" s="4">
        <v>1.8613241243121026E-3</v>
      </c>
      <c r="D8" s="4">
        <v>1.8613241243121026E-3</v>
      </c>
      <c r="E8" s="4">
        <v>1.8613241243121026E-3</v>
      </c>
      <c r="F8" s="4">
        <v>1.8613241243121026E-3</v>
      </c>
      <c r="G8" s="4">
        <v>1.8613241243121026E-3</v>
      </c>
      <c r="H8" s="4">
        <v>1.8613241243121026E-3</v>
      </c>
      <c r="I8" s="4">
        <v>1.8613241243121026E-3</v>
      </c>
      <c r="J8" s="4">
        <v>1.8613241243121026E-3</v>
      </c>
      <c r="K8" s="4">
        <v>1.8613241243121026E-3</v>
      </c>
      <c r="L8" s="4">
        <v>1.8613241243121026E-3</v>
      </c>
      <c r="M8" s="4">
        <v>1.8613241243121026E-3</v>
      </c>
      <c r="N8" s="4">
        <v>1.8613241243121026E-3</v>
      </c>
      <c r="O8" s="4">
        <v>1.8613241243121026E-3</v>
      </c>
      <c r="P8" s="4">
        <v>1.8613241243121026E-3</v>
      </c>
      <c r="Q8" s="4">
        <v>1.8613241243121026E-3</v>
      </c>
      <c r="R8" s="4">
        <v>1.8613241243121026E-3</v>
      </c>
      <c r="S8" s="4">
        <v>1.8613241243121026E-3</v>
      </c>
      <c r="T8" s="4">
        <v>1.8613241243121026E-3</v>
      </c>
      <c r="U8" s="4">
        <v>1.8613241243121026E-3</v>
      </c>
      <c r="V8" s="4">
        <v>1.8613241243121026E-3</v>
      </c>
      <c r="W8" s="4">
        <v>1.8613241243121026E-3</v>
      </c>
      <c r="X8" s="4">
        <v>1.8613241243121026E-3</v>
      </c>
      <c r="Y8" s="4">
        <v>1.8613241243121026E-3</v>
      </c>
      <c r="Z8" s="4">
        <v>1.8613241243121026E-3</v>
      </c>
      <c r="AA8" s="4">
        <v>1.8613241243121026E-3</v>
      </c>
      <c r="AB8" s="4">
        <v>1.8613241243121026E-3</v>
      </c>
      <c r="AC8" s="4">
        <v>1.8613241243121026E-3</v>
      </c>
      <c r="AD8" s="4">
        <v>1.8613241243121026E-3</v>
      </c>
      <c r="AE8" s="4">
        <v>1.8613241243121026E-3</v>
      </c>
      <c r="AF8" s="4">
        <v>1.8613241243121026E-3</v>
      </c>
      <c r="AG8" s="4">
        <v>1.8613241243121026E-3</v>
      </c>
      <c r="AH8" s="4">
        <v>1.8613241243121026E-3</v>
      </c>
      <c r="AI8" s="4">
        <v>1.8613241243121026E-3</v>
      </c>
      <c r="AJ8" s="4">
        <v>1.8613241243121026E-3</v>
      </c>
      <c r="AK8" s="4">
        <v>1.8613241243121026E-3</v>
      </c>
      <c r="AL8" s="4">
        <v>1.8613241243121026E-3</v>
      </c>
      <c r="AM8" s="4">
        <v>1.8613241243121026E-3</v>
      </c>
      <c r="AN8" s="4">
        <v>1.8613241243121026E-3</v>
      </c>
      <c r="AO8" s="4">
        <v>1.8613241243121026E-3</v>
      </c>
      <c r="AP8" s="4">
        <v>1.8613241243121026E-3</v>
      </c>
      <c r="AQ8" s="4">
        <v>1.8613241243121026E-3</v>
      </c>
    </row>
  </sheetData>
  <phoneticPr fontId="4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Q8"/>
  <sheetViews>
    <sheetView workbookViewId="0">
      <selection activeCell="B2" sqref="B2:AQ8"/>
    </sheetView>
  </sheetViews>
  <sheetFormatPr defaultRowHeight="12.9"/>
  <cols>
    <col min="1" max="1" width="31.125" customWidth="1"/>
    <col min="2" max="5" width="9.375" customWidth="1"/>
    <col min="6" max="6" width="9.625" bestFit="1" customWidth="1"/>
    <col min="7" max="43" width="9.5" bestFit="1" customWidth="1"/>
  </cols>
  <sheetData>
    <row r="1" spans="1:43" ht="25.85">
      <c r="A1" s="12" t="s">
        <v>51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>
      <c r="A2" t="s">
        <v>2</v>
      </c>
      <c r="B2" s="4" cm="1">
        <f t="array" ref="B2:AQ8">Extrapolation!G109:AV115</f>
        <v>1.424625889530575E-3</v>
      </c>
      <c r="C2" s="4">
        <v>1.424625889530575E-3</v>
      </c>
      <c r="D2" s="4">
        <v>1.424625889530575E-3</v>
      </c>
      <c r="E2" s="4">
        <v>1.424625889530575E-3</v>
      </c>
      <c r="F2" s="4">
        <v>1.424625889530575E-3</v>
      </c>
      <c r="G2" s="4">
        <v>1.424625889530575E-3</v>
      </c>
      <c r="H2" s="4">
        <v>1.424625889530575E-3</v>
      </c>
      <c r="I2" s="4">
        <v>1.424625889530575E-3</v>
      </c>
      <c r="J2" s="4">
        <v>1.424625889530575E-3</v>
      </c>
      <c r="K2" s="4">
        <v>1.424625889530575E-3</v>
      </c>
      <c r="L2" s="4">
        <v>1.424625889530575E-3</v>
      </c>
      <c r="M2" s="4">
        <v>1.424625889530575E-3</v>
      </c>
      <c r="N2" s="4">
        <v>1.424625889530575E-3</v>
      </c>
      <c r="O2" s="4">
        <v>1.424625889530575E-3</v>
      </c>
      <c r="P2" s="4">
        <v>1.424625889530575E-3</v>
      </c>
      <c r="Q2" s="4">
        <v>1.424625889530575E-3</v>
      </c>
      <c r="R2" s="4">
        <v>1.424625889530575E-3</v>
      </c>
      <c r="S2" s="4">
        <v>1.424625889530575E-3</v>
      </c>
      <c r="T2" s="4">
        <v>1.424625889530575E-3</v>
      </c>
      <c r="U2" s="4">
        <v>1.424625889530575E-3</v>
      </c>
      <c r="V2" s="4">
        <v>1.424625889530575E-3</v>
      </c>
      <c r="W2" s="4">
        <v>1.424625889530575E-3</v>
      </c>
      <c r="X2" s="4">
        <v>1.424625889530575E-3</v>
      </c>
      <c r="Y2" s="4">
        <v>1.424625889530575E-3</v>
      </c>
      <c r="Z2" s="4">
        <v>1.424625889530575E-3</v>
      </c>
      <c r="AA2" s="4">
        <v>1.424625889530575E-3</v>
      </c>
      <c r="AB2" s="4">
        <v>1.424625889530575E-3</v>
      </c>
      <c r="AC2" s="4">
        <v>1.424625889530575E-3</v>
      </c>
      <c r="AD2" s="4">
        <v>1.424625889530575E-3</v>
      </c>
      <c r="AE2" s="4">
        <v>1.424625889530575E-3</v>
      </c>
      <c r="AF2" s="4">
        <v>1.424625889530575E-3</v>
      </c>
      <c r="AG2" s="4">
        <v>1.424625889530575E-3</v>
      </c>
      <c r="AH2" s="4">
        <v>1.424625889530575E-3</v>
      </c>
      <c r="AI2" s="4">
        <v>1.424625889530575E-3</v>
      </c>
      <c r="AJ2" s="4">
        <v>1.424625889530575E-3</v>
      </c>
      <c r="AK2" s="4">
        <v>1.424625889530575E-3</v>
      </c>
      <c r="AL2" s="4">
        <v>1.424625889530575E-3</v>
      </c>
      <c r="AM2" s="4">
        <v>1.424625889530575E-3</v>
      </c>
      <c r="AN2" s="4">
        <v>1.424625889530575E-3</v>
      </c>
      <c r="AO2" s="4">
        <v>1.424625889530575E-3</v>
      </c>
      <c r="AP2" s="4">
        <v>1.424625889530575E-3</v>
      </c>
      <c r="AQ2" s="4">
        <v>1.424625889530575E-3</v>
      </c>
    </row>
    <row r="3" spans="1:43">
      <c r="A3" t="s">
        <v>3</v>
      </c>
      <c r="B3" s="4">
        <v>7.9482568973771061E-4</v>
      </c>
      <c r="C3" s="4">
        <v>7.9482568973771061E-4</v>
      </c>
      <c r="D3" s="4">
        <v>7.9482568973771061E-4</v>
      </c>
      <c r="E3" s="4">
        <v>7.9482568973771061E-4</v>
      </c>
      <c r="F3" s="4">
        <v>7.9482568973771061E-4</v>
      </c>
      <c r="G3" s="4">
        <v>7.9482568973771061E-4</v>
      </c>
      <c r="H3" s="4">
        <v>7.9482568973771061E-4</v>
      </c>
      <c r="I3" s="4">
        <v>7.9482568973771061E-4</v>
      </c>
      <c r="J3" s="4">
        <v>7.9482568973771061E-4</v>
      </c>
      <c r="K3" s="4">
        <v>7.9482568973771061E-4</v>
      </c>
      <c r="L3" s="4">
        <v>7.9482568973771061E-4</v>
      </c>
      <c r="M3" s="4">
        <v>7.9482568973771061E-4</v>
      </c>
      <c r="N3" s="4">
        <v>7.9482568973771061E-4</v>
      </c>
      <c r="O3" s="4">
        <v>7.9482568973771061E-4</v>
      </c>
      <c r="P3" s="4">
        <v>7.9482568973771061E-4</v>
      </c>
      <c r="Q3" s="4">
        <v>7.9482568973771061E-4</v>
      </c>
      <c r="R3" s="4">
        <v>7.9482568973771061E-4</v>
      </c>
      <c r="S3" s="4">
        <v>7.9482568973771061E-4</v>
      </c>
      <c r="T3" s="4">
        <v>7.9482568973771061E-4</v>
      </c>
      <c r="U3" s="4">
        <v>7.9482568973771061E-4</v>
      </c>
      <c r="V3" s="4">
        <v>7.9482568973771061E-4</v>
      </c>
      <c r="W3" s="4">
        <v>7.9482568973771061E-4</v>
      </c>
      <c r="X3" s="4">
        <v>7.9482568973771061E-4</v>
      </c>
      <c r="Y3" s="4">
        <v>7.9482568973771061E-4</v>
      </c>
      <c r="Z3" s="4">
        <v>7.9482568973771061E-4</v>
      </c>
      <c r="AA3" s="4">
        <v>7.9482568973771061E-4</v>
      </c>
      <c r="AB3" s="4">
        <v>7.9482568973771061E-4</v>
      </c>
      <c r="AC3" s="4">
        <v>7.9482568973771061E-4</v>
      </c>
      <c r="AD3" s="4">
        <v>7.9482568973771061E-4</v>
      </c>
      <c r="AE3" s="4">
        <v>7.9482568973771061E-4</v>
      </c>
      <c r="AF3" s="4">
        <v>7.9482568973771061E-4</v>
      </c>
      <c r="AG3" s="4">
        <v>7.9482568973771061E-4</v>
      </c>
      <c r="AH3" s="4">
        <v>7.9482568973771061E-4</v>
      </c>
      <c r="AI3" s="4">
        <v>7.9482568973771061E-4</v>
      </c>
      <c r="AJ3" s="4">
        <v>7.9482568973771061E-4</v>
      </c>
      <c r="AK3" s="4">
        <v>7.9482568973771061E-4</v>
      </c>
      <c r="AL3" s="4">
        <v>7.9482568973771061E-4</v>
      </c>
      <c r="AM3" s="4">
        <v>7.9482568973771061E-4</v>
      </c>
      <c r="AN3" s="4">
        <v>7.9482568973771061E-4</v>
      </c>
      <c r="AO3" s="4">
        <v>7.9482568973771061E-4</v>
      </c>
      <c r="AP3" s="4">
        <v>7.9482568973771061E-4</v>
      </c>
      <c r="AQ3" s="4">
        <v>7.9482568973771061E-4</v>
      </c>
    </row>
    <row r="4" spans="1:43">
      <c r="A4" t="s">
        <v>4</v>
      </c>
      <c r="B4" s="4">
        <v>6.051804029009192E-4</v>
      </c>
      <c r="C4" s="4">
        <v>6.051804029009192E-4</v>
      </c>
      <c r="D4" s="4">
        <v>6.051804029009192E-4</v>
      </c>
      <c r="E4" s="4">
        <v>6.051804029009192E-4</v>
      </c>
      <c r="F4" s="4">
        <v>6.051804029009192E-4</v>
      </c>
      <c r="G4" s="4">
        <v>6.051804029009192E-4</v>
      </c>
      <c r="H4" s="4">
        <v>6.051804029009192E-4</v>
      </c>
      <c r="I4" s="4">
        <v>6.051804029009192E-4</v>
      </c>
      <c r="J4" s="4">
        <v>6.051804029009192E-4</v>
      </c>
      <c r="K4" s="4">
        <v>6.051804029009192E-4</v>
      </c>
      <c r="L4" s="4">
        <v>6.051804029009192E-4</v>
      </c>
      <c r="M4" s="4">
        <v>6.051804029009192E-4</v>
      </c>
      <c r="N4" s="4">
        <v>6.051804029009192E-4</v>
      </c>
      <c r="O4" s="4">
        <v>6.051804029009192E-4</v>
      </c>
      <c r="P4" s="4">
        <v>6.051804029009192E-4</v>
      </c>
      <c r="Q4" s="4">
        <v>6.051804029009192E-4</v>
      </c>
      <c r="R4" s="4">
        <v>6.051804029009192E-4</v>
      </c>
      <c r="S4" s="4">
        <v>6.051804029009192E-4</v>
      </c>
      <c r="T4" s="4">
        <v>6.051804029009192E-4</v>
      </c>
      <c r="U4" s="4">
        <v>6.051804029009192E-4</v>
      </c>
      <c r="V4" s="4">
        <v>6.051804029009192E-4</v>
      </c>
      <c r="W4" s="4">
        <v>6.051804029009192E-4</v>
      </c>
      <c r="X4" s="4">
        <v>6.051804029009192E-4</v>
      </c>
      <c r="Y4" s="4">
        <v>6.051804029009192E-4</v>
      </c>
      <c r="Z4" s="4">
        <v>6.051804029009192E-4</v>
      </c>
      <c r="AA4" s="4">
        <v>6.051804029009192E-4</v>
      </c>
      <c r="AB4" s="4">
        <v>6.051804029009192E-4</v>
      </c>
      <c r="AC4" s="4">
        <v>6.051804029009192E-4</v>
      </c>
      <c r="AD4" s="4">
        <v>6.051804029009192E-4</v>
      </c>
      <c r="AE4" s="4">
        <v>6.051804029009192E-4</v>
      </c>
      <c r="AF4" s="4">
        <v>6.051804029009192E-4</v>
      </c>
      <c r="AG4" s="4">
        <v>6.051804029009192E-4</v>
      </c>
      <c r="AH4" s="4">
        <v>6.051804029009192E-4</v>
      </c>
      <c r="AI4" s="4">
        <v>6.051804029009192E-4</v>
      </c>
      <c r="AJ4" s="4">
        <v>6.051804029009192E-4</v>
      </c>
      <c r="AK4" s="4">
        <v>6.051804029009192E-4</v>
      </c>
      <c r="AL4" s="4">
        <v>6.051804029009192E-4</v>
      </c>
      <c r="AM4" s="4">
        <v>6.051804029009192E-4</v>
      </c>
      <c r="AN4" s="4">
        <v>6.051804029009192E-4</v>
      </c>
      <c r="AO4" s="4">
        <v>6.051804029009192E-4</v>
      </c>
      <c r="AP4" s="4">
        <v>6.051804029009192E-4</v>
      </c>
      <c r="AQ4" s="4">
        <v>6.051804029009192E-4</v>
      </c>
    </row>
    <row r="5" spans="1:43">
      <c r="A5" t="s">
        <v>5</v>
      </c>
      <c r="B5" s="4">
        <v>6.3728504241452547E-4</v>
      </c>
      <c r="C5" s="4">
        <v>6.3728504241452547E-4</v>
      </c>
      <c r="D5" s="4">
        <v>6.3728504241452547E-4</v>
      </c>
      <c r="E5" s="4">
        <v>6.3728504241452547E-4</v>
      </c>
      <c r="F5" s="4">
        <v>6.3728504241452547E-4</v>
      </c>
      <c r="G5" s="4">
        <v>6.3728504241452547E-4</v>
      </c>
      <c r="H5" s="4">
        <v>6.3728504241452547E-4</v>
      </c>
      <c r="I5" s="4">
        <v>6.3728504241452547E-4</v>
      </c>
      <c r="J5" s="4">
        <v>6.3728504241452547E-4</v>
      </c>
      <c r="K5" s="4">
        <v>6.3728504241452547E-4</v>
      </c>
      <c r="L5" s="4">
        <v>6.3728504241452547E-4</v>
      </c>
      <c r="M5" s="4">
        <v>6.3728504241452547E-4</v>
      </c>
      <c r="N5" s="4">
        <v>6.3728504241452547E-4</v>
      </c>
      <c r="O5" s="4">
        <v>6.3728504241452547E-4</v>
      </c>
      <c r="P5" s="4">
        <v>6.3728504241452547E-4</v>
      </c>
      <c r="Q5" s="4">
        <v>6.3728504241452547E-4</v>
      </c>
      <c r="R5" s="4">
        <v>6.3728504241452547E-4</v>
      </c>
      <c r="S5" s="4">
        <v>6.3728504241452547E-4</v>
      </c>
      <c r="T5" s="4">
        <v>6.3728504241452547E-4</v>
      </c>
      <c r="U5" s="4">
        <v>6.3728504241452547E-4</v>
      </c>
      <c r="V5" s="4">
        <v>6.3728504241452547E-4</v>
      </c>
      <c r="W5" s="4">
        <v>6.3728504241452547E-4</v>
      </c>
      <c r="X5" s="4">
        <v>6.3728504241452547E-4</v>
      </c>
      <c r="Y5" s="4">
        <v>6.3728504241452547E-4</v>
      </c>
      <c r="Z5" s="4">
        <v>6.3728504241452547E-4</v>
      </c>
      <c r="AA5" s="4">
        <v>6.3728504241452547E-4</v>
      </c>
      <c r="AB5" s="4">
        <v>6.3728504241452547E-4</v>
      </c>
      <c r="AC5" s="4">
        <v>6.3728504241452547E-4</v>
      </c>
      <c r="AD5" s="4">
        <v>6.3728504241452547E-4</v>
      </c>
      <c r="AE5" s="4">
        <v>6.3728504241452547E-4</v>
      </c>
      <c r="AF5" s="4">
        <v>6.3728504241452547E-4</v>
      </c>
      <c r="AG5" s="4">
        <v>6.3728504241452547E-4</v>
      </c>
      <c r="AH5" s="4">
        <v>6.3728504241452547E-4</v>
      </c>
      <c r="AI5" s="4">
        <v>6.3728504241452547E-4</v>
      </c>
      <c r="AJ5" s="4">
        <v>6.3728504241452547E-4</v>
      </c>
      <c r="AK5" s="4">
        <v>6.3728504241452547E-4</v>
      </c>
      <c r="AL5" s="4">
        <v>6.3728504241452547E-4</v>
      </c>
      <c r="AM5" s="4">
        <v>6.3728504241452547E-4</v>
      </c>
      <c r="AN5" s="4">
        <v>6.3728504241452547E-4</v>
      </c>
      <c r="AO5" s="4">
        <v>6.3728504241452547E-4</v>
      </c>
      <c r="AP5" s="4">
        <v>6.3728504241452547E-4</v>
      </c>
      <c r="AQ5" s="4">
        <v>6.3728504241452547E-4</v>
      </c>
    </row>
    <row r="6" spans="1:43">
      <c r="A6" t="s">
        <v>6</v>
      </c>
      <c r="B6" s="4">
        <v>8.5437233350718004E-4</v>
      </c>
      <c r="C6" s="4">
        <v>8.5437233350718004E-4</v>
      </c>
      <c r="D6" s="4">
        <v>8.5437233350718004E-4</v>
      </c>
      <c r="E6" s="4">
        <v>8.5437233350718004E-4</v>
      </c>
      <c r="F6" s="4">
        <v>8.5437233350718004E-4</v>
      </c>
      <c r="G6" s="4">
        <v>8.5437233350718004E-4</v>
      </c>
      <c r="H6" s="4">
        <v>8.5437233350718004E-4</v>
      </c>
      <c r="I6" s="4">
        <v>8.5437233350718004E-4</v>
      </c>
      <c r="J6" s="4">
        <v>8.5437233350718004E-4</v>
      </c>
      <c r="K6" s="4">
        <v>8.5437233350718004E-4</v>
      </c>
      <c r="L6" s="4">
        <v>8.5437233350718004E-4</v>
      </c>
      <c r="M6" s="4">
        <v>8.5437233350718004E-4</v>
      </c>
      <c r="N6" s="4">
        <v>8.5437233350718004E-4</v>
      </c>
      <c r="O6" s="4">
        <v>8.5437233350718004E-4</v>
      </c>
      <c r="P6" s="4">
        <v>8.5437233350718004E-4</v>
      </c>
      <c r="Q6" s="4">
        <v>8.5437233350718004E-4</v>
      </c>
      <c r="R6" s="4">
        <v>8.5437233350718004E-4</v>
      </c>
      <c r="S6" s="4">
        <v>8.5437233350718004E-4</v>
      </c>
      <c r="T6" s="4">
        <v>8.5437233350718004E-4</v>
      </c>
      <c r="U6" s="4">
        <v>8.5437233350718004E-4</v>
      </c>
      <c r="V6" s="4">
        <v>8.5437233350718004E-4</v>
      </c>
      <c r="W6" s="4">
        <v>8.5437233350718004E-4</v>
      </c>
      <c r="X6" s="4">
        <v>8.5437233350718004E-4</v>
      </c>
      <c r="Y6" s="4">
        <v>8.5437233350718004E-4</v>
      </c>
      <c r="Z6" s="4">
        <v>8.5437233350718004E-4</v>
      </c>
      <c r="AA6" s="4">
        <v>8.5437233350718004E-4</v>
      </c>
      <c r="AB6" s="4">
        <v>8.5437233350718004E-4</v>
      </c>
      <c r="AC6" s="4">
        <v>8.5437233350718004E-4</v>
      </c>
      <c r="AD6" s="4">
        <v>8.5437233350718004E-4</v>
      </c>
      <c r="AE6" s="4">
        <v>8.5437233350718004E-4</v>
      </c>
      <c r="AF6" s="4">
        <v>8.5437233350718004E-4</v>
      </c>
      <c r="AG6" s="4">
        <v>8.5437233350718004E-4</v>
      </c>
      <c r="AH6" s="4">
        <v>8.5437233350718004E-4</v>
      </c>
      <c r="AI6" s="4">
        <v>8.5437233350718004E-4</v>
      </c>
      <c r="AJ6" s="4">
        <v>8.5437233350718004E-4</v>
      </c>
      <c r="AK6" s="4">
        <v>8.5437233350718004E-4</v>
      </c>
      <c r="AL6" s="4">
        <v>8.5437233350718004E-4</v>
      </c>
      <c r="AM6" s="4">
        <v>8.5437233350718004E-4</v>
      </c>
      <c r="AN6" s="4">
        <v>8.5437233350718004E-4</v>
      </c>
      <c r="AO6" s="4">
        <v>8.5437233350718004E-4</v>
      </c>
      <c r="AP6" s="4">
        <v>8.5437233350718004E-4</v>
      </c>
      <c r="AQ6" s="4">
        <v>8.5437233350718004E-4</v>
      </c>
    </row>
    <row r="7" spans="1:43">
      <c r="A7" t="s">
        <v>49</v>
      </c>
      <c r="B7" s="4">
        <v>3.9159832339000857E-4</v>
      </c>
      <c r="C7" s="4">
        <v>3.9159832339000857E-4</v>
      </c>
      <c r="D7" s="4">
        <v>3.9159832339000857E-4</v>
      </c>
      <c r="E7" s="4">
        <v>3.9159832339000857E-4</v>
      </c>
      <c r="F7" s="4">
        <v>3.9159832339000857E-4</v>
      </c>
      <c r="G7" s="4">
        <v>3.9159832339000857E-4</v>
      </c>
      <c r="H7" s="4">
        <v>3.9159832339000857E-4</v>
      </c>
      <c r="I7" s="4">
        <v>3.9159832339000857E-4</v>
      </c>
      <c r="J7" s="4">
        <v>3.9159832339000857E-4</v>
      </c>
      <c r="K7" s="4">
        <v>3.9159832339000857E-4</v>
      </c>
      <c r="L7" s="4">
        <v>3.9159832339000857E-4</v>
      </c>
      <c r="M7" s="4">
        <v>3.9159832339000857E-4</v>
      </c>
      <c r="N7" s="4">
        <v>3.9159832339000857E-4</v>
      </c>
      <c r="O7" s="4">
        <v>3.9159832339000857E-4</v>
      </c>
      <c r="P7" s="4">
        <v>3.9159832339000857E-4</v>
      </c>
      <c r="Q7" s="4">
        <v>3.9159832339000857E-4</v>
      </c>
      <c r="R7" s="4">
        <v>3.9159832339000857E-4</v>
      </c>
      <c r="S7" s="4">
        <v>3.9159832339000857E-4</v>
      </c>
      <c r="T7" s="4">
        <v>3.9159832339000857E-4</v>
      </c>
      <c r="U7" s="4">
        <v>3.9159832339000857E-4</v>
      </c>
      <c r="V7" s="4">
        <v>3.9159832339000857E-4</v>
      </c>
      <c r="W7" s="4">
        <v>3.9159832339000857E-4</v>
      </c>
      <c r="X7" s="4">
        <v>3.9159832339000857E-4</v>
      </c>
      <c r="Y7" s="4">
        <v>3.9159832339000857E-4</v>
      </c>
      <c r="Z7" s="4">
        <v>3.9159832339000857E-4</v>
      </c>
      <c r="AA7" s="4">
        <v>3.9159832339000857E-4</v>
      </c>
      <c r="AB7" s="4">
        <v>3.9159832339000857E-4</v>
      </c>
      <c r="AC7" s="4">
        <v>3.9159832339000857E-4</v>
      </c>
      <c r="AD7" s="4">
        <v>3.9159832339000857E-4</v>
      </c>
      <c r="AE7" s="4">
        <v>3.9159832339000857E-4</v>
      </c>
      <c r="AF7" s="4">
        <v>3.9159832339000857E-4</v>
      </c>
      <c r="AG7" s="4">
        <v>3.9159832339000857E-4</v>
      </c>
      <c r="AH7" s="4">
        <v>3.9159832339000857E-4</v>
      </c>
      <c r="AI7" s="4">
        <v>3.9159832339000857E-4</v>
      </c>
      <c r="AJ7" s="4">
        <v>3.9159832339000857E-4</v>
      </c>
      <c r="AK7" s="4">
        <v>3.9159832339000857E-4</v>
      </c>
      <c r="AL7" s="4">
        <v>3.9159832339000857E-4</v>
      </c>
      <c r="AM7" s="4">
        <v>3.9159832339000857E-4</v>
      </c>
      <c r="AN7" s="4">
        <v>3.9159832339000857E-4</v>
      </c>
      <c r="AO7" s="4">
        <v>3.9159832339000857E-4</v>
      </c>
      <c r="AP7" s="4">
        <v>3.9159832339000857E-4</v>
      </c>
      <c r="AQ7" s="4">
        <v>3.9159832339000857E-4</v>
      </c>
    </row>
    <row r="8" spans="1:43">
      <c r="A8" t="s">
        <v>50</v>
      </c>
      <c r="B8" s="4">
        <v>3.9127049078656643E-4</v>
      </c>
      <c r="C8" s="4">
        <v>3.9127049078656643E-4</v>
      </c>
      <c r="D8" s="4">
        <v>3.9127049078656643E-4</v>
      </c>
      <c r="E8" s="4">
        <v>3.9127049078656643E-4</v>
      </c>
      <c r="F8" s="4">
        <v>3.9127049078656643E-4</v>
      </c>
      <c r="G8" s="4">
        <v>3.9127049078656643E-4</v>
      </c>
      <c r="H8" s="4">
        <v>3.9127049078656643E-4</v>
      </c>
      <c r="I8" s="4">
        <v>3.9127049078656643E-4</v>
      </c>
      <c r="J8" s="4">
        <v>3.9127049078656643E-4</v>
      </c>
      <c r="K8" s="4">
        <v>3.9127049078656643E-4</v>
      </c>
      <c r="L8" s="4">
        <v>3.9127049078656643E-4</v>
      </c>
      <c r="M8" s="4">
        <v>3.9127049078656643E-4</v>
      </c>
      <c r="N8" s="4">
        <v>3.9127049078656643E-4</v>
      </c>
      <c r="O8" s="4">
        <v>3.9127049078656643E-4</v>
      </c>
      <c r="P8" s="4">
        <v>3.9127049078656643E-4</v>
      </c>
      <c r="Q8" s="4">
        <v>3.9127049078656643E-4</v>
      </c>
      <c r="R8" s="4">
        <v>3.9127049078656643E-4</v>
      </c>
      <c r="S8" s="4">
        <v>3.9127049078656643E-4</v>
      </c>
      <c r="T8" s="4">
        <v>3.9127049078656643E-4</v>
      </c>
      <c r="U8" s="4">
        <v>3.9127049078656643E-4</v>
      </c>
      <c r="V8" s="4">
        <v>3.9127049078656643E-4</v>
      </c>
      <c r="W8" s="4">
        <v>3.9127049078656643E-4</v>
      </c>
      <c r="X8" s="4">
        <v>3.9127049078656643E-4</v>
      </c>
      <c r="Y8" s="4">
        <v>3.9127049078656643E-4</v>
      </c>
      <c r="Z8" s="4">
        <v>3.9127049078656643E-4</v>
      </c>
      <c r="AA8" s="4">
        <v>3.9127049078656643E-4</v>
      </c>
      <c r="AB8" s="4">
        <v>3.9127049078656643E-4</v>
      </c>
      <c r="AC8" s="4">
        <v>3.9127049078656643E-4</v>
      </c>
      <c r="AD8" s="4">
        <v>3.9127049078656643E-4</v>
      </c>
      <c r="AE8" s="4">
        <v>3.9127049078656643E-4</v>
      </c>
      <c r="AF8" s="4">
        <v>3.9127049078656643E-4</v>
      </c>
      <c r="AG8" s="4">
        <v>3.9127049078656643E-4</v>
      </c>
      <c r="AH8" s="4">
        <v>3.9127049078656643E-4</v>
      </c>
      <c r="AI8" s="4">
        <v>3.9127049078656643E-4</v>
      </c>
      <c r="AJ8" s="4">
        <v>3.9127049078656643E-4</v>
      </c>
      <c r="AK8" s="4">
        <v>3.9127049078656643E-4</v>
      </c>
      <c r="AL8" s="4">
        <v>3.9127049078656643E-4</v>
      </c>
      <c r="AM8" s="4">
        <v>3.9127049078656643E-4</v>
      </c>
      <c r="AN8" s="4">
        <v>3.9127049078656643E-4</v>
      </c>
      <c r="AO8" s="4">
        <v>3.9127049078656643E-4</v>
      </c>
      <c r="AP8" s="4">
        <v>3.9127049078656643E-4</v>
      </c>
      <c r="AQ8" s="4">
        <v>3.9127049078656643E-4</v>
      </c>
    </row>
  </sheetData>
  <phoneticPr fontId="4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Q9"/>
  <sheetViews>
    <sheetView workbookViewId="0">
      <selection activeCell="B2" sqref="B2:AQ8"/>
    </sheetView>
  </sheetViews>
  <sheetFormatPr defaultRowHeight="12.9"/>
  <cols>
    <col min="1" max="1" width="31.125" customWidth="1"/>
    <col min="2" max="43" width="8.625" customWidth="1"/>
  </cols>
  <sheetData>
    <row r="1" spans="1:43" ht="25.85">
      <c r="A1" s="12" t="s">
        <v>51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>
      <c r="A2" t="s">
        <v>2</v>
      </c>
      <c r="B2" s="4" cm="1">
        <f t="array" ref="B2:AQ8">Extrapolation!G116:AV122</f>
        <v>1.5604824027299026E-3</v>
      </c>
      <c r="C2" s="4">
        <v>1.5604824027299026E-3</v>
      </c>
      <c r="D2" s="4">
        <v>1.5604824027299026E-3</v>
      </c>
      <c r="E2" s="4">
        <v>1.5604824027299026E-3</v>
      </c>
      <c r="F2" s="4">
        <v>1.5604824027299026E-3</v>
      </c>
      <c r="G2" s="4">
        <v>1.5604824027299026E-3</v>
      </c>
      <c r="H2" s="4">
        <v>1.5604824027299026E-3</v>
      </c>
      <c r="I2" s="4">
        <v>1.5604824027299026E-3</v>
      </c>
      <c r="J2" s="4">
        <v>1.5604824027299026E-3</v>
      </c>
      <c r="K2" s="4">
        <v>1.5604824027299026E-3</v>
      </c>
      <c r="L2" s="4">
        <v>1.5604824027299026E-3</v>
      </c>
      <c r="M2" s="4">
        <v>1.5604824027299026E-3</v>
      </c>
      <c r="N2" s="4">
        <v>1.5604824027299026E-3</v>
      </c>
      <c r="O2" s="4">
        <v>1.5604824027299026E-3</v>
      </c>
      <c r="P2" s="4">
        <v>1.5604824027299026E-3</v>
      </c>
      <c r="Q2" s="4">
        <v>1.5604824027299026E-3</v>
      </c>
      <c r="R2" s="4">
        <v>1.5604824027299026E-3</v>
      </c>
      <c r="S2" s="4">
        <v>1.5604824027299026E-3</v>
      </c>
      <c r="T2" s="4">
        <v>1.5604824027299026E-3</v>
      </c>
      <c r="U2" s="4">
        <v>1.5604824027299026E-3</v>
      </c>
      <c r="V2" s="4">
        <v>1.5604824027299026E-3</v>
      </c>
      <c r="W2" s="4">
        <v>1.5604824027299026E-3</v>
      </c>
      <c r="X2" s="4">
        <v>1.5604824027299026E-3</v>
      </c>
      <c r="Y2" s="4">
        <v>1.5604824027299026E-3</v>
      </c>
      <c r="Z2" s="4">
        <v>1.5604824027299026E-3</v>
      </c>
      <c r="AA2" s="4">
        <v>1.5604824027299026E-3</v>
      </c>
      <c r="AB2" s="4">
        <v>1.5604824027299026E-3</v>
      </c>
      <c r="AC2" s="4">
        <v>1.5604824027299026E-3</v>
      </c>
      <c r="AD2" s="4">
        <v>1.5604824027299026E-3</v>
      </c>
      <c r="AE2" s="4">
        <v>1.5604824027299026E-3</v>
      </c>
      <c r="AF2" s="4">
        <v>1.5604824027299026E-3</v>
      </c>
      <c r="AG2" s="4">
        <v>1.5604824027299026E-3</v>
      </c>
      <c r="AH2" s="4">
        <v>1.5604824027299026E-3</v>
      </c>
      <c r="AI2" s="4">
        <v>1.5604824027299026E-3</v>
      </c>
      <c r="AJ2" s="4">
        <v>1.5604824027299026E-3</v>
      </c>
      <c r="AK2" s="4">
        <v>1.5604824027299026E-3</v>
      </c>
      <c r="AL2" s="4">
        <v>1.5604824027299026E-3</v>
      </c>
      <c r="AM2" s="4">
        <v>1.5604824027299026E-3</v>
      </c>
      <c r="AN2" s="4">
        <v>1.5604824027299026E-3</v>
      </c>
      <c r="AO2" s="4">
        <v>1.5604824027299026E-3</v>
      </c>
      <c r="AP2" s="4">
        <v>1.5604824027299026E-3</v>
      </c>
      <c r="AQ2" s="4">
        <v>1.5604824027299026E-3</v>
      </c>
    </row>
    <row r="3" spans="1:43">
      <c r="A3" t="s">
        <v>3</v>
      </c>
      <c r="B3" s="4">
        <v>4.856059491180693E-4</v>
      </c>
      <c r="C3" s="4">
        <v>4.856059491180693E-4</v>
      </c>
      <c r="D3" s="4">
        <v>4.856059491180693E-4</v>
      </c>
      <c r="E3" s="4">
        <v>4.856059491180693E-4</v>
      </c>
      <c r="F3" s="4">
        <v>4.856059491180693E-4</v>
      </c>
      <c r="G3" s="4">
        <v>4.856059491180693E-4</v>
      </c>
      <c r="H3" s="4">
        <v>4.856059491180693E-4</v>
      </c>
      <c r="I3" s="4">
        <v>4.856059491180693E-4</v>
      </c>
      <c r="J3" s="4">
        <v>4.856059491180693E-4</v>
      </c>
      <c r="K3" s="4">
        <v>4.856059491180693E-4</v>
      </c>
      <c r="L3" s="4">
        <v>4.856059491180693E-4</v>
      </c>
      <c r="M3" s="4">
        <v>4.856059491180693E-4</v>
      </c>
      <c r="N3" s="4">
        <v>4.856059491180693E-4</v>
      </c>
      <c r="O3" s="4">
        <v>4.856059491180693E-4</v>
      </c>
      <c r="P3" s="4">
        <v>4.856059491180693E-4</v>
      </c>
      <c r="Q3" s="4">
        <v>4.856059491180693E-4</v>
      </c>
      <c r="R3" s="4">
        <v>4.856059491180693E-4</v>
      </c>
      <c r="S3" s="4">
        <v>4.856059491180693E-4</v>
      </c>
      <c r="T3" s="4">
        <v>4.856059491180693E-4</v>
      </c>
      <c r="U3" s="4">
        <v>4.856059491180693E-4</v>
      </c>
      <c r="V3" s="4">
        <v>4.856059491180693E-4</v>
      </c>
      <c r="W3" s="4">
        <v>4.856059491180693E-4</v>
      </c>
      <c r="X3" s="4">
        <v>4.856059491180693E-4</v>
      </c>
      <c r="Y3" s="4">
        <v>4.856059491180693E-4</v>
      </c>
      <c r="Z3" s="4">
        <v>4.856059491180693E-4</v>
      </c>
      <c r="AA3" s="4">
        <v>4.856059491180693E-4</v>
      </c>
      <c r="AB3" s="4">
        <v>4.856059491180693E-4</v>
      </c>
      <c r="AC3" s="4">
        <v>4.856059491180693E-4</v>
      </c>
      <c r="AD3" s="4">
        <v>4.856059491180693E-4</v>
      </c>
      <c r="AE3" s="4">
        <v>4.856059491180693E-4</v>
      </c>
      <c r="AF3" s="4">
        <v>4.856059491180693E-4</v>
      </c>
      <c r="AG3" s="4">
        <v>4.856059491180693E-4</v>
      </c>
      <c r="AH3" s="4">
        <v>4.856059491180693E-4</v>
      </c>
      <c r="AI3" s="4">
        <v>4.856059491180693E-4</v>
      </c>
      <c r="AJ3" s="4">
        <v>4.856059491180693E-4</v>
      </c>
      <c r="AK3" s="4">
        <v>4.856059491180693E-4</v>
      </c>
      <c r="AL3" s="4">
        <v>4.856059491180693E-4</v>
      </c>
      <c r="AM3" s="4">
        <v>4.856059491180693E-4</v>
      </c>
      <c r="AN3" s="4">
        <v>4.856059491180693E-4</v>
      </c>
      <c r="AO3" s="4">
        <v>4.856059491180693E-4</v>
      </c>
      <c r="AP3" s="4">
        <v>4.856059491180693E-4</v>
      </c>
      <c r="AQ3" s="4">
        <v>4.856059491180693E-4</v>
      </c>
    </row>
    <row r="4" spans="1:43">
      <c r="A4" t="s">
        <v>4</v>
      </c>
      <c r="B4" s="4">
        <v>4.856059491180693E-4</v>
      </c>
      <c r="C4" s="4">
        <v>4.856059491180693E-4</v>
      </c>
      <c r="D4" s="4">
        <v>4.856059491180693E-4</v>
      </c>
      <c r="E4" s="4">
        <v>4.856059491180693E-4</v>
      </c>
      <c r="F4" s="4">
        <v>4.856059491180693E-4</v>
      </c>
      <c r="G4" s="4">
        <v>4.856059491180693E-4</v>
      </c>
      <c r="H4" s="4">
        <v>4.856059491180693E-4</v>
      </c>
      <c r="I4" s="4">
        <v>4.856059491180693E-4</v>
      </c>
      <c r="J4" s="4">
        <v>4.856059491180693E-4</v>
      </c>
      <c r="K4" s="4">
        <v>4.856059491180693E-4</v>
      </c>
      <c r="L4" s="4">
        <v>4.856059491180693E-4</v>
      </c>
      <c r="M4" s="4">
        <v>4.856059491180693E-4</v>
      </c>
      <c r="N4" s="4">
        <v>4.856059491180693E-4</v>
      </c>
      <c r="O4" s="4">
        <v>4.856059491180693E-4</v>
      </c>
      <c r="P4" s="4">
        <v>4.856059491180693E-4</v>
      </c>
      <c r="Q4" s="4">
        <v>4.856059491180693E-4</v>
      </c>
      <c r="R4" s="4">
        <v>4.856059491180693E-4</v>
      </c>
      <c r="S4" s="4">
        <v>4.856059491180693E-4</v>
      </c>
      <c r="T4" s="4">
        <v>4.856059491180693E-4</v>
      </c>
      <c r="U4" s="4">
        <v>4.856059491180693E-4</v>
      </c>
      <c r="V4" s="4">
        <v>4.856059491180693E-4</v>
      </c>
      <c r="W4" s="4">
        <v>4.856059491180693E-4</v>
      </c>
      <c r="X4" s="4">
        <v>4.856059491180693E-4</v>
      </c>
      <c r="Y4" s="4">
        <v>4.856059491180693E-4</v>
      </c>
      <c r="Z4" s="4">
        <v>4.856059491180693E-4</v>
      </c>
      <c r="AA4" s="4">
        <v>4.856059491180693E-4</v>
      </c>
      <c r="AB4" s="4">
        <v>4.856059491180693E-4</v>
      </c>
      <c r="AC4" s="4">
        <v>4.856059491180693E-4</v>
      </c>
      <c r="AD4" s="4">
        <v>4.856059491180693E-4</v>
      </c>
      <c r="AE4" s="4">
        <v>4.856059491180693E-4</v>
      </c>
      <c r="AF4" s="4">
        <v>4.856059491180693E-4</v>
      </c>
      <c r="AG4" s="4">
        <v>4.856059491180693E-4</v>
      </c>
      <c r="AH4" s="4">
        <v>4.856059491180693E-4</v>
      </c>
      <c r="AI4" s="4">
        <v>4.856059491180693E-4</v>
      </c>
      <c r="AJ4" s="4">
        <v>4.856059491180693E-4</v>
      </c>
      <c r="AK4" s="4">
        <v>4.856059491180693E-4</v>
      </c>
      <c r="AL4" s="4">
        <v>4.856059491180693E-4</v>
      </c>
      <c r="AM4" s="4">
        <v>4.856059491180693E-4</v>
      </c>
      <c r="AN4" s="4">
        <v>4.856059491180693E-4</v>
      </c>
      <c r="AO4" s="4">
        <v>4.856059491180693E-4</v>
      </c>
      <c r="AP4" s="4">
        <v>4.856059491180693E-4</v>
      </c>
      <c r="AQ4" s="4">
        <v>4.856059491180693E-4</v>
      </c>
    </row>
    <row r="5" spans="1:43">
      <c r="A5" t="s">
        <v>5</v>
      </c>
      <c r="B5" s="4">
        <v>4.856059491180693E-4</v>
      </c>
      <c r="C5" s="4">
        <v>4.856059491180693E-4</v>
      </c>
      <c r="D5" s="4">
        <v>4.856059491180693E-4</v>
      </c>
      <c r="E5" s="4">
        <v>4.856059491180693E-4</v>
      </c>
      <c r="F5" s="4">
        <v>4.856059491180693E-4</v>
      </c>
      <c r="G5" s="4">
        <v>4.856059491180693E-4</v>
      </c>
      <c r="H5" s="4">
        <v>4.856059491180693E-4</v>
      </c>
      <c r="I5" s="4">
        <v>4.856059491180693E-4</v>
      </c>
      <c r="J5" s="4">
        <v>4.856059491180693E-4</v>
      </c>
      <c r="K5" s="4">
        <v>4.856059491180693E-4</v>
      </c>
      <c r="L5" s="4">
        <v>4.856059491180693E-4</v>
      </c>
      <c r="M5" s="4">
        <v>4.856059491180693E-4</v>
      </c>
      <c r="N5" s="4">
        <v>4.856059491180693E-4</v>
      </c>
      <c r="O5" s="4">
        <v>4.856059491180693E-4</v>
      </c>
      <c r="P5" s="4">
        <v>4.856059491180693E-4</v>
      </c>
      <c r="Q5" s="4">
        <v>4.856059491180693E-4</v>
      </c>
      <c r="R5" s="4">
        <v>4.856059491180693E-4</v>
      </c>
      <c r="S5" s="4">
        <v>4.856059491180693E-4</v>
      </c>
      <c r="T5" s="4">
        <v>4.856059491180693E-4</v>
      </c>
      <c r="U5" s="4">
        <v>4.856059491180693E-4</v>
      </c>
      <c r="V5" s="4">
        <v>4.856059491180693E-4</v>
      </c>
      <c r="W5" s="4">
        <v>4.856059491180693E-4</v>
      </c>
      <c r="X5" s="4">
        <v>4.856059491180693E-4</v>
      </c>
      <c r="Y5" s="4">
        <v>4.856059491180693E-4</v>
      </c>
      <c r="Z5" s="4">
        <v>4.856059491180693E-4</v>
      </c>
      <c r="AA5" s="4">
        <v>4.856059491180693E-4</v>
      </c>
      <c r="AB5" s="4">
        <v>4.856059491180693E-4</v>
      </c>
      <c r="AC5" s="4">
        <v>4.856059491180693E-4</v>
      </c>
      <c r="AD5" s="4">
        <v>4.856059491180693E-4</v>
      </c>
      <c r="AE5" s="4">
        <v>4.856059491180693E-4</v>
      </c>
      <c r="AF5" s="4">
        <v>4.856059491180693E-4</v>
      </c>
      <c r="AG5" s="4">
        <v>4.856059491180693E-4</v>
      </c>
      <c r="AH5" s="4">
        <v>4.856059491180693E-4</v>
      </c>
      <c r="AI5" s="4">
        <v>4.856059491180693E-4</v>
      </c>
      <c r="AJ5" s="4">
        <v>4.856059491180693E-4</v>
      </c>
      <c r="AK5" s="4">
        <v>4.856059491180693E-4</v>
      </c>
      <c r="AL5" s="4">
        <v>4.856059491180693E-4</v>
      </c>
      <c r="AM5" s="4">
        <v>4.856059491180693E-4</v>
      </c>
      <c r="AN5" s="4">
        <v>4.856059491180693E-4</v>
      </c>
      <c r="AO5" s="4">
        <v>4.856059491180693E-4</v>
      </c>
      <c r="AP5" s="4">
        <v>4.856059491180693E-4</v>
      </c>
      <c r="AQ5" s="4">
        <v>4.856059491180693E-4</v>
      </c>
    </row>
    <row r="6" spans="1:43">
      <c r="A6" t="s">
        <v>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</row>
    <row r="7" spans="1:43">
      <c r="A7" t="s">
        <v>49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</row>
    <row r="8" spans="1:43">
      <c r="A8" t="s">
        <v>50</v>
      </c>
      <c r="B8" s="4">
        <v>1.6186864970602313E-4</v>
      </c>
      <c r="C8" s="4">
        <v>1.6186864970602313E-4</v>
      </c>
      <c r="D8" s="4">
        <v>1.6186864970602313E-4</v>
      </c>
      <c r="E8" s="4">
        <v>1.6186864970602313E-4</v>
      </c>
      <c r="F8" s="4">
        <v>1.6186864970602313E-4</v>
      </c>
      <c r="G8" s="4">
        <v>1.6186864970602313E-4</v>
      </c>
      <c r="H8" s="4">
        <v>1.6186864970602313E-4</v>
      </c>
      <c r="I8" s="4">
        <v>1.6186864970602313E-4</v>
      </c>
      <c r="J8" s="4">
        <v>1.6186864970602313E-4</v>
      </c>
      <c r="K8" s="4">
        <v>1.6186864970602313E-4</v>
      </c>
      <c r="L8" s="4">
        <v>1.6186864970602313E-4</v>
      </c>
      <c r="M8" s="4">
        <v>1.6186864970602313E-4</v>
      </c>
      <c r="N8" s="4">
        <v>1.6186864970602313E-4</v>
      </c>
      <c r="O8" s="4">
        <v>1.6186864970602313E-4</v>
      </c>
      <c r="P8" s="4">
        <v>1.6186864970602313E-4</v>
      </c>
      <c r="Q8" s="4">
        <v>1.6186864970602313E-4</v>
      </c>
      <c r="R8" s="4">
        <v>1.6186864970602313E-4</v>
      </c>
      <c r="S8" s="4">
        <v>1.6186864970602313E-4</v>
      </c>
      <c r="T8" s="4">
        <v>1.6186864970602313E-4</v>
      </c>
      <c r="U8" s="4">
        <v>1.6186864970602313E-4</v>
      </c>
      <c r="V8" s="4">
        <v>1.6186864970602313E-4</v>
      </c>
      <c r="W8" s="4">
        <v>1.6186864970602313E-4</v>
      </c>
      <c r="X8" s="4">
        <v>1.6186864970602313E-4</v>
      </c>
      <c r="Y8" s="4">
        <v>1.6186864970602313E-4</v>
      </c>
      <c r="Z8" s="4">
        <v>1.6186864970602313E-4</v>
      </c>
      <c r="AA8" s="4">
        <v>1.6186864970602313E-4</v>
      </c>
      <c r="AB8" s="4">
        <v>1.6186864970602313E-4</v>
      </c>
      <c r="AC8" s="4">
        <v>1.6186864970602313E-4</v>
      </c>
      <c r="AD8" s="4">
        <v>1.6186864970602313E-4</v>
      </c>
      <c r="AE8" s="4">
        <v>1.6186864970602313E-4</v>
      </c>
      <c r="AF8" s="4">
        <v>1.6186864970602313E-4</v>
      </c>
      <c r="AG8" s="4">
        <v>1.6186864970602313E-4</v>
      </c>
      <c r="AH8" s="4">
        <v>1.6186864970602313E-4</v>
      </c>
      <c r="AI8" s="4">
        <v>1.6186864970602313E-4</v>
      </c>
      <c r="AJ8" s="4">
        <v>1.6186864970602313E-4</v>
      </c>
      <c r="AK8" s="4">
        <v>1.6186864970602313E-4</v>
      </c>
      <c r="AL8" s="4">
        <v>1.6186864970602313E-4</v>
      </c>
      <c r="AM8" s="4">
        <v>1.6186864970602313E-4</v>
      </c>
      <c r="AN8" s="4">
        <v>1.6186864970602313E-4</v>
      </c>
      <c r="AO8" s="4">
        <v>1.6186864970602313E-4</v>
      </c>
      <c r="AP8" s="4">
        <v>1.6186864970602313E-4</v>
      </c>
      <c r="AQ8" s="4">
        <v>1.6186864970602313E-4</v>
      </c>
    </row>
    <row r="9" spans="1:43">
      <c r="F9" s="23"/>
    </row>
  </sheetData>
  <phoneticPr fontId="4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Q8"/>
  <sheetViews>
    <sheetView workbookViewId="0">
      <selection activeCell="B2" sqref="B2:AQ8"/>
    </sheetView>
  </sheetViews>
  <sheetFormatPr defaultRowHeight="12.9"/>
  <cols>
    <col min="1" max="1" width="31.125" customWidth="1"/>
    <col min="2" max="5" width="9.375" customWidth="1"/>
    <col min="6" max="6" width="9.625" bestFit="1" customWidth="1"/>
    <col min="7" max="43" width="9.5" bestFit="1" customWidth="1"/>
  </cols>
  <sheetData>
    <row r="1" spans="1:43" ht="25.85">
      <c r="A1" s="12" t="s">
        <v>51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>
      <c r="A2" t="s">
        <v>2</v>
      </c>
      <c r="B2" s="4" cm="1">
        <f t="array" ref="B2:AQ8">Extrapolation!G123:AV129</f>
        <v>1.6622709179351414E-5</v>
      </c>
      <c r="C2" s="4">
        <v>1.6622709179351414E-5</v>
      </c>
      <c r="D2" s="4">
        <v>1.6622709179351414E-5</v>
      </c>
      <c r="E2" s="4">
        <v>1.6622709179351414E-5</v>
      </c>
      <c r="F2" s="4">
        <v>1.6622709179351414E-5</v>
      </c>
      <c r="G2" s="4">
        <v>1.6622709179351414E-5</v>
      </c>
      <c r="H2" s="4">
        <v>1.6622709179351414E-5</v>
      </c>
      <c r="I2" s="4">
        <v>1.6622709179351414E-5</v>
      </c>
      <c r="J2" s="4">
        <v>1.6622709179351414E-5</v>
      </c>
      <c r="K2" s="4">
        <v>1.6622709179351414E-5</v>
      </c>
      <c r="L2" s="4">
        <v>1.6622709179351414E-5</v>
      </c>
      <c r="M2" s="4">
        <v>1.6622709179351414E-5</v>
      </c>
      <c r="N2" s="4">
        <v>1.6622709179351414E-5</v>
      </c>
      <c r="O2" s="4">
        <v>1.6622709179351414E-5</v>
      </c>
      <c r="P2" s="4">
        <v>1.6622709179351414E-5</v>
      </c>
      <c r="Q2" s="4">
        <v>1.6622709179351414E-5</v>
      </c>
      <c r="R2" s="4">
        <v>1.6622709179351414E-5</v>
      </c>
      <c r="S2" s="4">
        <v>1.6622709179351414E-5</v>
      </c>
      <c r="T2" s="4">
        <v>1.6622709179351414E-5</v>
      </c>
      <c r="U2" s="4">
        <v>1.6622709179351414E-5</v>
      </c>
      <c r="V2" s="4">
        <v>1.6622709179351414E-5</v>
      </c>
      <c r="W2" s="4">
        <v>1.6622709179351414E-5</v>
      </c>
      <c r="X2" s="4">
        <v>1.6622709179351414E-5</v>
      </c>
      <c r="Y2" s="4">
        <v>1.6622709179351414E-5</v>
      </c>
      <c r="Z2" s="4">
        <v>1.6622709179351414E-5</v>
      </c>
      <c r="AA2" s="4">
        <v>1.6622709179351414E-5</v>
      </c>
      <c r="AB2" s="4">
        <v>1.6622709179351414E-5</v>
      </c>
      <c r="AC2" s="4">
        <v>1.6622709179351414E-5</v>
      </c>
      <c r="AD2" s="4">
        <v>1.6622709179351414E-5</v>
      </c>
      <c r="AE2" s="4">
        <v>1.6622709179351414E-5</v>
      </c>
      <c r="AF2" s="4">
        <v>1.6622709179351414E-5</v>
      </c>
      <c r="AG2" s="4">
        <v>1.6622709179351414E-5</v>
      </c>
      <c r="AH2" s="4">
        <v>1.6622709179351414E-5</v>
      </c>
      <c r="AI2" s="4">
        <v>1.6622709179351414E-5</v>
      </c>
      <c r="AJ2" s="4">
        <v>1.6622709179351414E-5</v>
      </c>
      <c r="AK2" s="4">
        <v>1.6622709179351414E-5</v>
      </c>
      <c r="AL2" s="4">
        <v>1.6622709179351414E-5</v>
      </c>
      <c r="AM2" s="4">
        <v>1.6622709179351414E-5</v>
      </c>
      <c r="AN2" s="4">
        <v>1.6622709179351414E-5</v>
      </c>
      <c r="AO2" s="4">
        <v>1.6622709179351414E-5</v>
      </c>
      <c r="AP2" s="4">
        <v>1.6622709179351414E-5</v>
      </c>
      <c r="AQ2" s="4">
        <v>1.6622709179351414E-5</v>
      </c>
    </row>
    <row r="3" spans="1:43">
      <c r="A3" t="s">
        <v>3</v>
      </c>
      <c r="B3" s="4">
        <v>5.3416654402987621E-5</v>
      </c>
      <c r="C3" s="4">
        <v>5.3416654402987621E-5</v>
      </c>
      <c r="D3" s="4">
        <v>5.3416654402987621E-5</v>
      </c>
      <c r="E3" s="4">
        <v>5.3416654402987621E-5</v>
      </c>
      <c r="F3" s="4">
        <v>5.3416654402987621E-5</v>
      </c>
      <c r="G3" s="4">
        <v>5.3416654402987621E-5</v>
      </c>
      <c r="H3" s="4">
        <v>5.3416654402987621E-5</v>
      </c>
      <c r="I3" s="4">
        <v>5.3416654402987621E-5</v>
      </c>
      <c r="J3" s="4">
        <v>5.3416654402987621E-5</v>
      </c>
      <c r="K3" s="4">
        <v>5.3416654402987621E-5</v>
      </c>
      <c r="L3" s="4">
        <v>5.3416654402987621E-5</v>
      </c>
      <c r="M3" s="4">
        <v>5.3416654402987621E-5</v>
      </c>
      <c r="N3" s="4">
        <v>5.3416654402987621E-5</v>
      </c>
      <c r="O3" s="4">
        <v>5.3416654402987621E-5</v>
      </c>
      <c r="P3" s="4">
        <v>5.3416654402987621E-5</v>
      </c>
      <c r="Q3" s="4">
        <v>5.3416654402987621E-5</v>
      </c>
      <c r="R3" s="4">
        <v>5.3416654402987621E-5</v>
      </c>
      <c r="S3" s="4">
        <v>5.3416654402987621E-5</v>
      </c>
      <c r="T3" s="4">
        <v>5.3416654402987621E-5</v>
      </c>
      <c r="U3" s="4">
        <v>5.3416654402987621E-5</v>
      </c>
      <c r="V3" s="4">
        <v>5.3416654402987621E-5</v>
      </c>
      <c r="W3" s="4">
        <v>5.3416654402987621E-5</v>
      </c>
      <c r="X3" s="4">
        <v>5.3416654402987621E-5</v>
      </c>
      <c r="Y3" s="4">
        <v>5.3416654402987621E-5</v>
      </c>
      <c r="Z3" s="4">
        <v>5.3416654402987621E-5</v>
      </c>
      <c r="AA3" s="4">
        <v>5.3416654402987621E-5</v>
      </c>
      <c r="AB3" s="4">
        <v>5.3416654402987621E-5</v>
      </c>
      <c r="AC3" s="4">
        <v>5.3416654402987621E-5</v>
      </c>
      <c r="AD3" s="4">
        <v>5.3416654402987621E-5</v>
      </c>
      <c r="AE3" s="4">
        <v>5.3416654402987621E-5</v>
      </c>
      <c r="AF3" s="4">
        <v>5.3416654402987621E-5</v>
      </c>
      <c r="AG3" s="4">
        <v>5.3416654402987621E-5</v>
      </c>
      <c r="AH3" s="4">
        <v>5.3416654402987621E-5</v>
      </c>
      <c r="AI3" s="4">
        <v>5.3416654402987621E-5</v>
      </c>
      <c r="AJ3" s="4">
        <v>5.3416654402987621E-5</v>
      </c>
      <c r="AK3" s="4">
        <v>5.3416654402987621E-5</v>
      </c>
      <c r="AL3" s="4">
        <v>5.3416654402987621E-5</v>
      </c>
      <c r="AM3" s="4">
        <v>5.3416654402987621E-5</v>
      </c>
      <c r="AN3" s="4">
        <v>5.3416654402987621E-5</v>
      </c>
      <c r="AO3" s="4">
        <v>5.3416654402987621E-5</v>
      </c>
      <c r="AP3" s="4">
        <v>5.3416654402987621E-5</v>
      </c>
      <c r="AQ3" s="4">
        <v>5.3416654402987621E-5</v>
      </c>
    </row>
    <row r="4" spans="1:43">
      <c r="A4" t="s">
        <v>4</v>
      </c>
      <c r="B4" s="4">
        <v>5.3416654402987621E-5</v>
      </c>
      <c r="C4" s="4">
        <v>5.3416654402987621E-5</v>
      </c>
      <c r="D4" s="4">
        <v>5.3416654402987621E-5</v>
      </c>
      <c r="E4" s="4">
        <v>5.3416654402987621E-5</v>
      </c>
      <c r="F4" s="4">
        <v>5.3416654402987621E-5</v>
      </c>
      <c r="G4" s="4">
        <v>5.3416654402987621E-5</v>
      </c>
      <c r="H4" s="4">
        <v>5.3416654402987621E-5</v>
      </c>
      <c r="I4" s="4">
        <v>5.3416654402987621E-5</v>
      </c>
      <c r="J4" s="4">
        <v>5.3416654402987621E-5</v>
      </c>
      <c r="K4" s="4">
        <v>5.3416654402987621E-5</v>
      </c>
      <c r="L4" s="4">
        <v>5.3416654402987621E-5</v>
      </c>
      <c r="M4" s="4">
        <v>5.3416654402987621E-5</v>
      </c>
      <c r="N4" s="4">
        <v>5.3416654402987621E-5</v>
      </c>
      <c r="O4" s="4">
        <v>5.3416654402987621E-5</v>
      </c>
      <c r="P4" s="4">
        <v>5.3416654402987621E-5</v>
      </c>
      <c r="Q4" s="4">
        <v>5.3416654402987621E-5</v>
      </c>
      <c r="R4" s="4">
        <v>5.3416654402987621E-5</v>
      </c>
      <c r="S4" s="4">
        <v>5.3416654402987621E-5</v>
      </c>
      <c r="T4" s="4">
        <v>5.3416654402987621E-5</v>
      </c>
      <c r="U4" s="4">
        <v>5.3416654402987621E-5</v>
      </c>
      <c r="V4" s="4">
        <v>5.3416654402987621E-5</v>
      </c>
      <c r="W4" s="4">
        <v>5.3416654402987621E-5</v>
      </c>
      <c r="X4" s="4">
        <v>5.3416654402987621E-5</v>
      </c>
      <c r="Y4" s="4">
        <v>5.3416654402987621E-5</v>
      </c>
      <c r="Z4" s="4">
        <v>5.3416654402987621E-5</v>
      </c>
      <c r="AA4" s="4">
        <v>5.3416654402987621E-5</v>
      </c>
      <c r="AB4" s="4">
        <v>5.3416654402987621E-5</v>
      </c>
      <c r="AC4" s="4">
        <v>5.3416654402987621E-5</v>
      </c>
      <c r="AD4" s="4">
        <v>5.3416654402987621E-5</v>
      </c>
      <c r="AE4" s="4">
        <v>5.3416654402987621E-5</v>
      </c>
      <c r="AF4" s="4">
        <v>5.3416654402987621E-5</v>
      </c>
      <c r="AG4" s="4">
        <v>5.3416654402987621E-5</v>
      </c>
      <c r="AH4" s="4">
        <v>5.3416654402987621E-5</v>
      </c>
      <c r="AI4" s="4">
        <v>5.3416654402987621E-5</v>
      </c>
      <c r="AJ4" s="4">
        <v>5.3416654402987621E-5</v>
      </c>
      <c r="AK4" s="4">
        <v>5.3416654402987621E-5</v>
      </c>
      <c r="AL4" s="4">
        <v>5.3416654402987621E-5</v>
      </c>
      <c r="AM4" s="4">
        <v>5.3416654402987621E-5</v>
      </c>
      <c r="AN4" s="4">
        <v>5.3416654402987621E-5</v>
      </c>
      <c r="AO4" s="4">
        <v>5.3416654402987621E-5</v>
      </c>
      <c r="AP4" s="4">
        <v>5.3416654402987621E-5</v>
      </c>
      <c r="AQ4" s="4">
        <v>5.3416654402987621E-5</v>
      </c>
    </row>
    <row r="5" spans="1:43">
      <c r="A5" t="s">
        <v>5</v>
      </c>
      <c r="B5" s="4">
        <v>5.3416654402987621E-5</v>
      </c>
      <c r="C5" s="4">
        <v>5.3416654402987621E-5</v>
      </c>
      <c r="D5" s="4">
        <v>5.3416654402987621E-5</v>
      </c>
      <c r="E5" s="4">
        <v>5.3416654402987621E-5</v>
      </c>
      <c r="F5" s="4">
        <v>5.3416654402987621E-5</v>
      </c>
      <c r="G5" s="4">
        <v>5.3416654402987621E-5</v>
      </c>
      <c r="H5" s="4">
        <v>5.3416654402987621E-5</v>
      </c>
      <c r="I5" s="4">
        <v>5.3416654402987621E-5</v>
      </c>
      <c r="J5" s="4">
        <v>5.3416654402987621E-5</v>
      </c>
      <c r="K5" s="4">
        <v>5.3416654402987621E-5</v>
      </c>
      <c r="L5" s="4">
        <v>5.3416654402987621E-5</v>
      </c>
      <c r="M5" s="4">
        <v>5.3416654402987621E-5</v>
      </c>
      <c r="N5" s="4">
        <v>5.3416654402987621E-5</v>
      </c>
      <c r="O5" s="4">
        <v>5.3416654402987621E-5</v>
      </c>
      <c r="P5" s="4">
        <v>5.3416654402987621E-5</v>
      </c>
      <c r="Q5" s="4">
        <v>5.3416654402987621E-5</v>
      </c>
      <c r="R5" s="4">
        <v>5.3416654402987621E-5</v>
      </c>
      <c r="S5" s="4">
        <v>5.3416654402987621E-5</v>
      </c>
      <c r="T5" s="4">
        <v>5.3416654402987621E-5</v>
      </c>
      <c r="U5" s="4">
        <v>5.3416654402987621E-5</v>
      </c>
      <c r="V5" s="4">
        <v>5.3416654402987621E-5</v>
      </c>
      <c r="W5" s="4">
        <v>5.3416654402987621E-5</v>
      </c>
      <c r="X5" s="4">
        <v>5.3416654402987621E-5</v>
      </c>
      <c r="Y5" s="4">
        <v>5.3416654402987621E-5</v>
      </c>
      <c r="Z5" s="4">
        <v>5.3416654402987621E-5</v>
      </c>
      <c r="AA5" s="4">
        <v>5.3416654402987621E-5</v>
      </c>
      <c r="AB5" s="4">
        <v>5.3416654402987621E-5</v>
      </c>
      <c r="AC5" s="4">
        <v>5.3416654402987621E-5</v>
      </c>
      <c r="AD5" s="4">
        <v>5.3416654402987621E-5</v>
      </c>
      <c r="AE5" s="4">
        <v>5.3416654402987621E-5</v>
      </c>
      <c r="AF5" s="4">
        <v>5.3416654402987621E-5</v>
      </c>
      <c r="AG5" s="4">
        <v>5.3416654402987621E-5</v>
      </c>
      <c r="AH5" s="4">
        <v>5.3416654402987621E-5</v>
      </c>
      <c r="AI5" s="4">
        <v>5.3416654402987621E-5</v>
      </c>
      <c r="AJ5" s="4">
        <v>5.3416654402987621E-5</v>
      </c>
      <c r="AK5" s="4">
        <v>5.3416654402987621E-5</v>
      </c>
      <c r="AL5" s="4">
        <v>5.3416654402987621E-5</v>
      </c>
      <c r="AM5" s="4">
        <v>5.3416654402987621E-5</v>
      </c>
      <c r="AN5" s="4">
        <v>5.3416654402987621E-5</v>
      </c>
      <c r="AO5" s="4">
        <v>5.3416654402987621E-5</v>
      </c>
      <c r="AP5" s="4">
        <v>5.3416654402987621E-5</v>
      </c>
      <c r="AQ5" s="4">
        <v>5.3416654402987621E-5</v>
      </c>
    </row>
    <row r="6" spans="1:43">
      <c r="A6" t="s">
        <v>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</row>
    <row r="7" spans="1:43">
      <c r="A7" t="s">
        <v>49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</row>
    <row r="8" spans="1:43">
      <c r="A8" t="s">
        <v>50</v>
      </c>
      <c r="B8" s="4">
        <v>1.7805551467662544E-5</v>
      </c>
      <c r="C8" s="4">
        <v>1.7805551467662544E-5</v>
      </c>
      <c r="D8" s="4">
        <v>1.7805551467662544E-5</v>
      </c>
      <c r="E8" s="4">
        <v>1.7805551467662544E-5</v>
      </c>
      <c r="F8" s="4">
        <v>1.7805551467662544E-5</v>
      </c>
      <c r="G8" s="4">
        <v>1.7805551467662544E-5</v>
      </c>
      <c r="H8" s="4">
        <v>1.7805551467662544E-5</v>
      </c>
      <c r="I8" s="4">
        <v>1.7805551467662544E-5</v>
      </c>
      <c r="J8" s="4">
        <v>1.7805551467662544E-5</v>
      </c>
      <c r="K8" s="4">
        <v>1.7805551467662544E-5</v>
      </c>
      <c r="L8" s="4">
        <v>1.7805551467662544E-5</v>
      </c>
      <c r="M8" s="4">
        <v>1.7805551467662544E-5</v>
      </c>
      <c r="N8" s="4">
        <v>1.7805551467662544E-5</v>
      </c>
      <c r="O8" s="4">
        <v>1.7805551467662544E-5</v>
      </c>
      <c r="P8" s="4">
        <v>1.7805551467662544E-5</v>
      </c>
      <c r="Q8" s="4">
        <v>1.7805551467662544E-5</v>
      </c>
      <c r="R8" s="4">
        <v>1.7805551467662544E-5</v>
      </c>
      <c r="S8" s="4">
        <v>1.7805551467662544E-5</v>
      </c>
      <c r="T8" s="4">
        <v>1.7805551467662544E-5</v>
      </c>
      <c r="U8" s="4">
        <v>1.7805551467662544E-5</v>
      </c>
      <c r="V8" s="4">
        <v>1.7805551467662544E-5</v>
      </c>
      <c r="W8" s="4">
        <v>1.7805551467662544E-5</v>
      </c>
      <c r="X8" s="4">
        <v>1.7805551467662544E-5</v>
      </c>
      <c r="Y8" s="4">
        <v>1.7805551467662544E-5</v>
      </c>
      <c r="Z8" s="4">
        <v>1.7805551467662544E-5</v>
      </c>
      <c r="AA8" s="4">
        <v>1.7805551467662544E-5</v>
      </c>
      <c r="AB8" s="4">
        <v>1.7805551467662544E-5</v>
      </c>
      <c r="AC8" s="4">
        <v>1.7805551467662544E-5</v>
      </c>
      <c r="AD8" s="4">
        <v>1.7805551467662544E-5</v>
      </c>
      <c r="AE8" s="4">
        <v>1.7805551467662544E-5</v>
      </c>
      <c r="AF8" s="4">
        <v>1.7805551467662544E-5</v>
      </c>
      <c r="AG8" s="4">
        <v>1.7805551467662544E-5</v>
      </c>
      <c r="AH8" s="4">
        <v>1.7805551467662544E-5</v>
      </c>
      <c r="AI8" s="4">
        <v>1.7805551467662544E-5</v>
      </c>
      <c r="AJ8" s="4">
        <v>1.7805551467662544E-5</v>
      </c>
      <c r="AK8" s="4">
        <v>1.7805551467662544E-5</v>
      </c>
      <c r="AL8" s="4">
        <v>1.7805551467662544E-5</v>
      </c>
      <c r="AM8" s="4">
        <v>1.7805551467662544E-5</v>
      </c>
      <c r="AN8" s="4">
        <v>1.7805551467662544E-5</v>
      </c>
      <c r="AO8" s="4">
        <v>1.7805551467662544E-5</v>
      </c>
      <c r="AP8" s="4">
        <v>1.7805551467662544E-5</v>
      </c>
      <c r="AQ8" s="4">
        <v>1.7805551467662544E-5</v>
      </c>
    </row>
  </sheetData>
  <phoneticPr fontId="4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Q13"/>
  <sheetViews>
    <sheetView workbookViewId="0">
      <selection activeCell="B3" sqref="B3"/>
    </sheetView>
  </sheetViews>
  <sheetFormatPr defaultRowHeight="12.9"/>
  <cols>
    <col min="1" max="1" width="31.125" customWidth="1"/>
    <col min="2" max="43" width="8.875" customWidth="1"/>
  </cols>
  <sheetData>
    <row r="1" spans="1:43" ht="25.85">
      <c r="A1" s="12" t="s">
        <v>51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>
      <c r="A2" t="s">
        <v>2</v>
      </c>
      <c r="B2" s="4" cm="1">
        <f t="array" ref="B2:AQ8">Extrapolation!G130:AV136</f>
        <v>4.4544800146568749E-3</v>
      </c>
      <c r="C2">
        <v>4.4544800146568749E-3</v>
      </c>
      <c r="D2">
        <v>4.4544800146568749E-3</v>
      </c>
      <c r="E2">
        <v>4.4544800146568749E-3</v>
      </c>
      <c r="F2">
        <v>4.4544800146568749E-3</v>
      </c>
      <c r="G2" s="4">
        <v>4.4544800146568749E-3</v>
      </c>
      <c r="H2" s="4">
        <v>4.4544800146568749E-3</v>
      </c>
      <c r="I2" s="4">
        <v>4.4544800146568749E-3</v>
      </c>
      <c r="J2" s="4">
        <v>4.4544800146568749E-3</v>
      </c>
      <c r="K2" s="4">
        <v>4.4544800146568749E-3</v>
      </c>
      <c r="L2" s="4">
        <v>4.4544800146568749E-3</v>
      </c>
      <c r="M2" s="4">
        <v>4.4544800146568749E-3</v>
      </c>
      <c r="N2" s="4">
        <v>4.4544800146568749E-3</v>
      </c>
      <c r="O2" s="4">
        <v>4.4544800146568749E-3</v>
      </c>
      <c r="P2" s="4">
        <v>4.4544800146568749E-3</v>
      </c>
      <c r="Q2" s="4">
        <v>4.4544800146568749E-3</v>
      </c>
      <c r="R2" s="4">
        <v>4.4544800146568749E-3</v>
      </c>
      <c r="S2" s="4">
        <v>4.4544800146568749E-3</v>
      </c>
      <c r="T2" s="4">
        <v>4.4544800146568749E-3</v>
      </c>
      <c r="U2" s="4">
        <v>4.4544800146568749E-3</v>
      </c>
      <c r="V2" s="4">
        <v>4.4544800146568749E-3</v>
      </c>
      <c r="W2" s="4">
        <v>4.4544800146568749E-3</v>
      </c>
      <c r="X2" s="4">
        <v>4.4544800146568749E-3</v>
      </c>
      <c r="Y2" s="4">
        <v>4.4544800146568749E-3</v>
      </c>
      <c r="Z2" s="4">
        <v>4.4544800146568749E-3</v>
      </c>
      <c r="AA2" s="4">
        <v>4.4544800146568749E-3</v>
      </c>
      <c r="AB2" s="4">
        <v>4.4544800146568749E-3</v>
      </c>
      <c r="AC2" s="4">
        <v>4.637028933039274E-3</v>
      </c>
      <c r="AD2" s="4">
        <v>4.6921946850107879E-3</v>
      </c>
      <c r="AE2" s="4">
        <v>4.8050495373842895E-3</v>
      </c>
      <c r="AF2" s="4">
        <v>4.9713144189326222E-3</v>
      </c>
      <c r="AG2" s="4">
        <v>5.022812742502109E-3</v>
      </c>
      <c r="AH2" s="4">
        <v>5.0682680614387793E-3</v>
      </c>
      <c r="AI2" s="4">
        <v>5.1145536145112804E-3</v>
      </c>
      <c r="AJ2" s="4">
        <v>5.2593939947967001E-3</v>
      </c>
      <c r="AK2">
        <v>5.3277660932735029E-3</v>
      </c>
      <c r="AL2" s="4">
        <v>5.3891977997194149E-3</v>
      </c>
      <c r="AM2" s="4">
        <v>5.4835999247564021E-3</v>
      </c>
      <c r="AN2">
        <v>5.5847980160498465E-3</v>
      </c>
      <c r="AO2">
        <v>5.6836356836670468E-3</v>
      </c>
      <c r="AP2">
        <v>5.7653010665893768E-3</v>
      </c>
      <c r="AQ2">
        <v>5.8705648050965745E-3</v>
      </c>
    </row>
    <row r="3" spans="1:43">
      <c r="A3" t="s">
        <v>3</v>
      </c>
      <c r="B3">
        <v>4.88055442953364E-3</v>
      </c>
      <c r="C3">
        <v>4.88055442953364E-3</v>
      </c>
      <c r="D3">
        <v>4.88055442953364E-3</v>
      </c>
      <c r="E3">
        <v>4.88055442953364E-3</v>
      </c>
      <c r="F3">
        <v>4.88055442953364E-3</v>
      </c>
      <c r="G3">
        <v>4.88055442953364E-3</v>
      </c>
      <c r="H3">
        <v>4.88055442953364E-3</v>
      </c>
      <c r="I3">
        <v>4.88055442953364E-3</v>
      </c>
      <c r="J3">
        <v>4.88055442953364E-3</v>
      </c>
      <c r="K3">
        <v>4.88055442953364E-3</v>
      </c>
      <c r="L3">
        <v>4.88055442953364E-3</v>
      </c>
      <c r="M3">
        <v>4.88055442953364E-3</v>
      </c>
      <c r="N3">
        <v>4.88055442953364E-3</v>
      </c>
      <c r="O3">
        <v>4.88055442953364E-3</v>
      </c>
      <c r="P3">
        <v>4.88055442953364E-3</v>
      </c>
      <c r="Q3">
        <v>4.88055442953364E-3</v>
      </c>
      <c r="R3">
        <v>4.88055442953364E-3</v>
      </c>
      <c r="S3">
        <v>4.88055442953364E-3</v>
      </c>
      <c r="T3">
        <v>4.88055442953364E-3</v>
      </c>
      <c r="U3">
        <v>4.88055442953364E-3</v>
      </c>
      <c r="V3">
        <v>4.88055442953364E-3</v>
      </c>
      <c r="W3">
        <v>4.88055442953364E-3</v>
      </c>
      <c r="X3">
        <v>4.88055442953364E-3</v>
      </c>
      <c r="Y3">
        <v>4.88055442953364E-3</v>
      </c>
      <c r="Z3">
        <v>4.88055442953364E-3</v>
      </c>
      <c r="AA3">
        <v>4.88055442953364E-3</v>
      </c>
      <c r="AB3">
        <v>4.88055442953364E-3</v>
      </c>
      <c r="AC3">
        <v>4.9929594721157527E-3</v>
      </c>
      <c r="AD3">
        <v>5.0391328038998729E-3</v>
      </c>
      <c r="AE3">
        <v>5.1345255556205383E-3</v>
      </c>
      <c r="AF3">
        <v>5.2000038153210849E-3</v>
      </c>
      <c r="AG3">
        <v>5.2901051428241126E-3</v>
      </c>
      <c r="AH3">
        <v>5.3675303060960978E-3</v>
      </c>
      <c r="AI3">
        <v>5.4581304919986999E-3</v>
      </c>
      <c r="AJ3">
        <v>5.5443358276492747E-3</v>
      </c>
      <c r="AK3">
        <v>5.6384714692488376E-3</v>
      </c>
      <c r="AL3">
        <v>5.7322955573246726E-3</v>
      </c>
      <c r="AM3">
        <v>5.8317511093699094E-3</v>
      </c>
      <c r="AN3">
        <v>5.9330227056464289E-3</v>
      </c>
      <c r="AO3">
        <v>6.0390446149751059E-3</v>
      </c>
      <c r="AP3">
        <v>6.1040176652750423E-3</v>
      </c>
      <c r="AQ3">
        <v>6.1374643374135359E-3</v>
      </c>
    </row>
    <row r="4" spans="1:43">
      <c r="A4" t="s">
        <v>4</v>
      </c>
      <c r="B4">
        <v>4.88055442953364E-3</v>
      </c>
      <c r="C4">
        <v>4.88055442953364E-3</v>
      </c>
      <c r="D4">
        <v>4.88055442953364E-3</v>
      </c>
      <c r="E4">
        <v>4.88055442953364E-3</v>
      </c>
      <c r="F4" s="24">
        <v>4.88055442953364E-3</v>
      </c>
      <c r="G4" s="24">
        <v>4.88055442953364E-3</v>
      </c>
      <c r="H4" s="24">
        <v>4.88055442953364E-3</v>
      </c>
      <c r="I4">
        <v>4.88055442953364E-3</v>
      </c>
      <c r="J4">
        <v>4.88055442953364E-3</v>
      </c>
      <c r="K4">
        <v>4.88055442953364E-3</v>
      </c>
      <c r="L4">
        <v>4.88055442953364E-3</v>
      </c>
      <c r="M4">
        <v>4.88055442953364E-3</v>
      </c>
      <c r="N4">
        <v>4.88055442953364E-3</v>
      </c>
      <c r="O4">
        <v>4.88055442953364E-3</v>
      </c>
      <c r="P4">
        <v>4.88055442953364E-3</v>
      </c>
      <c r="Q4">
        <v>4.88055442953364E-3</v>
      </c>
      <c r="R4">
        <v>4.88055442953364E-3</v>
      </c>
      <c r="S4">
        <v>4.88055442953364E-3</v>
      </c>
      <c r="T4">
        <v>4.88055442953364E-3</v>
      </c>
      <c r="U4">
        <v>4.88055442953364E-3</v>
      </c>
      <c r="V4">
        <v>4.88055442953364E-3</v>
      </c>
      <c r="W4">
        <v>4.88055442953364E-3</v>
      </c>
      <c r="X4">
        <v>4.88055442953364E-3</v>
      </c>
      <c r="Y4">
        <v>4.88055442953364E-3</v>
      </c>
      <c r="Z4">
        <v>4.88055442953364E-3</v>
      </c>
      <c r="AA4">
        <v>4.88055442953364E-3</v>
      </c>
      <c r="AB4">
        <v>4.88055442953364E-3</v>
      </c>
      <c r="AC4">
        <v>4.9929594721157527E-3</v>
      </c>
      <c r="AD4">
        <v>5.0391328038998729E-3</v>
      </c>
      <c r="AE4">
        <v>5.1345255556205383E-3</v>
      </c>
      <c r="AF4">
        <v>5.2000038153210849E-3</v>
      </c>
      <c r="AG4">
        <v>5.2901051428241126E-3</v>
      </c>
      <c r="AH4">
        <v>5.3675303060960978E-3</v>
      </c>
      <c r="AI4">
        <v>5.4581304919986999E-3</v>
      </c>
      <c r="AJ4">
        <v>5.5443358276492747E-3</v>
      </c>
      <c r="AK4">
        <v>5.6384714692488376E-3</v>
      </c>
      <c r="AL4">
        <v>5.7322955573246726E-3</v>
      </c>
      <c r="AM4">
        <v>5.8317511093699094E-3</v>
      </c>
      <c r="AN4">
        <v>5.9330227056464289E-3</v>
      </c>
      <c r="AO4">
        <v>6.0390446149751059E-3</v>
      </c>
      <c r="AP4">
        <v>6.1040176652750423E-3</v>
      </c>
      <c r="AQ4">
        <v>6.1374643374135359E-3</v>
      </c>
    </row>
    <row r="5" spans="1:43">
      <c r="A5" t="s">
        <v>5</v>
      </c>
      <c r="B5">
        <v>4.88055442953364E-3</v>
      </c>
      <c r="C5">
        <v>4.88055442953364E-3</v>
      </c>
      <c r="D5">
        <v>4.88055442953364E-3</v>
      </c>
      <c r="E5">
        <v>4.88055442953364E-3</v>
      </c>
      <c r="F5" s="14">
        <v>4.88055442953364E-3</v>
      </c>
      <c r="G5" s="14">
        <v>4.88055442953364E-3</v>
      </c>
      <c r="H5" s="14">
        <v>4.88055442953364E-3</v>
      </c>
      <c r="I5" s="14">
        <v>4.88055442953364E-3</v>
      </c>
      <c r="J5" s="14">
        <v>4.88055442953364E-3</v>
      </c>
      <c r="K5" s="14">
        <v>4.88055442953364E-3</v>
      </c>
      <c r="L5" s="14">
        <v>4.88055442953364E-3</v>
      </c>
      <c r="M5" s="14">
        <v>4.88055442953364E-3</v>
      </c>
      <c r="N5" s="14">
        <v>4.88055442953364E-3</v>
      </c>
      <c r="O5" s="14">
        <v>4.88055442953364E-3</v>
      </c>
      <c r="P5" s="14">
        <v>4.88055442953364E-3</v>
      </c>
      <c r="Q5" s="14">
        <v>4.88055442953364E-3</v>
      </c>
      <c r="R5" s="14">
        <v>4.88055442953364E-3</v>
      </c>
      <c r="S5" s="14">
        <v>4.88055442953364E-3</v>
      </c>
      <c r="T5" s="14">
        <v>4.88055442953364E-3</v>
      </c>
      <c r="U5" s="14">
        <v>4.88055442953364E-3</v>
      </c>
      <c r="V5" s="14">
        <v>4.88055442953364E-3</v>
      </c>
      <c r="W5" s="14">
        <v>4.88055442953364E-3</v>
      </c>
      <c r="X5" s="14">
        <v>4.88055442953364E-3</v>
      </c>
      <c r="Y5" s="14">
        <v>4.88055442953364E-3</v>
      </c>
      <c r="Z5" s="14">
        <v>4.88055442953364E-3</v>
      </c>
      <c r="AA5" s="14">
        <v>4.88055442953364E-3</v>
      </c>
      <c r="AB5" s="14">
        <v>4.88055442953364E-3</v>
      </c>
      <c r="AC5" s="14">
        <v>4.9929594721157527E-3</v>
      </c>
      <c r="AD5" s="14">
        <v>5.0391328038998729E-3</v>
      </c>
      <c r="AE5" s="14">
        <v>5.1345255556205383E-3</v>
      </c>
      <c r="AF5" s="14">
        <v>5.2000038153210849E-3</v>
      </c>
      <c r="AG5" s="14">
        <v>5.2901051428241126E-3</v>
      </c>
      <c r="AH5" s="14">
        <v>5.3675303060960978E-3</v>
      </c>
      <c r="AI5" s="14">
        <v>5.4581304919986999E-3</v>
      </c>
      <c r="AJ5" s="14">
        <v>5.5443358276492747E-3</v>
      </c>
      <c r="AK5">
        <v>5.6384714692488376E-3</v>
      </c>
      <c r="AL5" s="4">
        <v>5.7322955573246726E-3</v>
      </c>
      <c r="AM5" s="4">
        <v>5.8317511093699094E-3</v>
      </c>
      <c r="AN5">
        <v>5.9330227056464289E-3</v>
      </c>
      <c r="AO5">
        <v>6.0390446149751059E-3</v>
      </c>
      <c r="AP5">
        <v>6.1040176652750423E-3</v>
      </c>
      <c r="AQ5">
        <v>6.1374643374135359E-3</v>
      </c>
    </row>
    <row r="6" spans="1:43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50</v>
      </c>
      <c r="B8">
        <v>1.6268514765112136E-3</v>
      </c>
      <c r="C8">
        <v>1.6268514765112136E-3</v>
      </c>
      <c r="D8">
        <v>1.6268514765112136E-3</v>
      </c>
      <c r="E8">
        <v>1.6268514765112136E-3</v>
      </c>
      <c r="F8" s="4">
        <v>1.6268514765112136E-3</v>
      </c>
      <c r="G8" s="4">
        <v>1.6268514765112136E-3</v>
      </c>
      <c r="H8" s="4">
        <v>1.6268514765112136E-3</v>
      </c>
      <c r="I8" s="4">
        <v>1.6268514765112136E-3</v>
      </c>
      <c r="J8" s="4">
        <v>1.6268514765112136E-3</v>
      </c>
      <c r="K8" s="4">
        <v>1.6268514765112136E-3</v>
      </c>
      <c r="L8" s="4">
        <v>1.6268514765112136E-3</v>
      </c>
      <c r="M8" s="4">
        <v>1.6268514765112136E-3</v>
      </c>
      <c r="N8" s="4">
        <v>1.6268514765112136E-3</v>
      </c>
      <c r="O8" s="4">
        <v>1.6268514765112136E-3</v>
      </c>
      <c r="P8" s="4">
        <v>1.6268514765112136E-3</v>
      </c>
      <c r="Q8" s="4">
        <v>1.6268514765112136E-3</v>
      </c>
      <c r="R8" s="4">
        <v>1.6268514765112136E-3</v>
      </c>
      <c r="S8" s="4">
        <v>1.6268514765112136E-3</v>
      </c>
      <c r="T8" s="4">
        <v>1.6268514765112136E-3</v>
      </c>
      <c r="U8" s="4">
        <v>1.6268514765112136E-3</v>
      </c>
      <c r="V8" s="4">
        <v>1.6268514765112136E-3</v>
      </c>
      <c r="W8" s="4">
        <v>1.6268514765112136E-3</v>
      </c>
      <c r="X8" s="4">
        <v>1.6268514765112136E-3</v>
      </c>
      <c r="Y8" s="4">
        <v>1.6268514765112136E-3</v>
      </c>
      <c r="Z8" s="4">
        <v>1.6268514765112136E-3</v>
      </c>
      <c r="AA8" s="4">
        <v>1.6268514765112136E-3</v>
      </c>
      <c r="AB8" s="4">
        <v>1.6268514765112136E-3</v>
      </c>
      <c r="AC8" s="4">
        <v>1.6643198240385844E-3</v>
      </c>
      <c r="AD8" s="4">
        <v>1.6797109346332912E-3</v>
      </c>
      <c r="AE8" s="4">
        <v>1.7115085185401798E-3</v>
      </c>
      <c r="AF8" s="4">
        <v>1.7333346051070285E-3</v>
      </c>
      <c r="AG8" s="4">
        <v>1.7633683809413711E-3</v>
      </c>
      <c r="AH8" s="4">
        <v>1.7891767686986995E-3</v>
      </c>
      <c r="AI8" s="4">
        <v>1.8193768306662337E-3</v>
      </c>
      <c r="AJ8" s="4">
        <v>1.8481119425497584E-3</v>
      </c>
      <c r="AK8">
        <v>1.8794904897496128E-3</v>
      </c>
      <c r="AL8" s="4">
        <v>1.9107651857748912E-3</v>
      </c>
      <c r="AM8" s="4">
        <v>1.9439170364566368E-3</v>
      </c>
      <c r="AN8">
        <v>1.9776742352154764E-3</v>
      </c>
      <c r="AO8">
        <v>2.0130148716583688E-3</v>
      </c>
      <c r="AP8">
        <v>2.0346725550916809E-3</v>
      </c>
      <c r="AQ8">
        <v>2.0458214458045124E-3</v>
      </c>
    </row>
    <row r="13" spans="1:43"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</row>
  </sheetData>
  <phoneticPr fontId="4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Q8"/>
  <sheetViews>
    <sheetView workbookViewId="0">
      <selection activeCell="B3" sqref="B3"/>
    </sheetView>
  </sheetViews>
  <sheetFormatPr defaultRowHeight="12.9"/>
  <cols>
    <col min="1" max="1" width="31.125" customWidth="1"/>
    <col min="2" max="5" width="9.375" customWidth="1"/>
    <col min="6" max="6" width="9.5" bestFit="1" customWidth="1"/>
  </cols>
  <sheetData>
    <row r="1" spans="1:43" ht="25.85">
      <c r="A1" s="12" t="s">
        <v>51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>
      <c r="A2" t="s">
        <v>2</v>
      </c>
      <c r="B2" s="4" cm="1">
        <f t="array" ref="B2:AQ8">Extrapolation!G137:AV143</f>
        <v>9.4522130090967955E-3</v>
      </c>
      <c r="C2">
        <v>9.4522130090967955E-3</v>
      </c>
      <c r="D2">
        <v>9.4522130090967955E-3</v>
      </c>
      <c r="E2">
        <v>9.4522130090967955E-3</v>
      </c>
      <c r="F2">
        <v>9.4522130090967955E-3</v>
      </c>
      <c r="G2" s="4">
        <v>9.4522130090967955E-3</v>
      </c>
      <c r="H2" s="4">
        <v>9.4522130090967955E-3</v>
      </c>
      <c r="I2" s="4">
        <v>9.4522130090967955E-3</v>
      </c>
      <c r="J2" s="4">
        <v>9.4522130090967955E-3</v>
      </c>
      <c r="K2" s="4">
        <v>9.4522130090967955E-3</v>
      </c>
      <c r="L2" s="4">
        <v>9.4522130090967955E-3</v>
      </c>
      <c r="M2" s="4">
        <v>9.4522130090967955E-3</v>
      </c>
      <c r="N2" s="4">
        <v>9.4522130090967955E-3</v>
      </c>
      <c r="O2" s="4">
        <v>9.4522130090967955E-3</v>
      </c>
      <c r="P2" s="4">
        <v>9.4522130090967955E-3</v>
      </c>
      <c r="Q2" s="4">
        <v>9.4522130090967955E-3</v>
      </c>
      <c r="R2" s="4">
        <v>9.4522130090967955E-3</v>
      </c>
      <c r="S2" s="4">
        <v>9.4522130090967955E-3</v>
      </c>
      <c r="T2" s="4">
        <v>9.4522130090967955E-3</v>
      </c>
      <c r="U2" s="4">
        <v>9.4522130090967955E-3</v>
      </c>
      <c r="V2" s="4">
        <v>9.4522130090967955E-3</v>
      </c>
      <c r="W2" s="4">
        <v>9.4522130090967955E-3</v>
      </c>
      <c r="X2" s="4">
        <v>9.4522130090967955E-3</v>
      </c>
      <c r="Y2" s="4">
        <v>9.4522130090967955E-3</v>
      </c>
      <c r="Z2" s="4">
        <v>1.0127625441870397E-2</v>
      </c>
      <c r="AA2" s="4">
        <v>1.0626578029084469E-2</v>
      </c>
      <c r="AB2" s="4">
        <v>1.0927680405638735E-2</v>
      </c>
      <c r="AC2" s="4">
        <v>1.1145146682367865E-2</v>
      </c>
      <c r="AD2" s="4">
        <v>1.1371444076933709E-2</v>
      </c>
      <c r="AE2" s="4">
        <v>1.1429461648754798E-2</v>
      </c>
      <c r="AF2" s="4">
        <v>1.1458693008470284E-2</v>
      </c>
      <c r="AG2" s="4">
        <v>1.160712167438307E-2</v>
      </c>
      <c r="AH2" s="4">
        <v>1.1652403033320848E-2</v>
      </c>
      <c r="AI2" s="4">
        <v>1.1744033987711294E-2</v>
      </c>
      <c r="AJ2" s="4">
        <v>1.18449410874074E-2</v>
      </c>
      <c r="AK2">
        <v>1.1915821718914494E-2</v>
      </c>
      <c r="AL2" s="4">
        <v>1.2015686131577157E-2</v>
      </c>
      <c r="AM2" s="4">
        <v>1.2104961746198767E-2</v>
      </c>
      <c r="AN2">
        <v>1.2193499483073487E-2</v>
      </c>
      <c r="AO2">
        <v>1.229176671141783E-2</v>
      </c>
      <c r="AP2">
        <v>1.2384138111944124E-2</v>
      </c>
      <c r="AQ2">
        <v>1.2481167138676473E-2</v>
      </c>
    </row>
    <row r="3" spans="1:43">
      <c r="A3" t="s">
        <v>3</v>
      </c>
      <c r="B3">
        <v>6.3281765060902275E-3</v>
      </c>
      <c r="C3">
        <v>6.3281765060902275E-3</v>
      </c>
      <c r="D3">
        <v>6.3281765060902275E-3</v>
      </c>
      <c r="E3">
        <v>6.3281765060902275E-3</v>
      </c>
      <c r="F3">
        <v>6.3281765060902275E-3</v>
      </c>
      <c r="G3">
        <v>6.3281765060902275E-3</v>
      </c>
      <c r="H3">
        <v>6.3281765060902275E-3</v>
      </c>
      <c r="I3">
        <v>6.3281765060902275E-3</v>
      </c>
      <c r="J3">
        <v>6.3281765060902275E-3</v>
      </c>
      <c r="K3">
        <v>6.3281765060902275E-3</v>
      </c>
      <c r="L3">
        <v>6.3281765060902275E-3</v>
      </c>
      <c r="M3">
        <v>6.3281765060902275E-3</v>
      </c>
      <c r="N3">
        <v>6.3281765060902275E-3</v>
      </c>
      <c r="O3">
        <v>6.3281765060902275E-3</v>
      </c>
      <c r="P3">
        <v>6.3281765060902275E-3</v>
      </c>
      <c r="Q3">
        <v>6.3281765060902275E-3</v>
      </c>
      <c r="R3">
        <v>6.3281765060902275E-3</v>
      </c>
      <c r="S3">
        <v>6.3281765060902275E-3</v>
      </c>
      <c r="T3">
        <v>6.3281765060902275E-3</v>
      </c>
      <c r="U3">
        <v>6.3281765060902275E-3</v>
      </c>
      <c r="V3">
        <v>6.3281765060902275E-3</v>
      </c>
      <c r="W3">
        <v>6.3281765060902275E-3</v>
      </c>
      <c r="X3">
        <v>6.3281765060902275E-3</v>
      </c>
      <c r="Y3">
        <v>6.3281765060902275E-3</v>
      </c>
      <c r="Z3">
        <v>6.5630111811209322E-3</v>
      </c>
      <c r="AA3">
        <v>6.6981961290377163E-3</v>
      </c>
      <c r="AB3">
        <v>6.9204474880103645E-3</v>
      </c>
      <c r="AC3">
        <v>7.0005452598623143E-3</v>
      </c>
      <c r="AD3">
        <v>7.0556676634832777E-3</v>
      </c>
      <c r="AE3">
        <v>7.1298284139737064E-3</v>
      </c>
      <c r="AF3">
        <v>7.1931868706932829E-3</v>
      </c>
      <c r="AG3">
        <v>7.2660772762371045E-3</v>
      </c>
      <c r="AH3">
        <v>7.3347455016067684E-3</v>
      </c>
      <c r="AI3">
        <v>7.4086057543732544E-3</v>
      </c>
      <c r="AJ3">
        <v>7.4813274743885834E-3</v>
      </c>
      <c r="AK3">
        <v>7.557286671197554E-3</v>
      </c>
      <c r="AL3">
        <v>7.6335822476328342E-3</v>
      </c>
      <c r="AM3">
        <v>7.7122652925674592E-3</v>
      </c>
      <c r="AN3">
        <v>7.7920214874748666E-3</v>
      </c>
      <c r="AO3">
        <v>7.8738296230852472E-3</v>
      </c>
      <c r="AP3">
        <v>7.9571115649271756E-3</v>
      </c>
      <c r="AQ3">
        <v>8.0423526655721451E-3</v>
      </c>
    </row>
    <row r="4" spans="1:43">
      <c r="A4" t="s">
        <v>4</v>
      </c>
      <c r="B4">
        <v>6.3281765060902275E-3</v>
      </c>
      <c r="C4">
        <v>6.3281765060902275E-3</v>
      </c>
      <c r="D4">
        <v>6.3281765060902275E-3</v>
      </c>
      <c r="E4">
        <v>6.3281765060902275E-3</v>
      </c>
      <c r="F4">
        <v>6.3281765060902275E-3</v>
      </c>
      <c r="G4">
        <v>6.3281765060902275E-3</v>
      </c>
      <c r="H4">
        <v>6.3281765060902275E-3</v>
      </c>
      <c r="I4">
        <v>6.3281765060902275E-3</v>
      </c>
      <c r="J4">
        <v>6.3281765060902275E-3</v>
      </c>
      <c r="K4">
        <v>6.3281765060902275E-3</v>
      </c>
      <c r="L4">
        <v>6.3281765060902275E-3</v>
      </c>
      <c r="M4">
        <v>6.3281765060902275E-3</v>
      </c>
      <c r="N4">
        <v>6.3281765060902275E-3</v>
      </c>
      <c r="O4">
        <v>6.3281765060902275E-3</v>
      </c>
      <c r="P4">
        <v>6.3281765060902275E-3</v>
      </c>
      <c r="Q4">
        <v>6.3281765060902275E-3</v>
      </c>
      <c r="R4">
        <v>6.3281765060902275E-3</v>
      </c>
      <c r="S4">
        <v>6.3281765060902275E-3</v>
      </c>
      <c r="T4">
        <v>6.3281765060902275E-3</v>
      </c>
      <c r="U4">
        <v>6.3281765060902275E-3</v>
      </c>
      <c r="V4">
        <v>6.3281765060902275E-3</v>
      </c>
      <c r="W4">
        <v>6.3281765060902275E-3</v>
      </c>
      <c r="X4">
        <v>6.3281765060902275E-3</v>
      </c>
      <c r="Y4">
        <v>6.3281765060902275E-3</v>
      </c>
      <c r="Z4">
        <v>6.5630111811209322E-3</v>
      </c>
      <c r="AA4">
        <v>6.6981961290377163E-3</v>
      </c>
      <c r="AB4">
        <v>6.9204474880103645E-3</v>
      </c>
      <c r="AC4">
        <v>7.0005452598623143E-3</v>
      </c>
      <c r="AD4">
        <v>7.0556676634832777E-3</v>
      </c>
      <c r="AE4">
        <v>7.1298284139737064E-3</v>
      </c>
      <c r="AF4">
        <v>7.1931868706932829E-3</v>
      </c>
      <c r="AG4">
        <v>7.2660772762371045E-3</v>
      </c>
      <c r="AH4">
        <v>7.3347455016067684E-3</v>
      </c>
      <c r="AI4">
        <v>7.4086057543732544E-3</v>
      </c>
      <c r="AJ4">
        <v>7.4813274743885834E-3</v>
      </c>
      <c r="AK4">
        <v>7.557286671197554E-3</v>
      </c>
      <c r="AL4">
        <v>7.6335822476328342E-3</v>
      </c>
      <c r="AM4">
        <v>7.7122652925674592E-3</v>
      </c>
      <c r="AN4">
        <v>7.7920214874748666E-3</v>
      </c>
      <c r="AO4">
        <v>7.8738296230852472E-3</v>
      </c>
      <c r="AP4">
        <v>7.9571115649271756E-3</v>
      </c>
      <c r="AQ4">
        <v>8.0423526655721451E-3</v>
      </c>
    </row>
    <row r="5" spans="1:43">
      <c r="A5" t="s">
        <v>5</v>
      </c>
      <c r="B5">
        <v>6.3281765060902275E-3</v>
      </c>
      <c r="C5">
        <v>6.3281765060902275E-3</v>
      </c>
      <c r="D5">
        <v>6.3281765060902275E-3</v>
      </c>
      <c r="E5">
        <v>6.3281765060902275E-3</v>
      </c>
      <c r="F5" s="4">
        <v>6.3281765060902275E-3</v>
      </c>
      <c r="G5" s="4">
        <v>6.3281765060902275E-3</v>
      </c>
      <c r="H5" s="4">
        <v>6.3281765060902275E-3</v>
      </c>
      <c r="I5" s="4">
        <v>6.3281765060902275E-3</v>
      </c>
      <c r="J5" s="4">
        <v>6.3281765060902275E-3</v>
      </c>
      <c r="K5" s="4">
        <v>6.3281765060902275E-3</v>
      </c>
      <c r="L5" s="4">
        <v>6.3281765060902275E-3</v>
      </c>
      <c r="M5" s="4">
        <v>6.3281765060902275E-3</v>
      </c>
      <c r="N5" s="4">
        <v>6.3281765060902275E-3</v>
      </c>
      <c r="O5" s="4">
        <v>6.3281765060902275E-3</v>
      </c>
      <c r="P5" s="4">
        <v>6.3281765060902275E-3</v>
      </c>
      <c r="Q5" s="4">
        <v>6.3281765060902275E-3</v>
      </c>
      <c r="R5" s="4">
        <v>6.3281765060902275E-3</v>
      </c>
      <c r="S5" s="4">
        <v>6.3281765060902275E-3</v>
      </c>
      <c r="T5" s="4">
        <v>6.3281765060902275E-3</v>
      </c>
      <c r="U5" s="4">
        <v>6.3281765060902275E-3</v>
      </c>
      <c r="V5" s="4">
        <v>6.3281765060902275E-3</v>
      </c>
      <c r="W5" s="4">
        <v>6.3281765060902275E-3</v>
      </c>
      <c r="X5" s="4">
        <v>6.3281765060902275E-3</v>
      </c>
      <c r="Y5" s="4">
        <v>6.3281765060902275E-3</v>
      </c>
      <c r="Z5" s="4">
        <v>6.5630111811209322E-3</v>
      </c>
      <c r="AA5" s="4">
        <v>6.6981961290377163E-3</v>
      </c>
      <c r="AB5" s="4">
        <v>6.9204474880103645E-3</v>
      </c>
      <c r="AC5" s="4">
        <v>7.0005452598623143E-3</v>
      </c>
      <c r="AD5" s="4">
        <v>7.0556676634832777E-3</v>
      </c>
      <c r="AE5" s="4">
        <v>7.1298284139737064E-3</v>
      </c>
      <c r="AF5" s="4">
        <v>7.1931868706932829E-3</v>
      </c>
      <c r="AG5" s="4">
        <v>7.2660772762371045E-3</v>
      </c>
      <c r="AH5" s="4">
        <v>7.3347455016067684E-3</v>
      </c>
      <c r="AI5" s="4">
        <v>7.4086057543732544E-3</v>
      </c>
      <c r="AJ5" s="4">
        <v>7.4813274743885834E-3</v>
      </c>
      <c r="AK5">
        <v>7.557286671197554E-3</v>
      </c>
      <c r="AL5" s="4">
        <v>7.6335822476328342E-3</v>
      </c>
      <c r="AM5" s="4">
        <v>7.7122652925674592E-3</v>
      </c>
      <c r="AN5">
        <v>7.7920214874748666E-3</v>
      </c>
      <c r="AO5">
        <v>7.8738296230852472E-3</v>
      </c>
      <c r="AP5">
        <v>7.9571115649271756E-3</v>
      </c>
      <c r="AQ5">
        <v>8.0423526655721451E-3</v>
      </c>
    </row>
    <row r="6" spans="1:43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50</v>
      </c>
      <c r="B8">
        <v>2.1093921686967426E-3</v>
      </c>
      <c r="C8">
        <v>2.1093921686967426E-3</v>
      </c>
      <c r="D8">
        <v>2.1093921686967426E-3</v>
      </c>
      <c r="E8">
        <v>2.1093921686967426E-3</v>
      </c>
      <c r="F8" s="4">
        <v>2.1093921686967426E-3</v>
      </c>
      <c r="G8" s="4">
        <v>2.1093921686967426E-3</v>
      </c>
      <c r="H8" s="4">
        <v>2.1093921686967426E-3</v>
      </c>
      <c r="I8" s="4">
        <v>2.1093921686967426E-3</v>
      </c>
      <c r="J8" s="4">
        <v>2.1093921686967426E-3</v>
      </c>
      <c r="K8" s="4">
        <v>2.1093921686967426E-3</v>
      </c>
      <c r="L8" s="4">
        <v>2.1093921686967426E-3</v>
      </c>
      <c r="M8" s="4">
        <v>2.1093921686967426E-3</v>
      </c>
      <c r="N8" s="4">
        <v>2.1093921686967426E-3</v>
      </c>
      <c r="O8" s="4">
        <v>2.1093921686967426E-3</v>
      </c>
      <c r="P8" s="4">
        <v>2.1093921686967426E-3</v>
      </c>
      <c r="Q8" s="4">
        <v>2.1093921686967426E-3</v>
      </c>
      <c r="R8" s="4">
        <v>2.1093921686967426E-3</v>
      </c>
      <c r="S8" s="4">
        <v>2.1093921686967426E-3</v>
      </c>
      <c r="T8" s="4">
        <v>2.1093921686967426E-3</v>
      </c>
      <c r="U8" s="4">
        <v>2.1093921686967426E-3</v>
      </c>
      <c r="V8" s="4">
        <v>2.1093921686967426E-3</v>
      </c>
      <c r="W8" s="4">
        <v>2.1093921686967426E-3</v>
      </c>
      <c r="X8" s="4">
        <v>2.1093921686967426E-3</v>
      </c>
      <c r="Y8" s="4">
        <v>2.1093921686967426E-3</v>
      </c>
      <c r="Z8" s="4">
        <v>2.1876703937069777E-3</v>
      </c>
      <c r="AA8" s="4">
        <v>2.2327320430125725E-3</v>
      </c>
      <c r="AB8" s="4">
        <v>2.3068158293367883E-3</v>
      </c>
      <c r="AC8" s="4">
        <v>2.3335150866207717E-3</v>
      </c>
      <c r="AD8" s="4">
        <v>2.3518892211610927E-3</v>
      </c>
      <c r="AE8" s="4">
        <v>2.3766094713245692E-3</v>
      </c>
      <c r="AF8" s="4">
        <v>2.3977289568977611E-3</v>
      </c>
      <c r="AG8" s="4">
        <v>2.4220257587457016E-3</v>
      </c>
      <c r="AH8" s="4">
        <v>2.4449151672022566E-3</v>
      </c>
      <c r="AI8" s="4">
        <v>2.4695352514577519E-3</v>
      </c>
      <c r="AJ8" s="4">
        <v>2.493775824796195E-3</v>
      </c>
      <c r="AK8">
        <v>2.5190955570658516E-3</v>
      </c>
      <c r="AL8" s="4">
        <v>2.5445274158776118E-3</v>
      </c>
      <c r="AM8" s="4">
        <v>2.5707550975224867E-3</v>
      </c>
      <c r="AN8">
        <v>2.5973404958249558E-3</v>
      </c>
      <c r="AO8">
        <v>2.6246098743617496E-3</v>
      </c>
      <c r="AP8">
        <v>2.6523705216423923E-3</v>
      </c>
      <c r="AQ8">
        <v>2.6807842218573821E-3</v>
      </c>
    </row>
  </sheetData>
  <phoneticPr fontId="4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Q8"/>
  <sheetViews>
    <sheetView workbookViewId="0">
      <selection activeCell="B2" sqref="B2:AQ8"/>
    </sheetView>
  </sheetViews>
  <sheetFormatPr defaultRowHeight="12.9"/>
  <cols>
    <col min="1" max="1" width="31.125" customWidth="1"/>
    <col min="2" max="43" width="8.75" customWidth="1"/>
  </cols>
  <sheetData>
    <row r="1" spans="1:43" ht="25.85">
      <c r="A1" s="12" t="s">
        <v>51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>
      <c r="A2" t="s">
        <v>2</v>
      </c>
      <c r="B2" s="4" cm="1">
        <f t="array" ref="B2:AQ8">Extrapolation!G144:AV150</f>
        <v>8.2354085437718726E-3</v>
      </c>
      <c r="C2" s="4">
        <v>8.2354085437718726E-3</v>
      </c>
      <c r="D2" s="4">
        <v>8.2354085437718726E-3</v>
      </c>
      <c r="E2" s="4">
        <v>8.2354085437718726E-3</v>
      </c>
      <c r="F2" s="4">
        <v>8.2354085437718726E-3</v>
      </c>
      <c r="G2" s="4">
        <v>8.2354085437718726E-3</v>
      </c>
      <c r="H2" s="4">
        <v>8.2354085437718726E-3</v>
      </c>
      <c r="I2" s="4">
        <v>8.2354085437718726E-3</v>
      </c>
      <c r="J2" s="4">
        <v>8.2354085437718726E-3</v>
      </c>
      <c r="K2" s="4">
        <v>8.2354085437718726E-3</v>
      </c>
      <c r="L2" s="4">
        <v>8.2354085437718726E-3</v>
      </c>
      <c r="M2" s="4">
        <v>8.2354085437718726E-3</v>
      </c>
      <c r="N2" s="4">
        <v>8.2354085437718726E-3</v>
      </c>
      <c r="O2" s="4">
        <v>8.2354085437718726E-3</v>
      </c>
      <c r="P2" s="4">
        <v>8.2354085437718726E-3</v>
      </c>
      <c r="Q2" s="4">
        <v>8.2354085437718726E-3</v>
      </c>
      <c r="R2" s="4">
        <v>8.2354085437718726E-3</v>
      </c>
      <c r="S2" s="4">
        <v>8.2354085437718726E-3</v>
      </c>
      <c r="T2" s="4">
        <v>8.2354085437718726E-3</v>
      </c>
      <c r="U2" s="4">
        <v>8.2354085437718726E-3</v>
      </c>
      <c r="V2" s="4">
        <v>8.2354085437718726E-3</v>
      </c>
      <c r="W2" s="4">
        <v>8.2354085437718726E-3</v>
      </c>
      <c r="X2" s="4">
        <v>8.2354085437718726E-3</v>
      </c>
      <c r="Y2" s="4">
        <v>8.2354085437718726E-3</v>
      </c>
      <c r="Z2" s="4">
        <v>8.2354085437718726E-3</v>
      </c>
      <c r="AA2" s="4">
        <v>8.2354085437718726E-3</v>
      </c>
      <c r="AB2" s="4">
        <v>8.2354085437718726E-3</v>
      </c>
      <c r="AC2" s="4">
        <v>8.2354085437718726E-3</v>
      </c>
      <c r="AD2" s="4">
        <v>8.2354085437718726E-3</v>
      </c>
      <c r="AE2" s="4">
        <v>8.2354085437718726E-3</v>
      </c>
      <c r="AF2" s="4">
        <v>8.2354085437718726E-3</v>
      </c>
      <c r="AG2" s="4">
        <v>8.2354085437718726E-3</v>
      </c>
      <c r="AH2" s="4">
        <v>8.2354085437718726E-3</v>
      </c>
      <c r="AI2" s="4">
        <v>8.2354085437718726E-3</v>
      </c>
      <c r="AJ2" s="4">
        <v>8.2354085437718726E-3</v>
      </c>
      <c r="AK2" s="4">
        <v>8.2354085437718726E-3</v>
      </c>
      <c r="AL2" s="4">
        <v>8.2354085437718726E-3</v>
      </c>
      <c r="AM2" s="4">
        <v>8.2354085437718726E-3</v>
      </c>
      <c r="AN2" s="4">
        <v>8.2354085437718726E-3</v>
      </c>
      <c r="AO2" s="4">
        <v>8.2354085437718726E-3</v>
      </c>
      <c r="AP2" s="4">
        <v>8.2354085437718726E-3</v>
      </c>
      <c r="AQ2" s="4">
        <v>8.2354085437718726E-3</v>
      </c>
    </row>
    <row r="3" spans="1:43">
      <c r="A3" t="s">
        <v>3</v>
      </c>
      <c r="B3" s="4">
        <v>2.8713676873154528E-4</v>
      </c>
      <c r="C3" s="4">
        <v>2.8713676873154528E-4</v>
      </c>
      <c r="D3" s="4">
        <v>2.8713676873154528E-4</v>
      </c>
      <c r="E3" s="4">
        <v>2.8713676873154528E-4</v>
      </c>
      <c r="F3" s="4">
        <v>2.8713676873154528E-4</v>
      </c>
      <c r="G3" s="4">
        <v>2.8713676873154528E-4</v>
      </c>
      <c r="H3" s="4">
        <v>2.8713676873154528E-4</v>
      </c>
      <c r="I3" s="4">
        <v>2.8713676873154528E-4</v>
      </c>
      <c r="J3" s="4">
        <v>2.8713676873154528E-4</v>
      </c>
      <c r="K3" s="4">
        <v>2.8713676873154528E-4</v>
      </c>
      <c r="L3" s="4">
        <v>2.8713676873154528E-4</v>
      </c>
      <c r="M3" s="4">
        <v>2.8713676873154528E-4</v>
      </c>
      <c r="N3" s="4">
        <v>2.8713676873154528E-4</v>
      </c>
      <c r="O3" s="4">
        <v>2.8713676873154528E-4</v>
      </c>
      <c r="P3" s="4">
        <v>2.8713676873154528E-4</v>
      </c>
      <c r="Q3" s="4">
        <v>2.8713676873154528E-4</v>
      </c>
      <c r="R3" s="4">
        <v>2.8713676873154528E-4</v>
      </c>
      <c r="S3" s="4">
        <v>2.8713676873154528E-4</v>
      </c>
      <c r="T3" s="4">
        <v>2.8713676873154528E-4</v>
      </c>
      <c r="U3" s="4">
        <v>2.8713676873154528E-4</v>
      </c>
      <c r="V3" s="4">
        <v>2.8713676873154528E-4</v>
      </c>
      <c r="W3" s="4">
        <v>2.8713676873154528E-4</v>
      </c>
      <c r="X3" s="4">
        <v>2.8713676873154528E-4</v>
      </c>
      <c r="Y3" s="4">
        <v>2.8713676873154528E-4</v>
      </c>
      <c r="Z3" s="4">
        <v>2.8713676873154528E-4</v>
      </c>
      <c r="AA3" s="4">
        <v>2.8713676873154528E-4</v>
      </c>
      <c r="AB3" s="4">
        <v>2.8713676873154528E-4</v>
      </c>
      <c r="AC3" s="4">
        <v>2.8713676873154528E-4</v>
      </c>
      <c r="AD3" s="4">
        <v>2.8713676873154528E-4</v>
      </c>
      <c r="AE3" s="4">
        <v>2.8713676873154528E-4</v>
      </c>
      <c r="AF3" s="4">
        <v>2.8713676873154528E-4</v>
      </c>
      <c r="AG3" s="4">
        <v>2.8713676873154528E-4</v>
      </c>
      <c r="AH3" s="4">
        <v>2.8713676873154528E-4</v>
      </c>
      <c r="AI3" s="4">
        <v>2.8713676873154528E-4</v>
      </c>
      <c r="AJ3" s="4">
        <v>2.8713676873154528E-4</v>
      </c>
      <c r="AK3" s="4">
        <v>2.8713676873154528E-4</v>
      </c>
      <c r="AL3" s="4">
        <v>2.8713676873154528E-4</v>
      </c>
      <c r="AM3" s="4">
        <v>2.8713676873154528E-4</v>
      </c>
      <c r="AN3" s="4">
        <v>2.8713676873154528E-4</v>
      </c>
      <c r="AO3" s="4">
        <v>2.8713676873154528E-4</v>
      </c>
      <c r="AP3" s="4">
        <v>2.8713676873154528E-4</v>
      </c>
      <c r="AQ3" s="4">
        <v>2.8713676873154528E-4</v>
      </c>
    </row>
    <row r="4" spans="1:43">
      <c r="A4" t="s">
        <v>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</row>
    <row r="5" spans="1:43">
      <c r="A5" t="s">
        <v>5</v>
      </c>
      <c r="B5" s="4">
        <v>3.7909560316190944E-4</v>
      </c>
      <c r="C5" s="4">
        <v>3.7909560316190944E-4</v>
      </c>
      <c r="D5" s="4">
        <v>3.7909560316190944E-4</v>
      </c>
      <c r="E5" s="4">
        <v>3.7909560316190944E-4</v>
      </c>
      <c r="F5" s="4">
        <v>3.7909560316190944E-4</v>
      </c>
      <c r="G5" s="4">
        <v>3.7909560316190944E-4</v>
      </c>
      <c r="H5" s="4">
        <v>3.7909560316190944E-4</v>
      </c>
      <c r="I5" s="4">
        <v>3.7909560316190944E-4</v>
      </c>
      <c r="J5" s="4">
        <v>3.7909560316190944E-4</v>
      </c>
      <c r="K5" s="4">
        <v>3.7909560316190944E-4</v>
      </c>
      <c r="L5" s="4">
        <v>3.7909560316190944E-4</v>
      </c>
      <c r="M5" s="4">
        <v>3.7909560316190944E-4</v>
      </c>
      <c r="N5" s="4">
        <v>3.7909560316190944E-4</v>
      </c>
      <c r="O5" s="4">
        <v>3.7909560316190944E-4</v>
      </c>
      <c r="P5" s="4">
        <v>3.7909560316190944E-4</v>
      </c>
      <c r="Q5" s="4">
        <v>3.7909560316190944E-4</v>
      </c>
      <c r="R5" s="4">
        <v>3.7909560316190944E-4</v>
      </c>
      <c r="S5" s="4">
        <v>3.7909560316190944E-4</v>
      </c>
      <c r="T5" s="4">
        <v>3.7909560316190944E-4</v>
      </c>
      <c r="U5" s="4">
        <v>3.7909560316190944E-4</v>
      </c>
      <c r="V5" s="4">
        <v>3.7909560316190944E-4</v>
      </c>
      <c r="W5" s="4">
        <v>3.7909560316190944E-4</v>
      </c>
      <c r="X5" s="4">
        <v>3.7909560316190944E-4</v>
      </c>
      <c r="Y5" s="4">
        <v>3.7909560316190944E-4</v>
      </c>
      <c r="Z5" s="4">
        <v>3.7909560316190944E-4</v>
      </c>
      <c r="AA5" s="4">
        <v>3.7909560316190944E-4</v>
      </c>
      <c r="AB5" s="4">
        <v>3.7909560316190944E-4</v>
      </c>
      <c r="AC5" s="4">
        <v>3.7909560316190944E-4</v>
      </c>
      <c r="AD5" s="4">
        <v>3.7909560316190944E-4</v>
      </c>
      <c r="AE5" s="4">
        <v>3.7909560316190944E-4</v>
      </c>
      <c r="AF5" s="4">
        <v>3.7909560316190944E-4</v>
      </c>
      <c r="AG5" s="4">
        <v>3.7909560316190944E-4</v>
      </c>
      <c r="AH5" s="4">
        <v>3.7909560316190944E-4</v>
      </c>
      <c r="AI5" s="4">
        <v>3.7909560316190944E-4</v>
      </c>
      <c r="AJ5" s="4">
        <v>3.7909560316190944E-4</v>
      </c>
      <c r="AK5" s="4">
        <v>3.7909560316190944E-4</v>
      </c>
      <c r="AL5" s="4">
        <v>3.7909560316190944E-4</v>
      </c>
      <c r="AM5" s="4">
        <v>3.7909560316190944E-4</v>
      </c>
      <c r="AN5" s="4">
        <v>3.7909560316190944E-4</v>
      </c>
      <c r="AO5" s="4">
        <v>3.7909560316190944E-4</v>
      </c>
      <c r="AP5" s="4">
        <v>3.7909560316190944E-4</v>
      </c>
      <c r="AQ5" s="4">
        <v>3.7909560316190944E-4</v>
      </c>
    </row>
    <row r="6" spans="1:43">
      <c r="A6" t="s">
        <v>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</row>
    <row r="7" spans="1:43">
      <c r="A7" t="s">
        <v>49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</row>
    <row r="8" spans="1:43">
      <c r="A8" t="s">
        <v>50</v>
      </c>
      <c r="B8" s="4">
        <v>1.2636520105396983E-4</v>
      </c>
      <c r="C8" s="4">
        <v>1.2636520105396983E-4</v>
      </c>
      <c r="D8" s="4">
        <v>1.2636520105396983E-4</v>
      </c>
      <c r="E8" s="4">
        <v>1.2636520105396983E-4</v>
      </c>
      <c r="F8" s="4">
        <v>1.2636520105396983E-4</v>
      </c>
      <c r="G8" s="4">
        <v>1.2636520105396983E-4</v>
      </c>
      <c r="H8" s="4">
        <v>1.2636520105396983E-4</v>
      </c>
      <c r="I8" s="4">
        <v>1.2636520105396983E-4</v>
      </c>
      <c r="J8" s="4">
        <v>1.2636520105396983E-4</v>
      </c>
      <c r="K8" s="4">
        <v>1.2636520105396983E-4</v>
      </c>
      <c r="L8" s="4">
        <v>1.2636520105396983E-4</v>
      </c>
      <c r="M8" s="4">
        <v>1.2636520105396983E-4</v>
      </c>
      <c r="N8" s="4">
        <v>1.2636520105396983E-4</v>
      </c>
      <c r="O8" s="4">
        <v>1.2636520105396983E-4</v>
      </c>
      <c r="P8" s="4">
        <v>1.2636520105396983E-4</v>
      </c>
      <c r="Q8" s="4">
        <v>1.2636520105396983E-4</v>
      </c>
      <c r="R8" s="4">
        <v>1.2636520105396983E-4</v>
      </c>
      <c r="S8" s="4">
        <v>1.2636520105396983E-4</v>
      </c>
      <c r="T8" s="4">
        <v>1.2636520105396983E-4</v>
      </c>
      <c r="U8" s="4">
        <v>1.2636520105396983E-4</v>
      </c>
      <c r="V8" s="4">
        <v>1.2636520105396983E-4</v>
      </c>
      <c r="W8" s="4">
        <v>1.2636520105396983E-4</v>
      </c>
      <c r="X8" s="4">
        <v>1.2636520105396983E-4</v>
      </c>
      <c r="Y8" s="4">
        <v>1.2636520105396983E-4</v>
      </c>
      <c r="Z8" s="4">
        <v>1.2636520105396983E-4</v>
      </c>
      <c r="AA8" s="4">
        <v>1.2636520105396983E-4</v>
      </c>
      <c r="AB8" s="4">
        <v>1.2636520105396983E-4</v>
      </c>
      <c r="AC8" s="4">
        <v>1.2636520105396983E-4</v>
      </c>
      <c r="AD8" s="4">
        <v>1.2636520105396983E-4</v>
      </c>
      <c r="AE8" s="4">
        <v>1.2636520105396983E-4</v>
      </c>
      <c r="AF8" s="4">
        <v>1.2636520105396983E-4</v>
      </c>
      <c r="AG8" s="4">
        <v>1.2636520105396983E-4</v>
      </c>
      <c r="AH8" s="4">
        <v>1.2636520105396983E-4</v>
      </c>
      <c r="AI8" s="4">
        <v>1.2636520105396983E-4</v>
      </c>
      <c r="AJ8" s="4">
        <v>1.2636520105396983E-4</v>
      </c>
      <c r="AK8" s="4">
        <v>1.2636520105396983E-4</v>
      </c>
      <c r="AL8" s="4">
        <v>1.2636520105396983E-4</v>
      </c>
      <c r="AM8" s="4">
        <v>1.2636520105396983E-4</v>
      </c>
      <c r="AN8" s="4">
        <v>1.2636520105396983E-4</v>
      </c>
      <c r="AO8" s="4">
        <v>1.2636520105396983E-4</v>
      </c>
      <c r="AP8" s="4">
        <v>1.2636520105396983E-4</v>
      </c>
      <c r="AQ8" s="4">
        <v>1.2636520105396983E-4</v>
      </c>
    </row>
  </sheetData>
  <phoneticPr fontId="4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Q8"/>
  <sheetViews>
    <sheetView workbookViewId="0">
      <selection activeCell="B3" sqref="B3"/>
    </sheetView>
  </sheetViews>
  <sheetFormatPr defaultRowHeight="12.9"/>
  <cols>
    <col min="1" max="1" width="31.125" customWidth="1"/>
    <col min="2" max="5" width="9.375" customWidth="1"/>
    <col min="6" max="6" width="9.625" bestFit="1" customWidth="1"/>
    <col min="7" max="43" width="9.5" bestFit="1" customWidth="1"/>
  </cols>
  <sheetData>
    <row r="1" spans="1:43" ht="25.85">
      <c r="A1" s="12" t="s">
        <v>51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>
      <c r="A2" t="s">
        <v>2</v>
      </c>
      <c r="B2" s="4" cm="1">
        <f t="array" ref="B2:AQ8">Extrapolation!G151:AV157</f>
        <v>1.7456924459906186E-3</v>
      </c>
      <c r="C2" s="4">
        <v>1.7456924459906186E-3</v>
      </c>
      <c r="D2" s="4">
        <v>1.7456924459906186E-3</v>
      </c>
      <c r="E2" s="4">
        <v>1.7456924459906186E-3</v>
      </c>
      <c r="F2" s="4">
        <v>1.7456924459906186E-3</v>
      </c>
      <c r="G2" s="4">
        <v>1.7456924459906186E-3</v>
      </c>
      <c r="H2" s="4">
        <v>1.7456924459906186E-3</v>
      </c>
      <c r="I2" s="4">
        <v>1.7456924459906186E-3</v>
      </c>
      <c r="J2" s="4">
        <v>1.7456924459906186E-3</v>
      </c>
      <c r="K2" s="4">
        <v>1.7456924459906186E-3</v>
      </c>
      <c r="L2" s="4">
        <v>1.7456924459906186E-3</v>
      </c>
      <c r="M2" s="4">
        <v>1.7456924459906186E-3</v>
      </c>
      <c r="N2" s="4">
        <v>1.7456924459906186E-3</v>
      </c>
      <c r="O2" s="4">
        <v>1.7456924459906186E-3</v>
      </c>
      <c r="P2" s="4">
        <v>1.7456924459906186E-3</v>
      </c>
      <c r="Q2" s="4">
        <v>1.7456924459906186E-3</v>
      </c>
      <c r="R2" s="4">
        <v>1.7456924459906186E-3</v>
      </c>
      <c r="S2" s="4">
        <v>1.7456924459906186E-3</v>
      </c>
      <c r="T2" s="4">
        <v>1.7456924459906186E-3</v>
      </c>
      <c r="U2" s="4">
        <v>1.7456924459906186E-3</v>
      </c>
      <c r="V2" s="4">
        <v>1.7456924459906186E-3</v>
      </c>
      <c r="W2" s="4">
        <v>1.7456924459906186E-3</v>
      </c>
      <c r="X2" s="4">
        <v>1.7456924459906186E-3</v>
      </c>
      <c r="Y2" s="4">
        <v>1.7456924459906186E-3</v>
      </c>
      <c r="Z2" s="4">
        <v>1.7456924459906186E-3</v>
      </c>
      <c r="AA2" s="4">
        <v>1.7456924459906186E-3</v>
      </c>
      <c r="AB2" s="4">
        <v>1.7456924459906186E-3</v>
      </c>
      <c r="AC2" s="4">
        <v>1.7456924459906186E-3</v>
      </c>
      <c r="AD2" s="4">
        <v>1.7456924459906186E-3</v>
      </c>
      <c r="AE2" s="4">
        <v>1.7456924459906186E-3</v>
      </c>
      <c r="AF2" s="4">
        <v>1.7456924459906186E-3</v>
      </c>
      <c r="AG2" s="4">
        <v>1.7456924459906186E-3</v>
      </c>
      <c r="AH2" s="4">
        <v>1.7456924459906186E-3</v>
      </c>
      <c r="AI2" s="4">
        <v>1.7456924459906186E-3</v>
      </c>
      <c r="AJ2" s="4">
        <v>1.7456924459906186E-3</v>
      </c>
      <c r="AK2" s="4">
        <v>1.7456924459906186E-3</v>
      </c>
      <c r="AL2" s="4">
        <v>1.7456924459906186E-3</v>
      </c>
      <c r="AM2" s="4">
        <v>1.7456924459906186E-3</v>
      </c>
      <c r="AN2" s="4">
        <v>1.7456924459906186E-3</v>
      </c>
      <c r="AO2" s="4">
        <v>1.7456924459906186E-3</v>
      </c>
      <c r="AP2" s="4">
        <v>1.7456924459906186E-3</v>
      </c>
      <c r="AQ2" s="4">
        <v>1.7456924459906186E-3</v>
      </c>
    </row>
    <row r="3" spans="1:43">
      <c r="A3" t="s">
        <v>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</row>
    <row r="4" spans="1:43">
      <c r="A4" t="s">
        <v>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</row>
    <row r="5" spans="1:43">
      <c r="A5" t="s">
        <v>5</v>
      </c>
      <c r="B5" s="4">
        <v>5.6097384051704505E-3</v>
      </c>
      <c r="C5" s="4">
        <v>5.6097384051704505E-3</v>
      </c>
      <c r="D5" s="4">
        <v>5.6097384051704505E-3</v>
      </c>
      <c r="E5" s="4">
        <v>5.6097384051704505E-3</v>
      </c>
      <c r="F5" s="4">
        <v>5.6097384051704505E-3</v>
      </c>
      <c r="G5" s="4">
        <v>5.6097384051704505E-3</v>
      </c>
      <c r="H5" s="4">
        <v>5.6097384051704505E-3</v>
      </c>
      <c r="I5" s="4">
        <v>5.6097384051704505E-3</v>
      </c>
      <c r="J5" s="4">
        <v>5.6097384051704505E-3</v>
      </c>
      <c r="K5" s="4">
        <v>5.6097384051704505E-3</v>
      </c>
      <c r="L5" s="4">
        <v>5.6097384051704505E-3</v>
      </c>
      <c r="M5" s="4">
        <v>5.6097384051704505E-3</v>
      </c>
      <c r="N5" s="4">
        <v>5.6097384051704505E-3</v>
      </c>
      <c r="O5" s="4">
        <v>5.6097384051704505E-3</v>
      </c>
      <c r="P5" s="4">
        <v>5.6097384051704505E-3</v>
      </c>
      <c r="Q5" s="4">
        <v>5.6097384051704505E-3</v>
      </c>
      <c r="R5" s="4">
        <v>5.6097384051704505E-3</v>
      </c>
      <c r="S5" s="4">
        <v>5.6097384051704505E-3</v>
      </c>
      <c r="T5" s="4">
        <v>5.6097384051704505E-3</v>
      </c>
      <c r="U5" s="4">
        <v>5.6097384051704505E-3</v>
      </c>
      <c r="V5" s="4">
        <v>5.6097384051704505E-3</v>
      </c>
      <c r="W5" s="4">
        <v>5.6097384051704505E-3</v>
      </c>
      <c r="X5" s="4">
        <v>5.6097384051704505E-3</v>
      </c>
      <c r="Y5" s="4">
        <v>5.6097384051704505E-3</v>
      </c>
      <c r="Z5" s="4">
        <v>5.6097384051704505E-3</v>
      </c>
      <c r="AA5" s="4">
        <v>5.6097384051704505E-3</v>
      </c>
      <c r="AB5" s="4">
        <v>5.6097384051704505E-3</v>
      </c>
      <c r="AC5" s="4">
        <v>5.6097384051704505E-3</v>
      </c>
      <c r="AD5" s="4">
        <v>5.6097384051704505E-3</v>
      </c>
      <c r="AE5" s="4">
        <v>5.6097384051704505E-3</v>
      </c>
      <c r="AF5" s="4">
        <v>5.6097384051704505E-3</v>
      </c>
      <c r="AG5" s="4">
        <v>5.6097384051704505E-3</v>
      </c>
      <c r="AH5" s="4">
        <v>5.6097384051704505E-3</v>
      </c>
      <c r="AI5" s="4">
        <v>5.6097384051704505E-3</v>
      </c>
      <c r="AJ5" s="4">
        <v>5.6097384051704505E-3</v>
      </c>
      <c r="AK5" s="4">
        <v>5.6097384051704505E-3</v>
      </c>
      <c r="AL5" s="4">
        <v>5.6097384051704505E-3</v>
      </c>
      <c r="AM5" s="4">
        <v>5.6097384051704505E-3</v>
      </c>
      <c r="AN5" s="4">
        <v>5.6097384051704505E-3</v>
      </c>
      <c r="AO5" s="4">
        <v>5.6097384051704505E-3</v>
      </c>
      <c r="AP5" s="4">
        <v>5.6097384051704505E-3</v>
      </c>
      <c r="AQ5" s="4">
        <v>5.6097384051704505E-3</v>
      </c>
    </row>
    <row r="6" spans="1:43">
      <c r="A6" t="s">
        <v>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</row>
    <row r="7" spans="1:43">
      <c r="A7" t="s">
        <v>49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</row>
    <row r="8" spans="1:43">
      <c r="A8" t="s">
        <v>50</v>
      </c>
      <c r="B8" s="4">
        <v>1.8699128017234839E-3</v>
      </c>
      <c r="C8" s="4">
        <v>1.8699128017234839E-3</v>
      </c>
      <c r="D8" s="4">
        <v>1.8699128017234839E-3</v>
      </c>
      <c r="E8" s="4">
        <v>1.8699128017234839E-3</v>
      </c>
      <c r="F8" s="4">
        <v>1.8699128017234839E-3</v>
      </c>
      <c r="G8" s="4">
        <v>1.8699128017234839E-3</v>
      </c>
      <c r="H8" s="4">
        <v>1.8699128017234839E-3</v>
      </c>
      <c r="I8" s="4">
        <v>1.8699128017234839E-3</v>
      </c>
      <c r="J8" s="4">
        <v>1.8699128017234839E-3</v>
      </c>
      <c r="K8" s="4">
        <v>1.8699128017234839E-3</v>
      </c>
      <c r="L8" s="4">
        <v>1.8699128017234839E-3</v>
      </c>
      <c r="M8" s="4">
        <v>1.8699128017234839E-3</v>
      </c>
      <c r="N8" s="4">
        <v>1.8699128017234839E-3</v>
      </c>
      <c r="O8" s="4">
        <v>1.8699128017234839E-3</v>
      </c>
      <c r="P8" s="4">
        <v>1.8699128017234839E-3</v>
      </c>
      <c r="Q8" s="4">
        <v>1.8699128017234839E-3</v>
      </c>
      <c r="R8" s="4">
        <v>1.8699128017234839E-3</v>
      </c>
      <c r="S8" s="4">
        <v>1.8699128017234839E-3</v>
      </c>
      <c r="T8" s="4">
        <v>1.8699128017234839E-3</v>
      </c>
      <c r="U8" s="4">
        <v>1.8699128017234839E-3</v>
      </c>
      <c r="V8" s="4">
        <v>1.8699128017234839E-3</v>
      </c>
      <c r="W8" s="4">
        <v>1.8699128017234839E-3</v>
      </c>
      <c r="X8" s="4">
        <v>1.8699128017234839E-3</v>
      </c>
      <c r="Y8" s="4">
        <v>1.8699128017234839E-3</v>
      </c>
      <c r="Z8" s="4">
        <v>1.8699128017234839E-3</v>
      </c>
      <c r="AA8" s="4">
        <v>1.8699128017234839E-3</v>
      </c>
      <c r="AB8" s="4">
        <v>1.8699128017234839E-3</v>
      </c>
      <c r="AC8" s="4">
        <v>1.8699128017234839E-3</v>
      </c>
      <c r="AD8" s="4">
        <v>1.8699128017234839E-3</v>
      </c>
      <c r="AE8" s="4">
        <v>1.8699128017234839E-3</v>
      </c>
      <c r="AF8" s="4">
        <v>1.8699128017234839E-3</v>
      </c>
      <c r="AG8" s="4">
        <v>1.8699128017234839E-3</v>
      </c>
      <c r="AH8" s="4">
        <v>1.8699128017234839E-3</v>
      </c>
      <c r="AI8" s="4">
        <v>1.8699128017234839E-3</v>
      </c>
      <c r="AJ8" s="4">
        <v>1.8699128017234839E-3</v>
      </c>
      <c r="AK8" s="4">
        <v>1.8699128017234839E-3</v>
      </c>
      <c r="AL8" s="4">
        <v>1.8699128017234839E-3</v>
      </c>
      <c r="AM8" s="4">
        <v>1.8699128017234839E-3</v>
      </c>
      <c r="AN8" s="4">
        <v>1.8699128017234839E-3</v>
      </c>
      <c r="AO8" s="4">
        <v>1.8699128017234839E-3</v>
      </c>
      <c r="AP8" s="4">
        <v>1.8699128017234839E-3</v>
      </c>
      <c r="AQ8" s="4">
        <v>1.8699128017234839E-3</v>
      </c>
    </row>
  </sheetData>
  <phoneticPr fontId="4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Q8"/>
  <sheetViews>
    <sheetView workbookViewId="0">
      <selection activeCell="B2" sqref="B2:AQ8"/>
    </sheetView>
  </sheetViews>
  <sheetFormatPr defaultRowHeight="12.9"/>
  <cols>
    <col min="1" max="1" width="31.125" customWidth="1"/>
    <col min="2" max="5" width="9.375" customWidth="1"/>
    <col min="6" max="6" width="9.625" bestFit="1" customWidth="1"/>
    <col min="7" max="43" width="9.5" bestFit="1" customWidth="1"/>
  </cols>
  <sheetData>
    <row r="1" spans="1:43" ht="25.85">
      <c r="A1" s="12" t="s">
        <v>51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>
      <c r="A2" t="s">
        <v>2</v>
      </c>
      <c r="B2" s="4" cm="1">
        <f t="array" ref="B2:AQ8">Extrapolation!G158:AV164</f>
        <v>0.22504068339334843</v>
      </c>
      <c r="C2" s="4">
        <v>0.22504068339334843</v>
      </c>
      <c r="D2" s="4">
        <v>0.22504068339334843</v>
      </c>
      <c r="E2" s="4">
        <v>0.22504068339334843</v>
      </c>
      <c r="F2" s="4">
        <v>0.22504068339334843</v>
      </c>
      <c r="G2" s="4">
        <v>0.22504068339334843</v>
      </c>
      <c r="H2" s="4">
        <v>0.22504068339334843</v>
      </c>
      <c r="I2" s="4">
        <v>0.22504068339334843</v>
      </c>
      <c r="J2" s="4">
        <v>0.22504068339334843</v>
      </c>
      <c r="K2" s="4">
        <v>0.22504068339334843</v>
      </c>
      <c r="L2" s="4">
        <v>0.22504068339334843</v>
      </c>
      <c r="M2" s="4">
        <v>0.22504068339334843</v>
      </c>
      <c r="N2" s="4">
        <v>0.22504068339334843</v>
      </c>
      <c r="O2" s="4">
        <v>0.22504068339334843</v>
      </c>
      <c r="P2" s="4">
        <v>0.1931887712822899</v>
      </c>
      <c r="Q2" s="4">
        <v>0.2348616608481702</v>
      </c>
      <c r="R2" s="4">
        <v>0.24257443915033164</v>
      </c>
      <c r="S2" s="4">
        <v>0.25081098801628826</v>
      </c>
      <c r="T2" s="4">
        <v>0.259626536182264</v>
      </c>
      <c r="U2" s="4">
        <v>0.26908436000033215</v>
      </c>
      <c r="V2" s="4">
        <v>0.27699860588269531</v>
      </c>
      <c r="W2" s="4">
        <v>0.2853925030306555</v>
      </c>
      <c r="X2" s="4">
        <v>0.29431101875036325</v>
      </c>
      <c r="Y2" s="4">
        <v>0.30380492258102065</v>
      </c>
      <c r="Z2" s="4">
        <v>0.31393175333372109</v>
      </c>
      <c r="AA2" s="4">
        <v>0.32475698620729737</v>
      </c>
      <c r="AB2" s="4">
        <v>0.33635545000041578</v>
      </c>
      <c r="AC2" s="4">
        <v>0.34881305925969003</v>
      </c>
      <c r="AD2" s="4">
        <v>0.36222894615429324</v>
      </c>
      <c r="AE2" s="4">
        <v>0.37671810400046568</v>
      </c>
      <c r="AF2" s="4">
        <v>0.37671810400046568</v>
      </c>
      <c r="AG2" s="4">
        <v>0.37671810400046568</v>
      </c>
      <c r="AH2" s="4">
        <v>0.37671810400046568</v>
      </c>
      <c r="AI2" s="4">
        <v>0.37671810400046568</v>
      </c>
      <c r="AJ2" s="4">
        <v>0.37671810400046568</v>
      </c>
      <c r="AK2" s="4">
        <v>0.37671810400046568</v>
      </c>
      <c r="AL2" s="4">
        <v>0.37671810400046568</v>
      </c>
      <c r="AM2" s="4">
        <v>0.37671810400046568</v>
      </c>
      <c r="AN2" s="4">
        <v>0.37671810400046568</v>
      </c>
      <c r="AO2" s="4">
        <v>0.37671810400046568</v>
      </c>
      <c r="AP2" s="4">
        <v>0.37671810400046568</v>
      </c>
      <c r="AQ2" s="4">
        <v>0.37671810400046568</v>
      </c>
    </row>
    <row r="3" spans="1:43">
      <c r="A3" t="s">
        <v>3</v>
      </c>
      <c r="B3" s="4">
        <v>7.0030328094844219E-2</v>
      </c>
      <c r="C3" s="4">
        <v>7.0030328094844219E-2</v>
      </c>
      <c r="D3" s="4">
        <v>7.0030328094844219E-2</v>
      </c>
      <c r="E3" s="4">
        <v>7.0030328094844219E-2</v>
      </c>
      <c r="F3" s="4">
        <v>7.0030328094844219E-2</v>
      </c>
      <c r="G3" s="4">
        <v>7.0030328094844219E-2</v>
      </c>
      <c r="H3" s="4">
        <v>7.0030328094844219E-2</v>
      </c>
      <c r="I3" s="4">
        <v>7.0030328094844219E-2</v>
      </c>
      <c r="J3" s="4">
        <v>7.0030328094844219E-2</v>
      </c>
      <c r="K3" s="4">
        <v>7.0030328094844219E-2</v>
      </c>
      <c r="L3" s="4">
        <v>7.0030328094844219E-2</v>
      </c>
      <c r="M3" s="4">
        <v>7.0030328094844219E-2</v>
      </c>
      <c r="N3" s="4">
        <v>7.0030328094844219E-2</v>
      </c>
      <c r="O3" s="4">
        <v>7.0030328094844219E-2</v>
      </c>
      <c r="P3" s="4">
        <v>6.0118343195266273E-2</v>
      </c>
      <c r="Q3" s="4">
        <v>7.3086514483023154E-2</v>
      </c>
      <c r="R3" s="4">
        <v>7.5486651146663974E-2</v>
      </c>
      <c r="S3" s="4">
        <v>7.8049779780805018E-2</v>
      </c>
      <c r="T3" s="4">
        <v>8.0793086995705823E-2</v>
      </c>
      <c r="U3" s="4">
        <v>8.373626373626368E-2</v>
      </c>
      <c r="V3" s="4">
        <v>8.6199095022624503E-2</v>
      </c>
      <c r="W3" s="4">
        <v>8.8811188811188796E-2</v>
      </c>
      <c r="X3" s="4">
        <v>9.1586538461538386E-2</v>
      </c>
      <c r="Y3" s="4">
        <v>9.4540942928039773E-2</v>
      </c>
      <c r="Z3" s="4">
        <v>9.7692307692307689E-2</v>
      </c>
      <c r="AA3" s="4">
        <v>0.1010610079575596</v>
      </c>
      <c r="AB3" s="4">
        <v>0.10467032967032977</v>
      </c>
      <c r="AC3" s="4">
        <v>0.10854700854700854</v>
      </c>
      <c r="AD3" s="4">
        <v>0.11272189349112416</v>
      </c>
      <c r="AE3" s="4">
        <v>0.11723076923076935</v>
      </c>
      <c r="AF3" s="4">
        <v>0.11723076923076935</v>
      </c>
      <c r="AG3" s="4">
        <v>0.11723076923076935</v>
      </c>
      <c r="AH3" s="4">
        <v>0.11723076923076935</v>
      </c>
      <c r="AI3" s="4">
        <v>0.11723076923076935</v>
      </c>
      <c r="AJ3" s="4">
        <v>0.11723076923076935</v>
      </c>
      <c r="AK3" s="4">
        <v>0.11723076923076935</v>
      </c>
      <c r="AL3" s="4">
        <v>0.11723076923076935</v>
      </c>
      <c r="AM3" s="4">
        <v>0.11723076923076935</v>
      </c>
      <c r="AN3" s="4">
        <v>0.11723076923076935</v>
      </c>
      <c r="AO3" s="4">
        <v>0.11723076923076935</v>
      </c>
      <c r="AP3" s="4">
        <v>0.11723076923076935</v>
      </c>
      <c r="AQ3" s="4">
        <v>0.11723076923076935</v>
      </c>
    </row>
    <row r="4" spans="1:43">
      <c r="A4" t="s">
        <v>4</v>
      </c>
      <c r="B4" s="4">
        <v>7.0030328094844219E-2</v>
      </c>
      <c r="C4" s="4">
        <v>7.0030328094844219E-2</v>
      </c>
      <c r="D4" s="4">
        <v>7.0030328094844219E-2</v>
      </c>
      <c r="E4" s="4">
        <v>7.0030328094844219E-2</v>
      </c>
      <c r="F4" s="4">
        <v>7.0030328094844219E-2</v>
      </c>
      <c r="G4" s="4">
        <v>7.0030328094844219E-2</v>
      </c>
      <c r="H4" s="4">
        <v>7.0030328094844219E-2</v>
      </c>
      <c r="I4" s="4">
        <v>7.0030328094844219E-2</v>
      </c>
      <c r="J4" s="4">
        <v>7.0030328094844219E-2</v>
      </c>
      <c r="K4" s="4">
        <v>7.0030328094844219E-2</v>
      </c>
      <c r="L4" s="4">
        <v>7.0030328094844219E-2</v>
      </c>
      <c r="M4" s="4">
        <v>7.0030328094844219E-2</v>
      </c>
      <c r="N4" s="4">
        <v>7.0030328094844219E-2</v>
      </c>
      <c r="O4" s="4">
        <v>7.0030328094844219E-2</v>
      </c>
      <c r="P4" s="4">
        <v>6.0118343195266273E-2</v>
      </c>
      <c r="Q4" s="4">
        <v>7.3086514483023154E-2</v>
      </c>
      <c r="R4" s="4">
        <v>7.5486651146663974E-2</v>
      </c>
      <c r="S4" s="4">
        <v>7.8049779780805018E-2</v>
      </c>
      <c r="T4" s="4">
        <v>8.0793086995705823E-2</v>
      </c>
      <c r="U4" s="4">
        <v>8.373626373626368E-2</v>
      </c>
      <c r="V4" s="4">
        <v>8.6199095022624503E-2</v>
      </c>
      <c r="W4" s="4">
        <v>8.8811188811188796E-2</v>
      </c>
      <c r="X4" s="4">
        <v>9.1586538461538386E-2</v>
      </c>
      <c r="Y4" s="4">
        <v>9.4540942928039773E-2</v>
      </c>
      <c r="Z4" s="4">
        <v>9.7692307692307689E-2</v>
      </c>
      <c r="AA4" s="4">
        <v>0.1010610079575596</v>
      </c>
      <c r="AB4" s="4">
        <v>0.10467032967032977</v>
      </c>
      <c r="AC4" s="4">
        <v>0.10854700854700854</v>
      </c>
      <c r="AD4" s="4">
        <v>0.11272189349112416</v>
      </c>
      <c r="AE4" s="4">
        <v>0.11723076923076935</v>
      </c>
      <c r="AF4" s="4">
        <v>0.11723076923076935</v>
      </c>
      <c r="AG4" s="4">
        <v>0.11723076923076935</v>
      </c>
      <c r="AH4" s="4">
        <v>0.11723076923076935</v>
      </c>
      <c r="AI4" s="4">
        <v>0.11723076923076935</v>
      </c>
      <c r="AJ4" s="4">
        <v>0.11723076923076935</v>
      </c>
      <c r="AK4" s="4">
        <v>0.11723076923076935</v>
      </c>
      <c r="AL4" s="4">
        <v>0.11723076923076935</v>
      </c>
      <c r="AM4" s="4">
        <v>0.11723076923076935</v>
      </c>
      <c r="AN4" s="4">
        <v>0.11723076923076935</v>
      </c>
      <c r="AO4" s="4">
        <v>0.11723076923076935</v>
      </c>
      <c r="AP4" s="4">
        <v>0.11723076923076935</v>
      </c>
      <c r="AQ4" s="4">
        <v>0.11723076923076935</v>
      </c>
    </row>
    <row r="5" spans="1:43">
      <c r="A5" t="s">
        <v>5</v>
      </c>
      <c r="B5" s="4">
        <v>7.0030328094844219E-2</v>
      </c>
      <c r="C5" s="4">
        <v>7.0030328094844219E-2</v>
      </c>
      <c r="D5" s="4">
        <v>7.0030328094844219E-2</v>
      </c>
      <c r="E5" s="4">
        <v>7.0030328094844219E-2</v>
      </c>
      <c r="F5" s="4">
        <v>7.0030328094844219E-2</v>
      </c>
      <c r="G5" s="4">
        <v>7.0030328094844219E-2</v>
      </c>
      <c r="H5" s="4">
        <v>7.0030328094844219E-2</v>
      </c>
      <c r="I5" s="4">
        <v>7.0030328094844219E-2</v>
      </c>
      <c r="J5" s="4">
        <v>7.0030328094844219E-2</v>
      </c>
      <c r="K5" s="4">
        <v>7.0030328094844219E-2</v>
      </c>
      <c r="L5" s="4">
        <v>7.0030328094844219E-2</v>
      </c>
      <c r="M5" s="4">
        <v>7.0030328094844219E-2</v>
      </c>
      <c r="N5" s="4">
        <v>7.0030328094844219E-2</v>
      </c>
      <c r="O5" s="4">
        <v>7.0030328094844219E-2</v>
      </c>
      <c r="P5" s="4">
        <v>6.0118343195266273E-2</v>
      </c>
      <c r="Q5" s="4">
        <v>7.3086514483023154E-2</v>
      </c>
      <c r="R5" s="4">
        <v>7.5486651146663974E-2</v>
      </c>
      <c r="S5" s="4">
        <v>7.8049779780805018E-2</v>
      </c>
      <c r="T5" s="4">
        <v>8.0793086995705823E-2</v>
      </c>
      <c r="U5" s="4">
        <v>8.373626373626368E-2</v>
      </c>
      <c r="V5" s="4">
        <v>8.6199095022624503E-2</v>
      </c>
      <c r="W5" s="4">
        <v>8.8811188811188796E-2</v>
      </c>
      <c r="X5" s="4">
        <v>9.1586538461538386E-2</v>
      </c>
      <c r="Y5" s="4">
        <v>9.4540942928039773E-2</v>
      </c>
      <c r="Z5" s="4">
        <v>9.7692307692307689E-2</v>
      </c>
      <c r="AA5" s="4">
        <v>0.1010610079575596</v>
      </c>
      <c r="AB5" s="4">
        <v>0.10467032967032977</v>
      </c>
      <c r="AC5" s="4">
        <v>0.10854700854700854</v>
      </c>
      <c r="AD5" s="4">
        <v>0.11272189349112416</v>
      </c>
      <c r="AE5" s="4">
        <v>0.11723076923076935</v>
      </c>
      <c r="AF5" s="4">
        <v>0.11723076923076935</v>
      </c>
      <c r="AG5" s="4">
        <v>0.11723076923076935</v>
      </c>
      <c r="AH5" s="4">
        <v>0.11723076923076935</v>
      </c>
      <c r="AI5" s="4">
        <v>0.11723076923076935</v>
      </c>
      <c r="AJ5" s="4">
        <v>0.11723076923076935</v>
      </c>
      <c r="AK5" s="4">
        <v>0.11723076923076935</v>
      </c>
      <c r="AL5" s="4">
        <v>0.11723076923076935</v>
      </c>
      <c r="AM5" s="4">
        <v>0.11723076923076935</v>
      </c>
      <c r="AN5" s="4">
        <v>0.11723076923076935</v>
      </c>
      <c r="AO5" s="4">
        <v>0.11723076923076935</v>
      </c>
      <c r="AP5" s="4">
        <v>0.11723076923076935</v>
      </c>
      <c r="AQ5" s="4">
        <v>0.11723076923076935</v>
      </c>
    </row>
    <row r="6" spans="1:43">
      <c r="A6" t="s">
        <v>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</row>
    <row r="7" spans="1:43">
      <c r="A7" t="s">
        <v>49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</row>
    <row r="8" spans="1:43">
      <c r="A8" t="s">
        <v>50</v>
      </c>
      <c r="B8" s="4">
        <v>2.3343442698281411E-2</v>
      </c>
      <c r="C8" s="4">
        <v>2.3343442698281411E-2</v>
      </c>
      <c r="D8" s="4">
        <v>2.3343442698281411E-2</v>
      </c>
      <c r="E8" s="4">
        <v>2.3343442698281411E-2</v>
      </c>
      <c r="F8" s="4">
        <v>2.3343442698281411E-2</v>
      </c>
      <c r="G8" s="4">
        <v>2.3343442698281411E-2</v>
      </c>
      <c r="H8" s="4">
        <v>2.3343442698281411E-2</v>
      </c>
      <c r="I8" s="4">
        <v>2.3343442698281411E-2</v>
      </c>
      <c r="J8" s="4">
        <v>2.3343442698281411E-2</v>
      </c>
      <c r="K8" s="4">
        <v>2.3343442698281411E-2</v>
      </c>
      <c r="L8" s="4">
        <v>2.3343442698281411E-2</v>
      </c>
      <c r="M8" s="4">
        <v>2.3343442698281411E-2</v>
      </c>
      <c r="N8" s="4">
        <v>2.3343442698281411E-2</v>
      </c>
      <c r="O8" s="4">
        <v>2.3343442698281411E-2</v>
      </c>
      <c r="P8" s="4">
        <v>2.0039447731755429E-2</v>
      </c>
      <c r="Q8" s="4">
        <v>2.4362171494341056E-2</v>
      </c>
      <c r="R8" s="4">
        <v>2.5162217048887995E-2</v>
      </c>
      <c r="S8" s="4">
        <v>2.6016593260268343E-2</v>
      </c>
      <c r="T8" s="4">
        <v>2.6931028998568612E-2</v>
      </c>
      <c r="U8" s="4">
        <v>2.7912087912087897E-2</v>
      </c>
      <c r="V8" s="4">
        <v>2.8733031674208171E-2</v>
      </c>
      <c r="W8" s="4">
        <v>2.9603729603729603E-2</v>
      </c>
      <c r="X8" s="4">
        <v>3.0528846153846132E-2</v>
      </c>
      <c r="Y8" s="4">
        <v>3.1513647642679929E-2</v>
      </c>
      <c r="Z8" s="4">
        <v>3.2564102564102568E-2</v>
      </c>
      <c r="AA8" s="4">
        <v>3.3687002652519872E-2</v>
      </c>
      <c r="AB8" s="4">
        <v>3.4890109890109926E-2</v>
      </c>
      <c r="AC8" s="4">
        <v>3.6182336182336183E-2</v>
      </c>
      <c r="AD8" s="4">
        <v>3.7573964497041389E-2</v>
      </c>
      <c r="AE8" s="4">
        <v>3.907692307692312E-2</v>
      </c>
      <c r="AF8" s="4">
        <v>3.907692307692312E-2</v>
      </c>
      <c r="AG8" s="4">
        <v>3.907692307692312E-2</v>
      </c>
      <c r="AH8" s="4">
        <v>3.907692307692312E-2</v>
      </c>
      <c r="AI8" s="4">
        <v>3.907692307692312E-2</v>
      </c>
      <c r="AJ8" s="4">
        <v>3.907692307692312E-2</v>
      </c>
      <c r="AK8" s="4">
        <v>3.907692307692312E-2</v>
      </c>
      <c r="AL8" s="4">
        <v>3.907692307692312E-2</v>
      </c>
      <c r="AM8" s="4">
        <v>3.907692307692312E-2</v>
      </c>
      <c r="AN8" s="4">
        <v>3.907692307692312E-2</v>
      </c>
      <c r="AO8" s="4">
        <v>3.907692307692312E-2</v>
      </c>
      <c r="AP8" s="4">
        <v>3.907692307692312E-2</v>
      </c>
      <c r="AQ8" s="4">
        <v>3.907692307692312E-2</v>
      </c>
    </row>
  </sheetData>
  <phoneticPr fontId="4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Q8"/>
  <sheetViews>
    <sheetView workbookViewId="0">
      <selection activeCell="M20" sqref="M20"/>
    </sheetView>
  </sheetViews>
  <sheetFormatPr defaultRowHeight="12.9"/>
  <cols>
    <col min="1" max="1" width="31.125" customWidth="1"/>
    <col min="2" max="5" width="9.375" customWidth="1"/>
    <col min="6" max="43" width="9.5" bestFit="1" customWidth="1"/>
  </cols>
  <sheetData>
    <row r="1" spans="1:43" ht="25.85">
      <c r="A1" s="12" t="s">
        <v>51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>
      <c r="A2" t="s">
        <v>2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</row>
    <row r="3" spans="1:43">
      <c r="A3" t="s">
        <v>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</row>
    <row r="4" spans="1:43">
      <c r="A4" t="s">
        <v>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</row>
    <row r="5" spans="1:43">
      <c r="A5" t="s">
        <v>5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</row>
    <row r="6" spans="1:43">
      <c r="A6" t="s">
        <v>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</row>
    <row r="7" spans="1:43">
      <c r="A7" t="s">
        <v>49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</row>
    <row r="8" spans="1:43">
      <c r="A8" t="s">
        <v>50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</row>
  </sheetData>
  <phoneticPr fontId="4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About</vt:lpstr>
      <vt:lpstr>SYFAFE</vt:lpstr>
      <vt:lpstr>Other Values</vt:lpstr>
      <vt:lpstr>BNVFE</vt:lpstr>
      <vt:lpstr>Extrapolation</vt:lpstr>
      <vt:lpstr>Calculations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wcy3015@126.com</cp:lastModifiedBy>
  <dcterms:created xsi:type="dcterms:W3CDTF">2017-06-26T22:04:22Z</dcterms:created>
  <dcterms:modified xsi:type="dcterms:W3CDTF">2025-03-11T07:53:29Z</dcterms:modified>
</cp:coreProperties>
</file>