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C:\Users\zhlxl\Desktop\EPS\eps-hubei-smart-trans\InputData\trans\BNVP\"/>
    </mc:Choice>
  </mc:AlternateContent>
  <xr:revisionPtr revIDLastSave="0" documentId="13_ncr:1_{9AABDBC1-AF6A-40DE-955E-34757D44CC4A}" xr6:coauthVersionLast="47" xr6:coauthVersionMax="47" xr10:uidLastSave="{00000000-0000-0000-0000-000000000000}"/>
  <bookViews>
    <workbookView xWindow="2907" yWindow="2717" windowWidth="19562" windowHeight="10161" tabRatio="833" firstSheet="21" activeTab="25" xr2:uid="{00000000-000D-0000-FFFF-FFFF00000000}"/>
  </bookViews>
  <sheets>
    <sheet name="About" sheetId="1" r:id="rId1"/>
    <sheet name="Exchange Rate" sheetId="22" r:id="rId2"/>
    <sheet name="LDVp" sheetId="23" r:id="rId3"/>
    <sheet name="LDV-psgr" sheetId="2" r:id="rId4"/>
    <sheet name="HDVp" sheetId="24" r:id="rId5"/>
    <sheet name="HDV-psgr" sheetId="3" r:id="rId6"/>
    <sheet name="LDVf" sheetId="25" r:id="rId7"/>
    <sheet name="LDV-frgt" sheetId="4" r:id="rId8"/>
    <sheet name="HDVf" sheetId="26" r:id="rId9"/>
    <sheet name="HDV-frgt" sheetId="5" r:id="rId10"/>
    <sheet name="Passenger Aircraft" sheetId="18" r:id="rId11"/>
    <sheet name="Rail" sheetId="19" r:id="rId12"/>
    <sheet name="Ships" sheetId="20" r:id="rId13"/>
    <sheet name="Motorbikes" sheetId="21" r:id="rId14"/>
    <sheet name="BNVP-LDVs-psgr" sheetId="6" r:id="rId15"/>
    <sheet name="BNVP-LDVs-frgt" sheetId="7" r:id="rId16"/>
    <sheet name="BNVP-HDVs-psgr" sheetId="8" r:id="rId17"/>
    <sheet name="BNVP-HDVs-frgt" sheetId="9" r:id="rId18"/>
    <sheet name="BNVP-aircraft-psgr" sheetId="10" r:id="rId19"/>
    <sheet name="BNVP-aircraft-frgt" sheetId="11" r:id="rId20"/>
    <sheet name="BNVP-rail-psgr" sheetId="12" r:id="rId21"/>
    <sheet name="BNVP-rail-frgt" sheetId="13" r:id="rId22"/>
    <sheet name="BNVP-ships-psgr" sheetId="14" r:id="rId23"/>
    <sheet name="BNVP-ships-frgt" sheetId="15" r:id="rId24"/>
    <sheet name="BNVP-motorbikes-psgr" sheetId="16" r:id="rId25"/>
    <sheet name="BNVP-motorbikes-frgt" sheetId="17" r:id="rId26"/>
  </sheets>
  <externalReferences>
    <externalReference r:id="rId27"/>
    <externalReference r:id="rId28"/>
    <externalReference r:id="rId29"/>
    <externalReference r:id="rId30"/>
  </externalReferences>
  <definedNames>
    <definedName name="BAU">[1]参数数据库!#REF!</definedName>
    <definedName name="CH4_Ar4_to_AR5">[2]Overview!$B$25</definedName>
    <definedName name="cpi_2019to2012">[3]About!$A$114</definedName>
    <definedName name="HHV_Adjust">[4]About!$A$203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[2]Overview!$B$19</definedName>
    <definedName name="million">[2]Overview!$B$22</definedName>
    <definedName name="N2O_AR4_to_AR5">[2]Overview!$B$26</definedName>
    <definedName name="quadrillion">[4]About!$A$215</definedName>
    <definedName name="shorttons_to_grams">[4]About!$A$214</definedName>
    <definedName name="trillion">[4]About!$A$216</definedName>
    <definedName name="use_lifecycle_biofuel_EIs">[4]About!$A$89</definedName>
    <definedName name="情景二">[1]参数数据库!#REF!</definedName>
    <definedName name="情景一">[1]参数数据库!#REF!</definedName>
    <definedName name="手动输入">[1]参数数据库!#REF!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8" i="17" l="1"/>
  <c r="B7" i="17"/>
  <c r="B6" i="17"/>
  <c r="B5" i="17"/>
  <c r="B4" i="17"/>
  <c r="B3" i="17"/>
  <c r="B2" i="17"/>
  <c r="B4" i="16"/>
  <c r="B7" i="16" s="1"/>
  <c r="B3" i="16"/>
  <c r="B2" i="16"/>
  <c r="B8" i="16" s="1"/>
  <c r="B8" i="15"/>
  <c r="B7" i="15"/>
  <c r="B5" i="15"/>
  <c r="B4" i="15"/>
  <c r="B3" i="15"/>
  <c r="B2" i="15"/>
  <c r="B6" i="15" s="1"/>
  <c r="B8" i="14"/>
  <c r="B5" i="14"/>
  <c r="B7" i="14" s="1"/>
  <c r="B4" i="14"/>
  <c r="B3" i="14"/>
  <c r="B2" i="14"/>
  <c r="B6" i="14" s="1"/>
  <c r="B5" i="13"/>
  <c r="B7" i="13" s="1"/>
  <c r="B4" i="13"/>
  <c r="B3" i="13"/>
  <c r="B2" i="13"/>
  <c r="B8" i="13" s="1"/>
  <c r="B5" i="12"/>
  <c r="B7" i="12" s="1"/>
  <c r="B3" i="12"/>
  <c r="B2" i="12"/>
  <c r="B8" i="12" s="1"/>
  <c r="B8" i="11"/>
  <c r="B5" i="11"/>
  <c r="B7" i="11" s="1"/>
  <c r="B4" i="11"/>
  <c r="B3" i="11"/>
  <c r="B2" i="11"/>
  <c r="B6" i="11" s="1"/>
  <c r="B8" i="10"/>
  <c r="B5" i="10"/>
  <c r="B7" i="10" s="1"/>
  <c r="B4" i="10"/>
  <c r="B3" i="10"/>
  <c r="B2" i="10"/>
  <c r="B6" i="10" s="1"/>
  <c r="B8" i="9"/>
  <c r="B5" i="9"/>
  <c r="B7" i="9" s="1"/>
  <c r="B4" i="9"/>
  <c r="B3" i="9"/>
  <c r="B2" i="9"/>
  <c r="B8" i="8"/>
  <c r="B5" i="8"/>
  <c r="B7" i="8" s="1"/>
  <c r="B4" i="8"/>
  <c r="B3" i="8"/>
  <c r="B2" i="8"/>
  <c r="B6" i="8" s="1"/>
  <c r="B5" i="16" l="1"/>
  <c r="B6" i="16"/>
  <c r="B6" i="13"/>
  <c r="B4" i="12"/>
  <c r="B6" i="12"/>
  <c r="B6" i="9"/>
  <c r="F12" i="5"/>
  <c r="G12" i="5" s="1"/>
  <c r="F11" i="5"/>
  <c r="G11" i="5" s="1"/>
  <c r="F10" i="5"/>
  <c r="G10" i="5" s="1"/>
  <c r="F9" i="5"/>
  <c r="G9" i="5" s="1"/>
  <c r="F8" i="5"/>
  <c r="G8" i="5" s="1"/>
  <c r="F7" i="5"/>
  <c r="G7" i="5" s="1"/>
  <c r="F6" i="5"/>
  <c r="G6" i="5" s="1"/>
  <c r="E6" i="5"/>
  <c r="E5" i="5"/>
  <c r="F5" i="5" s="1"/>
  <c r="G5" i="5" s="1"/>
  <c r="F4" i="5"/>
  <c r="G4" i="5" s="1"/>
  <c r="E4" i="5"/>
  <c r="E3" i="5"/>
  <c r="F3" i="5" s="1"/>
  <c r="G3" i="5" s="1"/>
  <c r="F2" i="5"/>
  <c r="G2" i="5" s="1"/>
  <c r="E2" i="5"/>
  <c r="F10" i="4"/>
  <c r="G10" i="4" s="1"/>
  <c r="F9" i="4"/>
  <c r="G9" i="4" s="1"/>
  <c r="E9" i="4"/>
  <c r="F8" i="4"/>
  <c r="G8" i="4" s="1"/>
  <c r="E7" i="4"/>
  <c r="F7" i="4" s="1"/>
  <c r="G7" i="4" s="1"/>
  <c r="F6" i="4"/>
  <c r="G6" i="4" s="1"/>
  <c r="F5" i="4"/>
  <c r="G5" i="4" s="1"/>
  <c r="F4" i="4"/>
  <c r="G4" i="4" s="1"/>
  <c r="F3" i="4"/>
  <c r="G3" i="4" s="1"/>
  <c r="G2" i="4"/>
  <c r="F2" i="4"/>
  <c r="G7" i="3"/>
  <c r="F7" i="3"/>
  <c r="F4" i="3"/>
  <c r="G4" i="3" s="1"/>
  <c r="G3" i="3"/>
  <c r="F3" i="3"/>
  <c r="F2" i="3"/>
  <c r="G2" i="3" s="1"/>
  <c r="F5" i="3"/>
  <c r="G5" i="3" s="1"/>
  <c r="F20" i="2"/>
  <c r="G20" i="2" s="1"/>
  <c r="F19" i="2"/>
  <c r="G19" i="2" s="1"/>
  <c r="F18" i="2"/>
  <c r="G18" i="2" s="1"/>
  <c r="G17" i="2"/>
  <c r="F17" i="2"/>
  <c r="G16" i="2"/>
  <c r="F16" i="2"/>
  <c r="F15" i="2"/>
  <c r="G15" i="2" s="1"/>
  <c r="F14" i="2"/>
  <c r="G14" i="2" s="1"/>
  <c r="F13" i="2"/>
  <c r="G13" i="2" s="1"/>
  <c r="F12" i="2"/>
  <c r="G12" i="2" s="1"/>
  <c r="F11" i="2"/>
  <c r="G11" i="2" s="1"/>
  <c r="G10" i="2"/>
  <c r="F10" i="2"/>
  <c r="F9" i="2"/>
  <c r="G9" i="2" s="1"/>
  <c r="F8" i="2"/>
  <c r="G8" i="2" s="1"/>
  <c r="F7" i="2"/>
  <c r="G7" i="2" s="1"/>
  <c r="F6" i="2"/>
  <c r="G6" i="2" s="1"/>
  <c r="F5" i="2"/>
  <c r="G5" i="2" s="1"/>
  <c r="F4" i="2"/>
  <c r="G4" i="2" s="1"/>
  <c r="F3" i="2"/>
  <c r="G3" i="2" s="1"/>
  <c r="F2" i="2"/>
  <c r="G2" i="2" s="1"/>
  <c r="E7" i="25"/>
  <c r="E6" i="26"/>
  <c r="E5" i="26"/>
  <c r="F5" i="26" s="1"/>
  <c r="G5" i="26" s="1"/>
  <c r="E4" i="26"/>
  <c r="E3" i="26"/>
  <c r="E2" i="26"/>
  <c r="F4" i="26"/>
  <c r="G4" i="26" s="1"/>
  <c r="F3" i="26"/>
  <c r="G3" i="26" s="1"/>
  <c r="F2" i="26"/>
  <c r="G2" i="26" s="1"/>
  <c r="F12" i="26"/>
  <c r="G12" i="26" s="1"/>
  <c r="F11" i="26"/>
  <c r="G11" i="26" s="1"/>
  <c r="G10" i="26"/>
  <c r="F10" i="26"/>
  <c r="F9" i="26"/>
  <c r="G9" i="26" s="1"/>
  <c r="F8" i="26"/>
  <c r="G8" i="26" s="1"/>
  <c r="F7" i="26"/>
  <c r="G7" i="26" s="1"/>
  <c r="F6" i="26"/>
  <c r="G6" i="26" s="1"/>
  <c r="F7" i="25"/>
  <c r="G7" i="25" s="1"/>
  <c r="E9" i="25"/>
  <c r="F10" i="25"/>
  <c r="G10" i="25" s="1"/>
  <c r="F9" i="25"/>
  <c r="G9" i="25" s="1"/>
  <c r="F8" i="25"/>
  <c r="G8" i="25" s="1"/>
  <c r="F6" i="25"/>
  <c r="G6" i="25" s="1"/>
  <c r="F5" i="25"/>
  <c r="G5" i="25" s="1"/>
  <c r="F4" i="25"/>
  <c r="G4" i="25" s="1"/>
  <c r="F3" i="25"/>
  <c r="G3" i="25" s="1"/>
  <c r="F2" i="25"/>
  <c r="G2" i="25" s="1"/>
  <c r="F7" i="24"/>
  <c r="G7" i="24" s="1"/>
  <c r="F6" i="24"/>
  <c r="G6" i="24" s="1"/>
  <c r="F5" i="24"/>
  <c r="G5" i="24" s="1"/>
  <c r="F4" i="24"/>
  <c r="G4" i="24" s="1"/>
  <c r="F3" i="24"/>
  <c r="G3" i="24" s="1"/>
  <c r="F2" i="24"/>
  <c r="G2" i="24" s="1"/>
  <c r="F16" i="23"/>
  <c r="F14" i="23"/>
  <c r="G14" i="23" s="1"/>
  <c r="G16" i="23"/>
  <c r="G12" i="23"/>
  <c r="F12" i="23"/>
  <c r="F10" i="23"/>
  <c r="G10" i="23" s="1"/>
  <c r="F21" i="23"/>
  <c r="G21" i="23" s="1"/>
  <c r="F20" i="23"/>
  <c r="G20" i="23" s="1"/>
  <c r="F19" i="23"/>
  <c r="G19" i="23" s="1"/>
  <c r="F18" i="23"/>
  <c r="G18" i="23" s="1"/>
  <c r="F17" i="23"/>
  <c r="G17" i="23" s="1"/>
  <c r="F15" i="23"/>
  <c r="G15" i="23" s="1"/>
  <c r="F13" i="23"/>
  <c r="G13" i="23" s="1"/>
  <c r="F11" i="23"/>
  <c r="G11" i="23" s="1"/>
  <c r="F9" i="23"/>
  <c r="G9" i="23" s="1"/>
  <c r="F8" i="23"/>
  <c r="G8" i="23" s="1"/>
  <c r="F7" i="23"/>
  <c r="G7" i="23" s="1"/>
  <c r="F6" i="23"/>
  <c r="G6" i="23" s="1"/>
  <c r="F5" i="23"/>
  <c r="G5" i="23" s="1"/>
  <c r="F4" i="23"/>
  <c r="G4" i="23" s="1"/>
  <c r="F3" i="23"/>
  <c r="G3" i="23" s="1"/>
  <c r="F2" i="23"/>
  <c r="G2" i="23" s="1"/>
  <c r="A24" i="1"/>
  <c r="C26" i="22"/>
  <c r="C25" i="22"/>
  <c r="C24" i="22"/>
  <c r="C23" i="22"/>
  <c r="C22" i="22"/>
  <c r="C21" i="22"/>
  <c r="C20" i="22"/>
  <c r="C19" i="22"/>
  <c r="C18" i="22"/>
  <c r="C17" i="22"/>
  <c r="C16" i="22"/>
  <c r="C15" i="22"/>
  <c r="C14" i="22"/>
  <c r="C13" i="22"/>
  <c r="C12" i="22"/>
  <c r="C11" i="22"/>
  <c r="C10" i="22"/>
  <c r="C9" i="22"/>
  <c r="C8" i="22"/>
  <c r="C7" i="22"/>
  <c r="C6" i="22"/>
  <c r="C5" i="22"/>
  <c r="F4" i="22"/>
  <c r="C4" i="22"/>
  <c r="I2" i="22" l="1" a="1"/>
  <c r="I2" i="22" s="1"/>
  <c r="G4" i="22"/>
  <c r="F5" i="22"/>
  <c r="F6" i="22" l="1"/>
  <c r="G5" i="22"/>
  <c r="G6" i="22" l="1"/>
  <c r="F7" i="22"/>
  <c r="F8" i="22" l="1"/>
  <c r="G7" i="22"/>
  <c r="F9" i="22" l="1"/>
  <c r="G8" i="22"/>
  <c r="F10" i="22" l="1"/>
  <c r="G9" i="22"/>
  <c r="F11" i="22" l="1"/>
  <c r="G10" i="22"/>
  <c r="F12" i="22" l="1"/>
  <c r="G11" i="22"/>
  <c r="F13" i="22" l="1"/>
  <c r="G12" i="22"/>
  <c r="F14" i="22" l="1"/>
  <c r="G13" i="22"/>
  <c r="F15" i="22" l="1"/>
  <c r="G14" i="22"/>
  <c r="F16" i="22" l="1"/>
  <c r="G15" i="22"/>
  <c r="F17" i="22" l="1"/>
  <c r="G16" i="22"/>
  <c r="F18" i="22" l="1"/>
  <c r="G17" i="22"/>
  <c r="F19" i="22" l="1"/>
  <c r="G18" i="22"/>
  <c r="F20" i="22" l="1"/>
  <c r="G19" i="22"/>
  <c r="F21" i="22" l="1"/>
  <c r="G20" i="22"/>
  <c r="F22" i="22" l="1"/>
  <c r="G21" i="22"/>
  <c r="F23" i="22" l="1"/>
  <c r="G22" i="22"/>
  <c r="F24" i="22" l="1"/>
  <c r="G23" i="22"/>
  <c r="F25" i="22" l="1"/>
  <c r="G24" i="22"/>
  <c r="F26" i="22" l="1"/>
  <c r="G25" i="22"/>
  <c r="F27" i="22" l="1"/>
  <c r="G26" i="22"/>
  <c r="F28" i="22" l="1"/>
  <c r="G27" i="22"/>
  <c r="F29" i="22" l="1"/>
  <c r="G28" i="22"/>
  <c r="F30" i="22" l="1"/>
  <c r="G29" i="22"/>
  <c r="G30" i="22" l="1"/>
  <c r="F31" i="22"/>
  <c r="F32" i="22" l="1"/>
  <c r="G31" i="22"/>
  <c r="F33" i="22" l="1"/>
  <c r="G32" i="22"/>
  <c r="G33" i="22" l="1"/>
  <c r="F34" i="22"/>
  <c r="F35" i="22" l="1"/>
  <c r="G34" i="22"/>
  <c r="F36" i="22" l="1"/>
  <c r="G35" i="22"/>
  <c r="F37" i="22" l="1"/>
  <c r="G36" i="22"/>
  <c r="F38" i="22" l="1"/>
  <c r="G37" i="22"/>
  <c r="F39" i="22" l="1"/>
  <c r="G38" i="22"/>
  <c r="G39" i="22" l="1"/>
  <c r="F40" i="22"/>
  <c r="F41" i="22" l="1"/>
  <c r="G40" i="22"/>
  <c r="F42" i="22" l="1"/>
  <c r="G41" i="22"/>
  <c r="G42" i="22" l="1"/>
  <c r="F43" i="22"/>
  <c r="F44" i="22" l="1"/>
  <c r="G44" i="22" s="1"/>
  <c r="I6" i="22" s="1" a="1"/>
  <c r="I6" i="22" s="1"/>
  <c r="G43" i="22"/>
  <c r="C4" i="16" l="1"/>
  <c r="C2" i="16"/>
  <c r="C5" i="15"/>
  <c r="C5" i="14"/>
  <c r="C4" i="14"/>
  <c r="C5" i="13"/>
  <c r="C2" i="13"/>
  <c r="C5" i="12"/>
  <c r="C2" i="12"/>
  <c r="C5" i="11"/>
  <c r="C5" i="10"/>
  <c r="C2" i="10" s="1"/>
  <c r="C6" i="10" s="1"/>
  <c r="C5" i="9"/>
  <c r="C3" i="9"/>
  <c r="C2" i="9"/>
  <c r="C8" i="9" s="1"/>
  <c r="C5" i="8"/>
  <c r="C7" i="8" s="1"/>
  <c r="C4" i="8"/>
  <c r="C2" i="8"/>
  <c r="C5" i="7"/>
  <c r="C7" i="7" s="1"/>
  <c r="C4" i="7"/>
  <c r="C3" i="7"/>
  <c r="C2" i="7"/>
  <c r="C6" i="6"/>
  <c r="C5" i="6"/>
  <c r="C4" i="6"/>
  <c r="C7" i="6" s="1"/>
  <c r="C3" i="6"/>
  <c r="C2" i="6"/>
  <c r="C8" i="6" s="1"/>
  <c r="G6" i="3"/>
  <c r="C3" i="8" s="1"/>
  <c r="F6" i="3"/>
  <c r="C2" i="17" l="1"/>
  <c r="C8" i="16"/>
  <c r="C8" i="17" s="1"/>
  <c r="C6" i="16"/>
  <c r="C6" i="17" s="1"/>
  <c r="C5" i="16"/>
  <c r="C5" i="17" s="1"/>
  <c r="C3" i="16"/>
  <c r="C3" i="17" s="1"/>
  <c r="C7" i="16"/>
  <c r="C7" i="17" s="1"/>
  <c r="C4" i="17"/>
  <c r="C2" i="15"/>
  <c r="C6" i="15" s="1"/>
  <c r="C4" i="15"/>
  <c r="C7" i="15"/>
  <c r="C3" i="15"/>
  <c r="C3" i="14"/>
  <c r="C7" i="14"/>
  <c r="C8" i="13"/>
  <c r="C6" i="13"/>
  <c r="C7" i="13"/>
  <c r="C4" i="13"/>
  <c r="C3" i="13"/>
  <c r="C7" i="12"/>
  <c r="C4" i="12"/>
  <c r="C3" i="12"/>
  <c r="C8" i="12"/>
  <c r="C6" i="12"/>
  <c r="C2" i="11"/>
  <c r="C6" i="11" s="1"/>
  <c r="C3" i="11"/>
  <c r="C4" i="11"/>
  <c r="C7" i="11"/>
  <c r="C8" i="10"/>
  <c r="C7" i="10"/>
  <c r="C4" i="10"/>
  <c r="C3" i="10"/>
  <c r="C6" i="8"/>
  <c r="C8" i="8"/>
  <c r="C8" i="7"/>
  <c r="C6" i="7"/>
  <c r="C4" i="9"/>
  <c r="C6" i="9"/>
  <c r="C7" i="9"/>
  <c r="AO2" i="11"/>
  <c r="AO6" i="11" s="1"/>
  <c r="Y2" i="11"/>
  <c r="Y6" i="11" s="1"/>
  <c r="I2" i="11"/>
  <c r="I6" i="11" s="1"/>
  <c r="AN2" i="11"/>
  <c r="AN6" i="11" s="1"/>
  <c r="X2" i="11"/>
  <c r="X6" i="11" s="1"/>
  <c r="H2" i="11"/>
  <c r="H6" i="11" s="1"/>
  <c r="AM2" i="11"/>
  <c r="AM6" i="11" s="1"/>
  <c r="W2" i="11"/>
  <c r="W6" i="11" s="1"/>
  <c r="G2" i="11"/>
  <c r="G6" i="11" s="1"/>
  <c r="AK2" i="11"/>
  <c r="AK6" i="11" s="1"/>
  <c r="U2" i="11"/>
  <c r="U6" i="11" s="1"/>
  <c r="E2" i="11"/>
  <c r="E6" i="11" s="1"/>
  <c r="AL2" i="11"/>
  <c r="AL6" i="11" s="1"/>
  <c r="V2" i="11"/>
  <c r="V6" i="11" s="1"/>
  <c r="F2" i="11"/>
  <c r="F6" i="11" s="1"/>
  <c r="AJ2" i="11"/>
  <c r="AJ6" i="11" s="1"/>
  <c r="T2" i="11"/>
  <c r="T6" i="11" s="1"/>
  <c r="D2" i="11"/>
  <c r="D6" i="11" s="1"/>
  <c r="AI2" i="11"/>
  <c r="AI6" i="11" s="1"/>
  <c r="S2" i="11"/>
  <c r="S6" i="11" s="1"/>
  <c r="AG2" i="11"/>
  <c r="AG6" i="11" s="1"/>
  <c r="Q2" i="11"/>
  <c r="Q6" i="11" s="1"/>
  <c r="AE2" i="11"/>
  <c r="AE6" i="11" s="1"/>
  <c r="AF2" i="11"/>
  <c r="AF6" i="11" s="1"/>
  <c r="P2" i="11"/>
  <c r="P6" i="11" s="1"/>
  <c r="O2" i="11"/>
  <c r="O6" i="11" s="1"/>
  <c r="AD2" i="11"/>
  <c r="AD6" i="11" s="1"/>
  <c r="N2" i="11"/>
  <c r="N6" i="11" s="1"/>
  <c r="AC2" i="11"/>
  <c r="AC6" i="11" s="1"/>
  <c r="M2" i="11"/>
  <c r="M6" i="11" s="1"/>
  <c r="AB2" i="11"/>
  <c r="AB6" i="11" s="1"/>
  <c r="L2" i="11"/>
  <c r="L6" i="11" s="1"/>
  <c r="AQ2" i="11"/>
  <c r="AQ6" i="11" s="1"/>
  <c r="AA2" i="11"/>
  <c r="AA6" i="11" s="1"/>
  <c r="K2" i="11"/>
  <c r="K6" i="11" s="1"/>
  <c r="AP2" i="11"/>
  <c r="AP6" i="11" s="1"/>
  <c r="AH2" i="11"/>
  <c r="AH6" i="11" s="1"/>
  <c r="Z2" i="11"/>
  <c r="Z6" i="11" s="1"/>
  <c r="R2" i="11"/>
  <c r="R6" i="11" s="1"/>
  <c r="J2" i="11"/>
  <c r="J6" i="11" s="1"/>
  <c r="AO2" i="15"/>
  <c r="AO6" i="15" s="1"/>
  <c r="Y2" i="15"/>
  <c r="Y6" i="15" s="1"/>
  <c r="I2" i="15"/>
  <c r="I6" i="15" s="1"/>
  <c r="AN2" i="15"/>
  <c r="AN6" i="15" s="1"/>
  <c r="X2" i="15"/>
  <c r="X6" i="15" s="1"/>
  <c r="H2" i="15"/>
  <c r="H6" i="15" s="1"/>
  <c r="AM2" i="15"/>
  <c r="AM6" i="15" s="1"/>
  <c r="W2" i="15"/>
  <c r="W6" i="15" s="1"/>
  <c r="G2" i="15"/>
  <c r="G6" i="15" s="1"/>
  <c r="AL2" i="15"/>
  <c r="AL6" i="15" s="1"/>
  <c r="V2" i="15"/>
  <c r="V6" i="15" s="1"/>
  <c r="F2" i="15"/>
  <c r="F6" i="15" s="1"/>
  <c r="AK2" i="15"/>
  <c r="AK6" i="15" s="1"/>
  <c r="U2" i="15"/>
  <c r="U6" i="15" s="1"/>
  <c r="E2" i="15"/>
  <c r="E6" i="15" s="1"/>
  <c r="AJ2" i="15"/>
  <c r="AJ6" i="15" s="1"/>
  <c r="T2" i="15"/>
  <c r="T6" i="15" s="1"/>
  <c r="D2" i="15"/>
  <c r="D6" i="15" s="1"/>
  <c r="AI2" i="15"/>
  <c r="AI6" i="15" s="1"/>
  <c r="S2" i="15"/>
  <c r="S6" i="15" s="1"/>
  <c r="AH2" i="15"/>
  <c r="AH6" i="15" s="1"/>
  <c r="R2" i="15"/>
  <c r="R6" i="15" s="1"/>
  <c r="AG2" i="15"/>
  <c r="AG6" i="15" s="1"/>
  <c r="Q2" i="15"/>
  <c r="Q6" i="15" s="1"/>
  <c r="AE2" i="15"/>
  <c r="AE6" i="15" s="1"/>
  <c r="O2" i="15"/>
  <c r="O6" i="15" s="1"/>
  <c r="AF2" i="15"/>
  <c r="AF6" i="15" s="1"/>
  <c r="P2" i="15"/>
  <c r="P6" i="15" s="1"/>
  <c r="AD2" i="15"/>
  <c r="AD6" i="15" s="1"/>
  <c r="N2" i="15"/>
  <c r="N6" i="15" s="1"/>
  <c r="AC2" i="15"/>
  <c r="AC6" i="15" s="1"/>
  <c r="M2" i="15"/>
  <c r="M6" i="15" s="1"/>
  <c r="AB2" i="15"/>
  <c r="AB6" i="15" s="1"/>
  <c r="L2" i="15"/>
  <c r="L6" i="15" s="1"/>
  <c r="AQ2" i="15"/>
  <c r="AQ6" i="15" s="1"/>
  <c r="AA2" i="15"/>
  <c r="AA6" i="15" s="1"/>
  <c r="K2" i="15"/>
  <c r="K6" i="15" s="1"/>
  <c r="AP2" i="15"/>
  <c r="AP6" i="15" s="1"/>
  <c r="Z2" i="15"/>
  <c r="Z6" i="15" s="1"/>
  <c r="J2" i="15"/>
  <c r="J6" i="15" s="1"/>
  <c r="AG5" i="11"/>
  <c r="Q5" i="11"/>
  <c r="AC5" i="11"/>
  <c r="AF5" i="11"/>
  <c r="P5" i="11"/>
  <c r="AE5" i="11"/>
  <c r="O5" i="11"/>
  <c r="M5" i="11"/>
  <c r="AD5" i="11"/>
  <c r="N5" i="11"/>
  <c r="AB5" i="11"/>
  <c r="L5" i="11"/>
  <c r="AQ5" i="11"/>
  <c r="AA5" i="11"/>
  <c r="K5" i="11"/>
  <c r="AO5" i="11"/>
  <c r="Y5" i="11"/>
  <c r="I5" i="11"/>
  <c r="AM5" i="11"/>
  <c r="W5" i="11"/>
  <c r="G5" i="11"/>
  <c r="AN5" i="11"/>
  <c r="X5" i="11"/>
  <c r="H5" i="11"/>
  <c r="AL5" i="11"/>
  <c r="V5" i="11"/>
  <c r="F5" i="11"/>
  <c r="AK5" i="11"/>
  <c r="U5" i="11"/>
  <c r="E5" i="11"/>
  <c r="AJ5" i="11"/>
  <c r="T5" i="11"/>
  <c r="D5" i="11"/>
  <c r="AI5" i="11"/>
  <c r="S5" i="11"/>
  <c r="Z5" i="11"/>
  <c r="AP5" i="11"/>
  <c r="AH5" i="11"/>
  <c r="R5" i="11"/>
  <c r="J5" i="11"/>
  <c r="C8" i="11"/>
  <c r="AG2" i="12"/>
  <c r="Q2" i="12"/>
  <c r="AF2" i="12"/>
  <c r="P2" i="12"/>
  <c r="AE2" i="12"/>
  <c r="O2" i="12"/>
  <c r="M2" i="12"/>
  <c r="AD2" i="12"/>
  <c r="N2" i="12"/>
  <c r="AC2" i="12"/>
  <c r="AB2" i="12"/>
  <c r="L2" i="12"/>
  <c r="AQ2" i="12"/>
  <c r="AA2" i="12"/>
  <c r="K2" i="12"/>
  <c r="AO2" i="12"/>
  <c r="Y2" i="12"/>
  <c r="I2" i="12"/>
  <c r="AM2" i="12"/>
  <c r="W2" i="12"/>
  <c r="G2" i="12"/>
  <c r="AN2" i="12"/>
  <c r="X2" i="12"/>
  <c r="H2" i="12"/>
  <c r="AL2" i="12"/>
  <c r="V2" i="12"/>
  <c r="F2" i="12"/>
  <c r="AK2" i="12"/>
  <c r="U2" i="12"/>
  <c r="E2" i="12"/>
  <c r="AJ2" i="12"/>
  <c r="T2" i="12"/>
  <c r="D2" i="12"/>
  <c r="AI2" i="12"/>
  <c r="S2" i="12"/>
  <c r="AP2" i="12"/>
  <c r="AH2" i="12"/>
  <c r="Z2" i="12"/>
  <c r="R2" i="12"/>
  <c r="J2" i="12"/>
  <c r="AO5" i="12"/>
  <c r="Y5" i="12"/>
  <c r="I5" i="12"/>
  <c r="U5" i="12"/>
  <c r="AN5" i="12"/>
  <c r="X5" i="12"/>
  <c r="H5" i="12"/>
  <c r="E5" i="12"/>
  <c r="AM5" i="12"/>
  <c r="W5" i="12"/>
  <c r="G5" i="12"/>
  <c r="AL5" i="12"/>
  <c r="V5" i="12"/>
  <c r="F5" i="12"/>
  <c r="AK5" i="12"/>
  <c r="AJ5" i="12"/>
  <c r="T5" i="12"/>
  <c r="D5" i="12"/>
  <c r="AI5" i="12"/>
  <c r="S5" i="12"/>
  <c r="AG5" i="12"/>
  <c r="Q5" i="12"/>
  <c r="O5" i="12"/>
  <c r="AF5" i="12"/>
  <c r="P5" i="12"/>
  <c r="AE5" i="12"/>
  <c r="AD5" i="12"/>
  <c r="N5" i="12"/>
  <c r="AC5" i="12"/>
  <c r="M5" i="12"/>
  <c r="AB5" i="12"/>
  <c r="L5" i="12"/>
  <c r="AQ5" i="12"/>
  <c r="AA5" i="12"/>
  <c r="K5" i="12"/>
  <c r="AH5" i="12"/>
  <c r="AP5" i="12"/>
  <c r="Z5" i="12"/>
  <c r="R5" i="12"/>
  <c r="J5" i="12"/>
  <c r="AO2" i="13"/>
  <c r="Y2" i="13"/>
  <c r="I2" i="13"/>
  <c r="AN2" i="13"/>
  <c r="X2" i="13"/>
  <c r="H2" i="13"/>
  <c r="AM2" i="13"/>
  <c r="W2" i="13"/>
  <c r="G2" i="13"/>
  <c r="AL2" i="13"/>
  <c r="V2" i="13"/>
  <c r="F2" i="13"/>
  <c r="AK2" i="13"/>
  <c r="U2" i="13"/>
  <c r="E2" i="13"/>
  <c r="AJ2" i="13"/>
  <c r="T2" i="13"/>
  <c r="D2" i="13"/>
  <c r="AI2" i="13"/>
  <c r="S2" i="13"/>
  <c r="AG2" i="13"/>
  <c r="Q2" i="13"/>
  <c r="AE2" i="13"/>
  <c r="AF2" i="13"/>
  <c r="P2" i="13"/>
  <c r="O2" i="13"/>
  <c r="AD2" i="13"/>
  <c r="N2" i="13"/>
  <c r="AC2" i="13"/>
  <c r="M2" i="13"/>
  <c r="AB2" i="13"/>
  <c r="L2" i="13"/>
  <c r="AQ2" i="13"/>
  <c r="AA2" i="13"/>
  <c r="K2" i="13"/>
  <c r="AP2" i="13"/>
  <c r="AH2" i="13"/>
  <c r="Z2" i="13"/>
  <c r="R2" i="13"/>
  <c r="J2" i="13"/>
  <c r="AG5" i="13"/>
  <c r="Q5" i="13"/>
  <c r="AF5" i="13"/>
  <c r="P5" i="13"/>
  <c r="AE5" i="13"/>
  <c r="O5" i="13"/>
  <c r="AD5" i="13"/>
  <c r="N5" i="13"/>
  <c r="M5" i="13"/>
  <c r="AC5" i="13"/>
  <c r="AB5" i="13"/>
  <c r="L5" i="13"/>
  <c r="AQ5" i="13"/>
  <c r="AA5" i="13"/>
  <c r="K5" i="13"/>
  <c r="AP5" i="13"/>
  <c r="AO5" i="13"/>
  <c r="Y5" i="13"/>
  <c r="I5" i="13"/>
  <c r="AM5" i="13"/>
  <c r="G5" i="13"/>
  <c r="AN5" i="13"/>
  <c r="X5" i="13"/>
  <c r="H5" i="13"/>
  <c r="W5" i="13"/>
  <c r="AL5" i="13"/>
  <c r="V5" i="13"/>
  <c r="F5" i="13"/>
  <c r="AK5" i="13"/>
  <c r="U5" i="13"/>
  <c r="E5" i="13"/>
  <c r="AJ5" i="13"/>
  <c r="T5" i="13"/>
  <c r="D5" i="13"/>
  <c r="AI5" i="13"/>
  <c r="S5" i="13"/>
  <c r="AH5" i="13"/>
  <c r="Z5" i="13"/>
  <c r="R5" i="13"/>
  <c r="J5" i="13"/>
  <c r="C2" i="14"/>
  <c r="C6" i="14" s="1"/>
  <c r="AG4" i="14"/>
  <c r="Q4" i="14"/>
  <c r="AF4" i="14"/>
  <c r="P4" i="14"/>
  <c r="AE4" i="14"/>
  <c r="O4" i="14"/>
  <c r="AD4" i="14"/>
  <c r="N4" i="14"/>
  <c r="AC4" i="14"/>
  <c r="M4" i="14"/>
  <c r="AB4" i="14"/>
  <c r="L4" i="14"/>
  <c r="AQ4" i="14"/>
  <c r="AA4" i="14"/>
  <c r="K4" i="14"/>
  <c r="AP4" i="14"/>
  <c r="Z4" i="14"/>
  <c r="J4" i="14"/>
  <c r="AO4" i="14"/>
  <c r="Y4" i="14"/>
  <c r="I4" i="14"/>
  <c r="AM4" i="14"/>
  <c r="W4" i="14"/>
  <c r="G4" i="14"/>
  <c r="AN4" i="14"/>
  <c r="X4" i="14"/>
  <c r="H4" i="14"/>
  <c r="AL4" i="14"/>
  <c r="V4" i="14"/>
  <c r="F4" i="14"/>
  <c r="AK4" i="14"/>
  <c r="U4" i="14"/>
  <c r="E4" i="14"/>
  <c r="AJ4" i="14"/>
  <c r="T4" i="14"/>
  <c r="D4" i="14"/>
  <c r="AI4" i="14"/>
  <c r="S4" i="14"/>
  <c r="R4" i="14"/>
  <c r="AH4" i="14"/>
  <c r="AO5" i="14"/>
  <c r="Y5" i="14"/>
  <c r="I5" i="14"/>
  <c r="AN5" i="14"/>
  <c r="X5" i="14"/>
  <c r="H5" i="14"/>
  <c r="AM5" i="14"/>
  <c r="W5" i="14"/>
  <c r="G5" i="14"/>
  <c r="AL5" i="14"/>
  <c r="V5" i="14"/>
  <c r="F5" i="14"/>
  <c r="AK5" i="14"/>
  <c r="U5" i="14"/>
  <c r="E5" i="14"/>
  <c r="AJ5" i="14"/>
  <c r="T5" i="14"/>
  <c r="D5" i="14"/>
  <c r="AI5" i="14"/>
  <c r="S5" i="14"/>
  <c r="AH5" i="14"/>
  <c r="R5" i="14"/>
  <c r="AG5" i="14"/>
  <c r="Q5" i="14"/>
  <c r="AE5" i="14"/>
  <c r="O5" i="14"/>
  <c r="AF5" i="14"/>
  <c r="P5" i="14"/>
  <c r="AD5" i="14"/>
  <c r="N5" i="14"/>
  <c r="AC5" i="14"/>
  <c r="M5" i="14"/>
  <c r="AB5" i="14"/>
  <c r="L5" i="14"/>
  <c r="AQ5" i="14"/>
  <c r="AA5" i="14"/>
  <c r="K5" i="14"/>
  <c r="AP5" i="14"/>
  <c r="Z5" i="14"/>
  <c r="J5" i="14"/>
  <c r="C8" i="14"/>
  <c r="AG8" i="10"/>
  <c r="Q8" i="10"/>
  <c r="AF8" i="10"/>
  <c r="P8" i="10"/>
  <c r="AE8" i="10"/>
  <c r="O8" i="10"/>
  <c r="AC8" i="10"/>
  <c r="AD8" i="10"/>
  <c r="N8" i="10"/>
  <c r="M8" i="10"/>
  <c r="AB8" i="10"/>
  <c r="L8" i="10"/>
  <c r="AQ8" i="10"/>
  <c r="AA8" i="10"/>
  <c r="K8" i="10"/>
  <c r="AO8" i="10"/>
  <c r="Y8" i="10"/>
  <c r="I8" i="10"/>
  <c r="AM8" i="10"/>
  <c r="AN8" i="10"/>
  <c r="X8" i="10"/>
  <c r="H8" i="10"/>
  <c r="W8" i="10"/>
  <c r="AL8" i="10"/>
  <c r="V8" i="10"/>
  <c r="F8" i="10"/>
  <c r="AK8" i="10"/>
  <c r="U8" i="10"/>
  <c r="E8" i="10"/>
  <c r="AJ8" i="10"/>
  <c r="T8" i="10"/>
  <c r="D8" i="10"/>
  <c r="AI8" i="10"/>
  <c r="S8" i="10"/>
  <c r="R8" i="10"/>
  <c r="G8" i="10"/>
  <c r="J8" i="10"/>
  <c r="AP8" i="10"/>
  <c r="AH8" i="10"/>
  <c r="Z8" i="10"/>
  <c r="AG5" i="15"/>
  <c r="Q5" i="15"/>
  <c r="AF5" i="15"/>
  <c r="P5" i="15"/>
  <c r="AE5" i="15"/>
  <c r="O5" i="15"/>
  <c r="AD5" i="15"/>
  <c r="N5" i="15"/>
  <c r="AC5" i="15"/>
  <c r="M5" i="15"/>
  <c r="AB5" i="15"/>
  <c r="L5" i="15"/>
  <c r="AQ5" i="15"/>
  <c r="AA5" i="15"/>
  <c r="K5" i="15"/>
  <c r="AP5" i="15"/>
  <c r="Z5" i="15"/>
  <c r="J5" i="15"/>
  <c r="AO5" i="15"/>
  <c r="Y5" i="15"/>
  <c r="I5" i="15"/>
  <c r="AM5" i="15"/>
  <c r="W5" i="15"/>
  <c r="G5" i="15"/>
  <c r="AN5" i="15"/>
  <c r="X5" i="15"/>
  <c r="H5" i="15"/>
  <c r="AL5" i="15"/>
  <c r="V5" i="15"/>
  <c r="F5" i="15"/>
  <c r="AK5" i="15"/>
  <c r="U5" i="15"/>
  <c r="E5" i="15"/>
  <c r="AJ5" i="15"/>
  <c r="T5" i="15"/>
  <c r="D5" i="15"/>
  <c r="AI5" i="15"/>
  <c r="S5" i="15"/>
  <c r="AH5" i="15"/>
  <c r="R5" i="15"/>
  <c r="C8" i="15"/>
  <c r="AG2" i="10"/>
  <c r="AG6" i="10" s="1"/>
  <c r="Q2" i="10"/>
  <c r="Q6" i="10" s="1"/>
  <c r="AF2" i="10"/>
  <c r="AF6" i="10" s="1"/>
  <c r="P2" i="10"/>
  <c r="P6" i="10" s="1"/>
  <c r="AE2" i="10"/>
  <c r="AE6" i="10" s="1"/>
  <c r="O2" i="10"/>
  <c r="O6" i="10" s="1"/>
  <c r="AC2" i="10"/>
  <c r="AC6" i="10" s="1"/>
  <c r="M2" i="10"/>
  <c r="M6" i="10" s="1"/>
  <c r="AD2" i="10"/>
  <c r="AD6" i="10" s="1"/>
  <c r="N2" i="10"/>
  <c r="N6" i="10" s="1"/>
  <c r="AB2" i="10"/>
  <c r="AB6" i="10" s="1"/>
  <c r="L2" i="10"/>
  <c r="L6" i="10" s="1"/>
  <c r="AQ2" i="10"/>
  <c r="AQ6" i="10" s="1"/>
  <c r="AA2" i="10"/>
  <c r="AA6" i="10" s="1"/>
  <c r="K2" i="10"/>
  <c r="K6" i="10" s="1"/>
  <c r="AO2" i="10"/>
  <c r="AO6" i="10" s="1"/>
  <c r="Y2" i="10"/>
  <c r="Y6" i="10" s="1"/>
  <c r="I2" i="10"/>
  <c r="I6" i="10" s="1"/>
  <c r="AM2" i="10"/>
  <c r="AM6" i="10" s="1"/>
  <c r="W2" i="10"/>
  <c r="W6" i="10" s="1"/>
  <c r="G2" i="10"/>
  <c r="G6" i="10" s="1"/>
  <c r="AN2" i="10"/>
  <c r="AN6" i="10" s="1"/>
  <c r="X2" i="10"/>
  <c r="X6" i="10" s="1"/>
  <c r="H2" i="10"/>
  <c r="H6" i="10" s="1"/>
  <c r="AL2" i="10"/>
  <c r="AL6" i="10" s="1"/>
  <c r="V2" i="10"/>
  <c r="V6" i="10" s="1"/>
  <c r="F2" i="10"/>
  <c r="F6" i="10" s="1"/>
  <c r="AJ2" i="10"/>
  <c r="AJ6" i="10" s="1"/>
  <c r="T2" i="10"/>
  <c r="T6" i="10" s="1"/>
  <c r="D2" i="10"/>
  <c r="D6" i="10" s="1"/>
  <c r="AI2" i="10"/>
  <c r="AI6" i="10" s="1"/>
  <c r="S2" i="10"/>
  <c r="S6" i="10" s="1"/>
  <c r="R2" i="10"/>
  <c r="R6" i="10" s="1"/>
  <c r="AH2" i="10"/>
  <c r="AH6" i="10" s="1"/>
  <c r="AP2" i="10"/>
  <c r="AP6" i="10" s="1"/>
  <c r="AK2" i="10"/>
  <c r="AK6" i="10" s="1"/>
  <c r="Z2" i="10"/>
  <c r="Z6" i="10" s="1"/>
  <c r="U2" i="10"/>
  <c r="U6" i="10" s="1"/>
  <c r="J2" i="10"/>
  <c r="J6" i="10" s="1"/>
  <c r="E2" i="10"/>
  <c r="E6" i="10" s="1"/>
  <c r="AG2" i="16"/>
  <c r="Q2" i="16"/>
  <c r="AF2" i="16"/>
  <c r="P2" i="16"/>
  <c r="AE2" i="16"/>
  <c r="O2" i="16"/>
  <c r="AD2" i="16"/>
  <c r="N2" i="16"/>
  <c r="AC2" i="16"/>
  <c r="M2" i="16"/>
  <c r="AB2" i="16"/>
  <c r="L2" i="16"/>
  <c r="AQ2" i="16"/>
  <c r="AA2" i="16"/>
  <c r="K2" i="16"/>
  <c r="AP2" i="16"/>
  <c r="Z2" i="16"/>
  <c r="J2" i="16"/>
  <c r="AO2" i="16"/>
  <c r="Y2" i="16"/>
  <c r="I2" i="16"/>
  <c r="AN2" i="16"/>
  <c r="X2" i="16"/>
  <c r="H2" i="16"/>
  <c r="AM2" i="16"/>
  <c r="W2" i="16"/>
  <c r="G2" i="16"/>
  <c r="AL2" i="16"/>
  <c r="V2" i="16"/>
  <c r="F2" i="16"/>
  <c r="AK2" i="16"/>
  <c r="U2" i="16"/>
  <c r="E2" i="16"/>
  <c r="AJ2" i="16"/>
  <c r="T2" i="16"/>
  <c r="D2" i="16"/>
  <c r="AI2" i="16"/>
  <c r="S2" i="16"/>
  <c r="AH2" i="16"/>
  <c r="R2" i="16"/>
  <c r="AO5" i="10"/>
  <c r="Y5" i="10"/>
  <c r="I5" i="10"/>
  <c r="AN5" i="10"/>
  <c r="X5" i="10"/>
  <c r="H5" i="10"/>
  <c r="AM5" i="10"/>
  <c r="W5" i="10"/>
  <c r="G5" i="10"/>
  <c r="AK5" i="10"/>
  <c r="U5" i="10"/>
  <c r="E5" i="10"/>
  <c r="AL5" i="10"/>
  <c r="V5" i="10"/>
  <c r="F5" i="10"/>
  <c r="AJ5" i="10"/>
  <c r="T5" i="10"/>
  <c r="D5" i="10"/>
  <c r="AI5" i="10"/>
  <c r="S5" i="10"/>
  <c r="AG5" i="10"/>
  <c r="Q5" i="10"/>
  <c r="AE5" i="10"/>
  <c r="O5" i="10"/>
  <c r="AF5" i="10"/>
  <c r="P5" i="10"/>
  <c r="AD5" i="10"/>
  <c r="N5" i="10"/>
  <c r="AC5" i="10"/>
  <c r="M5" i="10"/>
  <c r="AB5" i="10"/>
  <c r="L5" i="10"/>
  <c r="AQ5" i="10"/>
  <c r="AA5" i="10"/>
  <c r="K5" i="10"/>
  <c r="Z5" i="10"/>
  <c r="AP5" i="10"/>
  <c r="AH5" i="10"/>
  <c r="R5" i="10"/>
  <c r="J5" i="10"/>
  <c r="AG4" i="16"/>
  <c r="Q4" i="16"/>
  <c r="AF4" i="16"/>
  <c r="P4" i="16"/>
  <c r="AE4" i="16"/>
  <c r="O4" i="16"/>
  <c r="AD4" i="16"/>
  <c r="N4" i="16"/>
  <c r="AC4" i="16"/>
  <c r="M4" i="16"/>
  <c r="AB4" i="16"/>
  <c r="L4" i="16"/>
  <c r="AQ4" i="16"/>
  <c r="AA4" i="16"/>
  <c r="K4" i="16"/>
  <c r="AP4" i="16"/>
  <c r="Z4" i="16"/>
  <c r="J4" i="16"/>
  <c r="AO4" i="16"/>
  <c r="Y4" i="16"/>
  <c r="I4" i="16"/>
  <c r="AN4" i="16"/>
  <c r="X4" i="16"/>
  <c r="H4" i="16"/>
  <c r="AM4" i="16"/>
  <c r="W4" i="16"/>
  <c r="G4" i="16"/>
  <c r="AL4" i="16"/>
  <c r="V4" i="16"/>
  <c r="F4" i="16"/>
  <c r="AK4" i="16"/>
  <c r="U4" i="16"/>
  <c r="E4" i="16"/>
  <c r="AJ4" i="16"/>
  <c r="T4" i="16"/>
  <c r="D4" i="16"/>
  <c r="AI4" i="16"/>
  <c r="S4" i="16"/>
  <c r="AH4" i="16"/>
  <c r="R4" i="16"/>
  <c r="AO4" i="8"/>
  <c r="AC4" i="8"/>
  <c r="Q4" i="8"/>
  <c r="E4" i="8"/>
  <c r="AN4" i="8"/>
  <c r="AB4" i="8"/>
  <c r="P4" i="8"/>
  <c r="D4" i="8"/>
  <c r="AL4" i="8"/>
  <c r="AM4" i="8"/>
  <c r="AA4" i="8"/>
  <c r="O4" i="8"/>
  <c r="N4" i="8"/>
  <c r="AK4" i="8"/>
  <c r="Z4" i="8"/>
  <c r="Y4" i="8"/>
  <c r="M4" i="8"/>
  <c r="AE4" i="8"/>
  <c r="I4" i="8"/>
  <c r="J4" i="8"/>
  <c r="AD4" i="8"/>
  <c r="H4" i="8"/>
  <c r="X4" i="8"/>
  <c r="G4" i="8"/>
  <c r="W4" i="8"/>
  <c r="F4" i="8"/>
  <c r="V4" i="8"/>
  <c r="AQ4" i="8"/>
  <c r="U4" i="8"/>
  <c r="AP4" i="8"/>
  <c r="T4" i="8"/>
  <c r="AJ4" i="8"/>
  <c r="S4" i="8"/>
  <c r="AG4" i="8"/>
  <c r="AI4" i="8"/>
  <c r="R4" i="8"/>
  <c r="K4" i="8"/>
  <c r="AH4" i="8"/>
  <c r="L4" i="8"/>
  <c r="AF4" i="8"/>
  <c r="O2" i="6"/>
  <c r="O8" i="6" s="1"/>
  <c r="AA2" i="6"/>
  <c r="AA8" i="6" s="1"/>
  <c r="AM2" i="6"/>
  <c r="AM8" i="6" s="1"/>
  <c r="P2" i="6"/>
  <c r="P8" i="6" s="1"/>
  <c r="AB2" i="6"/>
  <c r="AB8" i="6" s="1"/>
  <c r="AN2" i="6"/>
  <c r="AN8" i="6" s="1"/>
  <c r="R2" i="6"/>
  <c r="R8" i="6" s="1"/>
  <c r="S2" i="6"/>
  <c r="S8" i="6" s="1"/>
  <c r="E2" i="6"/>
  <c r="E8" i="6" s="1"/>
  <c r="Q2" i="6"/>
  <c r="Q8" i="6" s="1"/>
  <c r="AC2" i="6"/>
  <c r="AC8" i="6" s="1"/>
  <c r="AO2" i="6"/>
  <c r="AO8" i="6" s="1"/>
  <c r="F2" i="6"/>
  <c r="F8" i="6" s="1"/>
  <c r="AP2" i="6"/>
  <c r="AP8" i="6" s="1"/>
  <c r="G2" i="6"/>
  <c r="G8" i="6" s="1"/>
  <c r="AQ2" i="6"/>
  <c r="AQ8" i="6" s="1"/>
  <c r="AD2" i="6"/>
  <c r="AD8" i="6" s="1"/>
  <c r="AE2" i="6"/>
  <c r="AE8" i="6" s="1"/>
  <c r="H2" i="6"/>
  <c r="H8" i="6" s="1"/>
  <c r="Y2" i="6"/>
  <c r="Y8" i="6" s="1"/>
  <c r="I2" i="6"/>
  <c r="I8" i="6" s="1"/>
  <c r="Z2" i="6"/>
  <c r="Z8" i="6" s="1"/>
  <c r="J2" i="6"/>
  <c r="J8" i="6" s="1"/>
  <c r="AF2" i="6"/>
  <c r="AF8" i="6" s="1"/>
  <c r="K2" i="6"/>
  <c r="K8" i="6" s="1"/>
  <c r="AG2" i="6"/>
  <c r="AG8" i="6" s="1"/>
  <c r="L2" i="6"/>
  <c r="L8" i="6" s="1"/>
  <c r="AH2" i="6"/>
  <c r="AH8" i="6" s="1"/>
  <c r="X2" i="6"/>
  <c r="X8" i="6" s="1"/>
  <c r="M2" i="6"/>
  <c r="M8" i="6" s="1"/>
  <c r="AI2" i="6"/>
  <c r="AI8" i="6" s="1"/>
  <c r="N2" i="6"/>
  <c r="N8" i="6" s="1"/>
  <c r="AJ2" i="6"/>
  <c r="AJ8" i="6" s="1"/>
  <c r="D2" i="6"/>
  <c r="D8" i="6" s="1"/>
  <c r="T2" i="6"/>
  <c r="T8" i="6" s="1"/>
  <c r="AK2" i="6"/>
  <c r="AK8" i="6" s="1"/>
  <c r="W2" i="6"/>
  <c r="W8" i="6" s="1"/>
  <c r="U2" i="6"/>
  <c r="U8" i="6" s="1"/>
  <c r="AL2" i="6"/>
  <c r="AL8" i="6" s="1"/>
  <c r="V2" i="6"/>
  <c r="V8" i="6" s="1"/>
  <c r="AK5" i="8"/>
  <c r="AK7" i="8" s="1"/>
  <c r="Y5" i="8"/>
  <c r="Y7" i="8" s="1"/>
  <c r="M5" i="8"/>
  <c r="M7" i="8" s="1"/>
  <c r="AJ5" i="8"/>
  <c r="AJ7" i="8" s="1"/>
  <c r="X5" i="8"/>
  <c r="X7" i="8" s="1"/>
  <c r="L5" i="8"/>
  <c r="L7" i="8" s="1"/>
  <c r="V5" i="8"/>
  <c r="V7" i="8" s="1"/>
  <c r="U5" i="8"/>
  <c r="U7" i="8" s="1"/>
  <c r="AI5" i="8"/>
  <c r="AI7" i="8" s="1"/>
  <c r="W5" i="8"/>
  <c r="W7" i="8" s="1"/>
  <c r="K5" i="8"/>
  <c r="K7" i="8" s="1"/>
  <c r="AG5" i="8"/>
  <c r="AG7" i="8" s="1"/>
  <c r="AH5" i="8"/>
  <c r="AH7" i="8" s="1"/>
  <c r="J5" i="8"/>
  <c r="J7" i="8" s="1"/>
  <c r="I5" i="8"/>
  <c r="I7" i="8" s="1"/>
  <c r="AD5" i="8"/>
  <c r="AD7" i="8" s="1"/>
  <c r="H5" i="8"/>
  <c r="H7" i="8" s="1"/>
  <c r="AC5" i="8"/>
  <c r="AC7" i="8" s="1"/>
  <c r="G5" i="8"/>
  <c r="G7" i="8" s="1"/>
  <c r="N5" i="8"/>
  <c r="N7" i="8" s="1"/>
  <c r="AB5" i="8"/>
  <c r="AB7" i="8" s="1"/>
  <c r="F5" i="8"/>
  <c r="F7" i="8" s="1"/>
  <c r="AA5" i="8"/>
  <c r="AA7" i="8" s="1"/>
  <c r="E5" i="8"/>
  <c r="E7" i="8" s="1"/>
  <c r="AQ5" i="8"/>
  <c r="AQ7" i="8" s="1"/>
  <c r="Z5" i="8"/>
  <c r="Z7" i="8" s="1"/>
  <c r="D5" i="8"/>
  <c r="D7" i="8" s="1"/>
  <c r="AP5" i="8"/>
  <c r="AP7" i="8" s="1"/>
  <c r="T5" i="8"/>
  <c r="T7" i="8" s="1"/>
  <c r="AE5" i="8"/>
  <c r="AE7" i="8" s="1"/>
  <c r="AO5" i="8"/>
  <c r="AO7" i="8" s="1"/>
  <c r="S5" i="8"/>
  <c r="S7" i="8" s="1"/>
  <c r="O5" i="8"/>
  <c r="O7" i="8" s="1"/>
  <c r="AN5" i="8"/>
  <c r="AN7" i="8" s="1"/>
  <c r="R5" i="8"/>
  <c r="R7" i="8" s="1"/>
  <c r="AM5" i="8"/>
  <c r="AM7" i="8" s="1"/>
  <c r="Q5" i="8"/>
  <c r="Q7" i="8" s="1"/>
  <c r="AL5" i="8"/>
  <c r="AL7" i="8" s="1"/>
  <c r="P5" i="8"/>
  <c r="P7" i="8" s="1"/>
  <c r="AF5" i="8"/>
  <c r="AF7" i="8" s="1"/>
  <c r="L3" i="6"/>
  <c r="X3" i="6"/>
  <c r="AJ3" i="6"/>
  <c r="M3" i="6"/>
  <c r="Y3" i="6"/>
  <c r="AK3" i="6"/>
  <c r="O3" i="6"/>
  <c r="AB3" i="6"/>
  <c r="N3" i="6"/>
  <c r="Z3" i="6"/>
  <c r="AL3" i="6"/>
  <c r="AA3" i="6"/>
  <c r="AN3" i="6"/>
  <c r="AM3" i="6"/>
  <c r="P3" i="6"/>
  <c r="H3" i="6"/>
  <c r="AD3" i="6"/>
  <c r="I3" i="6"/>
  <c r="AE3" i="6"/>
  <c r="J3" i="6"/>
  <c r="K3" i="6"/>
  <c r="D3" i="6"/>
  <c r="AF3" i="6"/>
  <c r="W3" i="6"/>
  <c r="AG3" i="6"/>
  <c r="Q3" i="6"/>
  <c r="AH3" i="6"/>
  <c r="R3" i="6"/>
  <c r="AI3" i="6"/>
  <c r="S3" i="6"/>
  <c r="AO3" i="6"/>
  <c r="AP3" i="6"/>
  <c r="U3" i="6"/>
  <c r="G3" i="6"/>
  <c r="T3" i="6"/>
  <c r="AQ3" i="6"/>
  <c r="F3" i="6"/>
  <c r="E3" i="6"/>
  <c r="V3" i="6"/>
  <c r="AC3" i="6"/>
  <c r="AG2" i="9"/>
  <c r="AG8" i="9" s="1"/>
  <c r="U2" i="9"/>
  <c r="U8" i="9" s="1"/>
  <c r="I2" i="9"/>
  <c r="I8" i="9" s="1"/>
  <c r="AD2" i="9"/>
  <c r="AD8" i="9" s="1"/>
  <c r="AC2" i="9"/>
  <c r="AC8" i="9" s="1"/>
  <c r="AF2" i="9"/>
  <c r="AF8" i="9" s="1"/>
  <c r="T2" i="9"/>
  <c r="T8" i="9" s="1"/>
  <c r="H2" i="9"/>
  <c r="H8" i="9" s="1"/>
  <c r="AP2" i="9"/>
  <c r="AP8" i="9" s="1"/>
  <c r="F2" i="9"/>
  <c r="F8" i="9" s="1"/>
  <c r="E2" i="9"/>
  <c r="E8" i="9" s="1"/>
  <c r="AQ2" i="9"/>
  <c r="AQ8" i="9" s="1"/>
  <c r="AE2" i="9"/>
  <c r="AE8" i="9" s="1"/>
  <c r="S2" i="9"/>
  <c r="S8" i="9" s="1"/>
  <c r="G2" i="9"/>
  <c r="G8" i="9" s="1"/>
  <c r="AO2" i="9"/>
  <c r="AO8" i="9" s="1"/>
  <c r="R2" i="9"/>
  <c r="R8" i="9" s="1"/>
  <c r="Q2" i="9"/>
  <c r="Q8" i="9" s="1"/>
  <c r="AH2" i="9"/>
  <c r="AH8" i="9" s="1"/>
  <c r="L2" i="9"/>
  <c r="L8" i="9" s="1"/>
  <c r="AB2" i="9"/>
  <c r="AB8" i="9" s="1"/>
  <c r="K2" i="9"/>
  <c r="K8" i="9" s="1"/>
  <c r="AA2" i="9"/>
  <c r="AA8" i="9" s="1"/>
  <c r="J2" i="9"/>
  <c r="J8" i="9" s="1"/>
  <c r="Z2" i="9"/>
  <c r="Z8" i="9" s="1"/>
  <c r="D2" i="9"/>
  <c r="D8" i="9" s="1"/>
  <c r="M2" i="9"/>
  <c r="M8" i="9" s="1"/>
  <c r="Y2" i="9"/>
  <c r="Y8" i="9" s="1"/>
  <c r="N2" i="9"/>
  <c r="N8" i="9" s="1"/>
  <c r="X2" i="9"/>
  <c r="X8" i="9" s="1"/>
  <c r="AN2" i="9"/>
  <c r="AN8" i="9" s="1"/>
  <c r="W2" i="9"/>
  <c r="W8" i="9" s="1"/>
  <c r="AM2" i="9"/>
  <c r="AM8" i="9" s="1"/>
  <c r="V2" i="9"/>
  <c r="V8" i="9" s="1"/>
  <c r="AJ2" i="9"/>
  <c r="AJ8" i="9" s="1"/>
  <c r="AL2" i="9"/>
  <c r="AL8" i="9" s="1"/>
  <c r="P2" i="9"/>
  <c r="P8" i="9" s="1"/>
  <c r="AI2" i="9"/>
  <c r="AI8" i="9" s="1"/>
  <c r="AK2" i="9"/>
  <c r="AK8" i="9" s="1"/>
  <c r="O2" i="9"/>
  <c r="O8" i="9" s="1"/>
  <c r="O6" i="6"/>
  <c r="AA6" i="6"/>
  <c r="AM6" i="6"/>
  <c r="AD6" i="6"/>
  <c r="P6" i="6"/>
  <c r="AB6" i="6"/>
  <c r="AN6" i="6"/>
  <c r="F6" i="6"/>
  <c r="E6" i="6"/>
  <c r="Q6" i="6"/>
  <c r="AC6" i="6"/>
  <c r="AO6" i="6"/>
  <c r="D6" i="6"/>
  <c r="R6" i="6"/>
  <c r="AP6" i="6"/>
  <c r="K6" i="6"/>
  <c r="AE6" i="6"/>
  <c r="J6" i="6"/>
  <c r="L6" i="6"/>
  <c r="AF6" i="6"/>
  <c r="M6" i="6"/>
  <c r="AG6" i="6"/>
  <c r="N6" i="6"/>
  <c r="AI6" i="6"/>
  <c r="AH6" i="6"/>
  <c r="S6" i="6"/>
  <c r="Z6" i="6"/>
  <c r="T6" i="6"/>
  <c r="AJ6" i="6"/>
  <c r="U6" i="6"/>
  <c r="AK6" i="6"/>
  <c r="AL6" i="6"/>
  <c r="W6" i="6"/>
  <c r="V6" i="6"/>
  <c r="AQ6" i="6"/>
  <c r="I6" i="6"/>
  <c r="G6" i="6"/>
  <c r="H6" i="6"/>
  <c r="X6" i="6"/>
  <c r="Y6" i="6"/>
  <c r="AL5" i="9"/>
  <c r="AK5" i="9"/>
  <c r="AI5" i="9"/>
  <c r="AH5" i="9"/>
  <c r="AG5" i="9"/>
  <c r="U5" i="9"/>
  <c r="I5" i="9"/>
  <c r="AF5" i="9"/>
  <c r="T5" i="9"/>
  <c r="H5" i="9"/>
  <c r="AD5" i="9"/>
  <c r="F5" i="9"/>
  <c r="Q5" i="9"/>
  <c r="AQ5" i="9"/>
  <c r="AE5" i="9"/>
  <c r="S5" i="9"/>
  <c r="G5" i="9"/>
  <c r="R5" i="9"/>
  <c r="AO5" i="9"/>
  <c r="AP5" i="9"/>
  <c r="AC5" i="9"/>
  <c r="E5" i="9"/>
  <c r="AB5" i="9"/>
  <c r="K5" i="9"/>
  <c r="L5" i="9"/>
  <c r="AA5" i="9"/>
  <c r="J5" i="9"/>
  <c r="Z5" i="9"/>
  <c r="D5" i="9"/>
  <c r="M5" i="9"/>
  <c r="Y5" i="9"/>
  <c r="X5" i="9"/>
  <c r="AJ5" i="9"/>
  <c r="W5" i="9"/>
  <c r="V5" i="9"/>
  <c r="P5" i="9"/>
  <c r="O5" i="9"/>
  <c r="AN5" i="9"/>
  <c r="N5" i="9"/>
  <c r="AM5" i="9"/>
  <c r="AO3" i="9"/>
  <c r="AC3" i="9"/>
  <c r="Q3" i="9"/>
  <c r="E3" i="9"/>
  <c r="AN3" i="9"/>
  <c r="AB3" i="9"/>
  <c r="P3" i="9"/>
  <c r="D3" i="9"/>
  <c r="Z3" i="9"/>
  <c r="Y3" i="9"/>
  <c r="AM3" i="9"/>
  <c r="AA3" i="9"/>
  <c r="O3" i="9"/>
  <c r="AK3" i="9"/>
  <c r="AL3" i="9"/>
  <c r="N3" i="9"/>
  <c r="M3" i="9"/>
  <c r="AG3" i="9"/>
  <c r="K3" i="9"/>
  <c r="AF3" i="9"/>
  <c r="J3" i="9"/>
  <c r="AH3" i="9"/>
  <c r="AE3" i="9"/>
  <c r="I3" i="9"/>
  <c r="AD3" i="9"/>
  <c r="H3" i="9"/>
  <c r="R3" i="9"/>
  <c r="X3" i="9"/>
  <c r="G3" i="9"/>
  <c r="W3" i="9"/>
  <c r="F3" i="9"/>
  <c r="V3" i="9"/>
  <c r="AQ3" i="9"/>
  <c r="U3" i="9"/>
  <c r="L3" i="9"/>
  <c r="AP3" i="9"/>
  <c r="T3" i="9"/>
  <c r="AJ3" i="9"/>
  <c r="S3" i="9"/>
  <c r="AI3" i="9"/>
  <c r="AO2" i="7"/>
  <c r="AC2" i="7"/>
  <c r="Q2" i="7"/>
  <c r="E2" i="7"/>
  <c r="M2" i="7"/>
  <c r="AN2" i="7"/>
  <c r="AB2" i="7"/>
  <c r="P2" i="7"/>
  <c r="D2" i="7"/>
  <c r="AL2" i="7"/>
  <c r="AM2" i="7"/>
  <c r="AA2" i="7"/>
  <c r="O2" i="7"/>
  <c r="Z2" i="7"/>
  <c r="AK2" i="7"/>
  <c r="N2" i="7"/>
  <c r="Y2" i="7"/>
  <c r="V2" i="7"/>
  <c r="AQ2" i="7"/>
  <c r="U2" i="7"/>
  <c r="AP2" i="7"/>
  <c r="T2" i="7"/>
  <c r="W2" i="7"/>
  <c r="AJ2" i="7"/>
  <c r="S2" i="7"/>
  <c r="AI2" i="7"/>
  <c r="R2" i="7"/>
  <c r="AH2" i="7"/>
  <c r="L2" i="7"/>
  <c r="AG2" i="7"/>
  <c r="K2" i="7"/>
  <c r="G2" i="7"/>
  <c r="AF2" i="7"/>
  <c r="J2" i="7"/>
  <c r="F2" i="7"/>
  <c r="AE2" i="7"/>
  <c r="I2" i="7"/>
  <c r="AD2" i="7"/>
  <c r="H2" i="7"/>
  <c r="X2" i="7"/>
  <c r="I4" i="6"/>
  <c r="I7" i="6" s="1"/>
  <c r="U4" i="6"/>
  <c r="U7" i="6" s="1"/>
  <c r="AG4" i="6"/>
  <c r="AG7" i="6" s="1"/>
  <c r="D4" i="6"/>
  <c r="D7" i="6" s="1"/>
  <c r="J4" i="6"/>
  <c r="J7" i="6" s="1"/>
  <c r="V4" i="6"/>
  <c r="V7" i="6" s="1"/>
  <c r="AH4" i="6"/>
  <c r="AH7" i="6" s="1"/>
  <c r="L4" i="6"/>
  <c r="L7" i="6" s="1"/>
  <c r="Y4" i="6"/>
  <c r="Y7" i="6" s="1"/>
  <c r="K4" i="6"/>
  <c r="K7" i="6" s="1"/>
  <c r="W4" i="6"/>
  <c r="W7" i="6" s="1"/>
  <c r="AI4" i="6"/>
  <c r="AI7" i="6" s="1"/>
  <c r="X4" i="6"/>
  <c r="X7" i="6" s="1"/>
  <c r="AK4" i="6"/>
  <c r="AK7" i="6" s="1"/>
  <c r="AJ4" i="6"/>
  <c r="AJ7" i="6" s="1"/>
  <c r="M4" i="6"/>
  <c r="M7" i="6" s="1"/>
  <c r="H4" i="6"/>
  <c r="H7" i="6" s="1"/>
  <c r="AD4" i="6"/>
  <c r="AD7" i="6" s="1"/>
  <c r="N4" i="6"/>
  <c r="N7" i="6" s="1"/>
  <c r="AE4" i="6"/>
  <c r="AE7" i="6" s="1"/>
  <c r="O4" i="6"/>
  <c r="O7" i="6" s="1"/>
  <c r="AF4" i="6"/>
  <c r="AF7" i="6" s="1"/>
  <c r="P4" i="6"/>
  <c r="P7" i="6" s="1"/>
  <c r="AL4" i="6"/>
  <c r="AL7" i="6" s="1"/>
  <c r="Q4" i="6"/>
  <c r="Q7" i="6" s="1"/>
  <c r="AM4" i="6"/>
  <c r="AM7" i="6" s="1"/>
  <c r="F4" i="6"/>
  <c r="F7" i="6" s="1"/>
  <c r="R4" i="6"/>
  <c r="R7" i="6" s="1"/>
  <c r="AN4" i="6"/>
  <c r="AN7" i="6" s="1"/>
  <c r="AC4" i="6"/>
  <c r="AC7" i="6" s="1"/>
  <c r="S4" i="6"/>
  <c r="S7" i="6" s="1"/>
  <c r="AO4" i="6"/>
  <c r="AO7" i="6" s="1"/>
  <c r="T4" i="6"/>
  <c r="T7" i="6" s="1"/>
  <c r="AP4" i="6"/>
  <c r="AP7" i="6" s="1"/>
  <c r="AQ4" i="6"/>
  <c r="AQ7" i="6" s="1"/>
  <c r="Z4" i="6"/>
  <c r="Z7" i="6" s="1"/>
  <c r="G4" i="6"/>
  <c r="G7" i="6" s="1"/>
  <c r="E4" i="6"/>
  <c r="E7" i="6" s="1"/>
  <c r="AA4" i="6"/>
  <c r="AA7" i="6" s="1"/>
  <c r="AB4" i="6"/>
  <c r="AB7" i="6" s="1"/>
  <c r="AK3" i="7"/>
  <c r="Y3" i="7"/>
  <c r="M3" i="7"/>
  <c r="J3" i="7"/>
  <c r="AJ3" i="7"/>
  <c r="X3" i="7"/>
  <c r="L3" i="7"/>
  <c r="I3" i="7"/>
  <c r="AI3" i="7"/>
  <c r="W3" i="7"/>
  <c r="K3" i="7"/>
  <c r="V3" i="7"/>
  <c r="AG3" i="7"/>
  <c r="AH3" i="7"/>
  <c r="U3" i="7"/>
  <c r="AQ3" i="7"/>
  <c r="Z3" i="7"/>
  <c r="D3" i="7"/>
  <c r="AB3" i="7"/>
  <c r="AP3" i="7"/>
  <c r="T3" i="7"/>
  <c r="AO3" i="7"/>
  <c r="F3" i="7"/>
  <c r="S3" i="7"/>
  <c r="E3" i="7"/>
  <c r="AN3" i="7"/>
  <c r="R3" i="7"/>
  <c r="AM3" i="7"/>
  <c r="Q3" i="7"/>
  <c r="AL3" i="7"/>
  <c r="P3" i="7"/>
  <c r="AA3" i="7"/>
  <c r="AF3" i="7"/>
  <c r="O3" i="7"/>
  <c r="AE3" i="7"/>
  <c r="N3" i="7"/>
  <c r="AD3" i="7"/>
  <c r="H3" i="7"/>
  <c r="AC3" i="7"/>
  <c r="G3" i="7"/>
  <c r="AG4" i="7"/>
  <c r="U4" i="7"/>
  <c r="I4" i="7"/>
  <c r="AF4" i="7"/>
  <c r="T4" i="7"/>
  <c r="H4" i="7"/>
  <c r="AD4" i="7"/>
  <c r="F4" i="7"/>
  <c r="Q4" i="7"/>
  <c r="AQ4" i="7"/>
  <c r="AE4" i="7"/>
  <c r="S4" i="7"/>
  <c r="G4" i="7"/>
  <c r="R4" i="7"/>
  <c r="AC4" i="7"/>
  <c r="AP4" i="7"/>
  <c r="AO4" i="7"/>
  <c r="E4" i="7"/>
  <c r="Y4" i="7"/>
  <c r="X4" i="7"/>
  <c r="AN4" i="7"/>
  <c r="W4" i="7"/>
  <c r="AM4" i="7"/>
  <c r="V4" i="7"/>
  <c r="AA4" i="7"/>
  <c r="Z4" i="7"/>
  <c r="AL4" i="7"/>
  <c r="P4" i="7"/>
  <c r="AK4" i="7"/>
  <c r="O4" i="7"/>
  <c r="J4" i="7"/>
  <c r="AJ4" i="7"/>
  <c r="N4" i="7"/>
  <c r="AI4" i="7"/>
  <c r="M4" i="7"/>
  <c r="AH4" i="7"/>
  <c r="L4" i="7"/>
  <c r="AB4" i="7"/>
  <c r="K4" i="7"/>
  <c r="D4" i="7"/>
  <c r="AO5" i="7"/>
  <c r="AO7" i="7" s="1"/>
  <c r="AC5" i="7"/>
  <c r="AC7" i="7" s="1"/>
  <c r="Q5" i="7"/>
  <c r="Q7" i="7" s="1"/>
  <c r="E5" i="7"/>
  <c r="E7" i="7" s="1"/>
  <c r="AN5" i="7"/>
  <c r="AN7" i="7" s="1"/>
  <c r="AB5" i="7"/>
  <c r="AB7" i="7" s="1"/>
  <c r="P5" i="7"/>
  <c r="P7" i="7" s="1"/>
  <c r="D5" i="7"/>
  <c r="D7" i="7" s="1"/>
  <c r="Z5" i="7"/>
  <c r="Z7" i="7" s="1"/>
  <c r="M5" i="7"/>
  <c r="M7" i="7" s="1"/>
  <c r="AM5" i="7"/>
  <c r="AM7" i="7" s="1"/>
  <c r="AA5" i="7"/>
  <c r="AA7" i="7" s="1"/>
  <c r="O5" i="7"/>
  <c r="O7" i="7" s="1"/>
  <c r="N5" i="7"/>
  <c r="N7" i="7" s="1"/>
  <c r="AK5" i="7"/>
  <c r="AK7" i="7" s="1"/>
  <c r="AL5" i="7"/>
  <c r="AL7" i="7" s="1"/>
  <c r="Y5" i="7"/>
  <c r="Y7" i="7" s="1"/>
  <c r="X5" i="7"/>
  <c r="X7" i="7" s="1"/>
  <c r="G5" i="7"/>
  <c r="G7" i="7" s="1"/>
  <c r="H5" i="7"/>
  <c r="H7" i="7" s="1"/>
  <c r="W5" i="7"/>
  <c r="W7" i="7" s="1"/>
  <c r="F5" i="7"/>
  <c r="F7" i="7" s="1"/>
  <c r="V5" i="7"/>
  <c r="V7" i="7" s="1"/>
  <c r="AQ5" i="7"/>
  <c r="AQ7" i="7" s="1"/>
  <c r="U5" i="7"/>
  <c r="U7" i="7" s="1"/>
  <c r="AP5" i="7"/>
  <c r="AP7" i="7" s="1"/>
  <c r="T5" i="7"/>
  <c r="T7" i="7" s="1"/>
  <c r="AJ5" i="7"/>
  <c r="AJ7" i="7" s="1"/>
  <c r="S5" i="7"/>
  <c r="S7" i="7" s="1"/>
  <c r="AI5" i="7"/>
  <c r="AI7" i="7" s="1"/>
  <c r="R5" i="7"/>
  <c r="R7" i="7" s="1"/>
  <c r="AH5" i="7"/>
  <c r="AH7" i="7" s="1"/>
  <c r="L5" i="7"/>
  <c r="L7" i="7" s="1"/>
  <c r="I5" i="7"/>
  <c r="I7" i="7" s="1"/>
  <c r="AG5" i="7"/>
  <c r="AG7" i="7" s="1"/>
  <c r="K5" i="7"/>
  <c r="K7" i="7" s="1"/>
  <c r="AD5" i="7"/>
  <c r="AD7" i="7" s="1"/>
  <c r="AF5" i="7"/>
  <c r="AF7" i="7" s="1"/>
  <c r="J5" i="7"/>
  <c r="J7" i="7" s="1"/>
  <c r="AE5" i="7"/>
  <c r="AE7" i="7" s="1"/>
  <c r="F5" i="6"/>
  <c r="R5" i="6"/>
  <c r="AD5" i="6"/>
  <c r="AP5" i="6"/>
  <c r="G5" i="6"/>
  <c r="S5" i="6"/>
  <c r="AE5" i="6"/>
  <c r="AQ5" i="6"/>
  <c r="D5" i="6"/>
  <c r="I5" i="6"/>
  <c r="H5" i="6"/>
  <c r="T5" i="6"/>
  <c r="AF5" i="6"/>
  <c r="U5" i="6"/>
  <c r="V5" i="6"/>
  <c r="AG5" i="6"/>
  <c r="J5" i="6"/>
  <c r="M5" i="6"/>
  <c r="AH5" i="6"/>
  <c r="N5" i="6"/>
  <c r="AI5" i="6"/>
  <c r="O5" i="6"/>
  <c r="AJ5" i="6"/>
  <c r="P5" i="6"/>
  <c r="L5" i="6"/>
  <c r="AK5" i="6"/>
  <c r="AC5" i="6"/>
  <c r="Q5" i="6"/>
  <c r="AL5" i="6"/>
  <c r="W5" i="6"/>
  <c r="AM5" i="6"/>
  <c r="AB5" i="6"/>
  <c r="X5" i="6"/>
  <c r="AN5" i="6"/>
  <c r="Y5" i="6"/>
  <c r="Z5" i="6"/>
  <c r="K5" i="6"/>
  <c r="AO5" i="6"/>
  <c r="E5" i="6"/>
  <c r="AA5" i="6"/>
  <c r="AK2" i="8"/>
  <c r="Y2" i="8"/>
  <c r="M2" i="8"/>
  <c r="AJ2" i="8"/>
  <c r="X2" i="8"/>
  <c r="L2" i="8"/>
  <c r="AH2" i="8"/>
  <c r="AI2" i="8"/>
  <c r="W2" i="8"/>
  <c r="K2" i="8"/>
  <c r="J2" i="8"/>
  <c r="AG2" i="8"/>
  <c r="I2" i="8"/>
  <c r="V2" i="8"/>
  <c r="U2" i="8"/>
  <c r="AB2" i="8"/>
  <c r="F2" i="8"/>
  <c r="AA2" i="8"/>
  <c r="E2" i="8"/>
  <c r="D2" i="8"/>
  <c r="AQ2" i="8"/>
  <c r="Z2" i="8"/>
  <c r="AP2" i="8"/>
  <c r="T2" i="8"/>
  <c r="AO2" i="8"/>
  <c r="S2" i="8"/>
  <c r="AN2" i="8"/>
  <c r="R2" i="8"/>
  <c r="AD2" i="8"/>
  <c r="AM2" i="8"/>
  <c r="Q2" i="8"/>
  <c r="H2" i="8"/>
  <c r="G2" i="8"/>
  <c r="AL2" i="8"/>
  <c r="P2" i="8"/>
  <c r="AF2" i="8"/>
  <c r="O2" i="8"/>
  <c r="AC2" i="8"/>
  <c r="AE2" i="8"/>
  <c r="N2" i="8"/>
  <c r="AG3" i="8"/>
  <c r="U3" i="8"/>
  <c r="I3" i="8"/>
  <c r="AF3" i="8"/>
  <c r="T3" i="8"/>
  <c r="H3" i="8"/>
  <c r="AP3" i="8"/>
  <c r="R3" i="8"/>
  <c r="AO3" i="8"/>
  <c r="E3" i="8"/>
  <c r="AQ3" i="8"/>
  <c r="AE3" i="8"/>
  <c r="S3" i="8"/>
  <c r="G3" i="8"/>
  <c r="AC3" i="8"/>
  <c r="AD3" i="8"/>
  <c r="F3" i="8"/>
  <c r="Q3" i="8"/>
  <c r="AA3" i="8"/>
  <c r="J3" i="8"/>
  <c r="Z3" i="8"/>
  <c r="D3" i="8"/>
  <c r="L3" i="8"/>
  <c r="Y3" i="8"/>
  <c r="X3" i="8"/>
  <c r="AB3" i="8"/>
  <c r="AN3" i="8"/>
  <c r="W3" i="8"/>
  <c r="K3" i="8"/>
  <c r="AM3" i="8"/>
  <c r="V3" i="8"/>
  <c r="AL3" i="8"/>
  <c r="P3" i="8"/>
  <c r="AK3" i="8"/>
  <c r="O3" i="8"/>
  <c r="AJ3" i="8"/>
  <c r="N3" i="8"/>
  <c r="AI3" i="8"/>
  <c r="M3" i="8"/>
  <c r="AH3" i="8"/>
  <c r="Y5" i="16" l="1"/>
  <c r="Y5" i="17" s="1"/>
  <c r="Y4" i="17"/>
  <c r="Y7" i="16"/>
  <c r="Y7" i="17" s="1"/>
  <c r="Y3" i="16"/>
  <c r="Y3" i="17" s="1"/>
  <c r="D8" i="16"/>
  <c r="D8" i="17" s="1"/>
  <c r="D2" i="17"/>
  <c r="D6" i="16"/>
  <c r="D6" i="17" s="1"/>
  <c r="Y8" i="16"/>
  <c r="Y8" i="17" s="1"/>
  <c r="Y2" i="17"/>
  <c r="Y6" i="16"/>
  <c r="Y6" i="17" s="1"/>
  <c r="P6" i="16"/>
  <c r="P6" i="17" s="1"/>
  <c r="P8" i="16"/>
  <c r="P8" i="17" s="1"/>
  <c r="P2" i="17"/>
  <c r="S4" i="17"/>
  <c r="S7" i="16"/>
  <c r="S7" i="17" s="1"/>
  <c r="S5" i="16"/>
  <c r="S5" i="17" s="1"/>
  <c r="S3" i="16"/>
  <c r="S3" i="17" s="1"/>
  <c r="AO5" i="16"/>
  <c r="AO5" i="17" s="1"/>
  <c r="AO7" i="16"/>
  <c r="AO7" i="17" s="1"/>
  <c r="AO3" i="16"/>
  <c r="AO3" i="17" s="1"/>
  <c r="AO4" i="17"/>
  <c r="AF3" i="16"/>
  <c r="AF3" i="17" s="1"/>
  <c r="AF4" i="17"/>
  <c r="AF5" i="16"/>
  <c r="AF5" i="17" s="1"/>
  <c r="AF7" i="16"/>
  <c r="AF7" i="17" s="1"/>
  <c r="T8" i="16"/>
  <c r="T8" i="17" s="1"/>
  <c r="T6" i="16"/>
  <c r="T6" i="17" s="1"/>
  <c r="T2" i="17"/>
  <c r="AO6" i="16"/>
  <c r="AO6" i="17" s="1"/>
  <c r="AO8" i="16"/>
  <c r="AO8" i="17" s="1"/>
  <c r="AO2" i="17"/>
  <c r="AF6" i="16"/>
  <c r="AF6" i="17" s="1"/>
  <c r="AF8" i="16"/>
  <c r="AF8" i="17" s="1"/>
  <c r="AF2" i="17"/>
  <c r="AN6" i="16"/>
  <c r="AN6" i="17" s="1"/>
  <c r="AN8" i="16"/>
  <c r="AN8" i="17" s="1"/>
  <c r="AN2" i="17"/>
  <c r="T4" i="17"/>
  <c r="T7" i="16"/>
  <c r="T7" i="17" s="1"/>
  <c r="T3" i="16"/>
  <c r="T3" i="17" s="1"/>
  <c r="T5" i="16"/>
  <c r="T5" i="17" s="1"/>
  <c r="AJ5" i="16"/>
  <c r="AJ5" i="17" s="1"/>
  <c r="AJ3" i="16"/>
  <c r="AJ3" i="17" s="1"/>
  <c r="AJ4" i="17"/>
  <c r="AJ7" i="16"/>
  <c r="AJ7" i="17" s="1"/>
  <c r="J5" i="16"/>
  <c r="J5" i="17" s="1"/>
  <c r="J3" i="16"/>
  <c r="J3" i="17" s="1"/>
  <c r="J7" i="16"/>
  <c r="J7" i="17" s="1"/>
  <c r="J4" i="17"/>
  <c r="Q3" i="16"/>
  <c r="Q3" i="17" s="1"/>
  <c r="Q5" i="16"/>
  <c r="Q5" i="17" s="1"/>
  <c r="Q7" i="16"/>
  <c r="Q7" i="17" s="1"/>
  <c r="Q4" i="17"/>
  <c r="AJ6" i="16"/>
  <c r="AJ6" i="17" s="1"/>
  <c r="AJ2" i="17"/>
  <c r="AJ8" i="16"/>
  <c r="AJ8" i="17" s="1"/>
  <c r="J2" i="17"/>
  <c r="J6" i="16"/>
  <c r="J6" i="17" s="1"/>
  <c r="J8" i="16"/>
  <c r="J8" i="17" s="1"/>
  <c r="Q6" i="16"/>
  <c r="Q6" i="17" s="1"/>
  <c r="Q2" i="17"/>
  <c r="Q8" i="16"/>
  <c r="Q8" i="17" s="1"/>
  <c r="D3" i="16"/>
  <c r="D3" i="17" s="1"/>
  <c r="D7" i="16"/>
  <c r="D7" i="17" s="1"/>
  <c r="D5" i="16"/>
  <c r="D5" i="17" s="1"/>
  <c r="D4" i="17"/>
  <c r="E3" i="16"/>
  <c r="E3" i="17" s="1"/>
  <c r="E7" i="16"/>
  <c r="E7" i="17" s="1"/>
  <c r="E4" i="17"/>
  <c r="E5" i="16"/>
  <c r="E5" i="17" s="1"/>
  <c r="Z3" i="16"/>
  <c r="Z3" i="17" s="1"/>
  <c r="Z4" i="17"/>
  <c r="Z5" i="16"/>
  <c r="Z5" i="17" s="1"/>
  <c r="Z7" i="16"/>
  <c r="Z7" i="17" s="1"/>
  <c r="AG3" i="16"/>
  <c r="AG3" i="17" s="1"/>
  <c r="AG5" i="16"/>
  <c r="AG5" i="17" s="1"/>
  <c r="AG4" i="17"/>
  <c r="AG7" i="16"/>
  <c r="AG7" i="17" s="1"/>
  <c r="E8" i="16"/>
  <c r="E8" i="17" s="1"/>
  <c r="E6" i="16"/>
  <c r="E6" i="17" s="1"/>
  <c r="E2" i="17"/>
  <c r="Z8" i="16"/>
  <c r="Z8" i="17" s="1"/>
  <c r="Z2" i="17"/>
  <c r="Z6" i="16"/>
  <c r="Z6" i="17" s="1"/>
  <c r="AG8" i="16"/>
  <c r="AG8" i="17" s="1"/>
  <c r="AG2" i="17"/>
  <c r="AG6" i="16"/>
  <c r="AG6" i="17" s="1"/>
  <c r="AN5" i="16"/>
  <c r="AN5" i="17" s="1"/>
  <c r="AN7" i="16"/>
  <c r="AN7" i="17" s="1"/>
  <c r="AN3" i="16"/>
  <c r="AN3" i="17" s="1"/>
  <c r="AN4" i="17"/>
  <c r="AE6" i="16"/>
  <c r="AE6" i="17" s="1"/>
  <c r="AE8" i="16"/>
  <c r="AE8" i="17" s="1"/>
  <c r="AE2" i="17"/>
  <c r="P3" i="16"/>
  <c r="P3" i="17" s="1"/>
  <c r="P4" i="17"/>
  <c r="P5" i="16"/>
  <c r="P5" i="17" s="1"/>
  <c r="P7" i="16"/>
  <c r="P7" i="17" s="1"/>
  <c r="U4" i="17"/>
  <c r="U7" i="16"/>
  <c r="U7" i="17" s="1"/>
  <c r="U5" i="16"/>
  <c r="U5" i="17" s="1"/>
  <c r="U3" i="16"/>
  <c r="U3" i="17" s="1"/>
  <c r="AP7" i="16"/>
  <c r="AP7" i="17" s="1"/>
  <c r="AP3" i="16"/>
  <c r="AP3" i="17" s="1"/>
  <c r="AP4" i="17"/>
  <c r="AP5" i="16"/>
  <c r="AP5" i="17" s="1"/>
  <c r="U2" i="17"/>
  <c r="U8" i="16"/>
  <c r="U8" i="17" s="1"/>
  <c r="U6" i="16"/>
  <c r="U6" i="17" s="1"/>
  <c r="AP8" i="16"/>
  <c r="AP8" i="17" s="1"/>
  <c r="AP6" i="16"/>
  <c r="AP6" i="17" s="1"/>
  <c r="AP2" i="17"/>
  <c r="S6" i="16"/>
  <c r="S6" i="17" s="1"/>
  <c r="S8" i="16"/>
  <c r="S8" i="17" s="1"/>
  <c r="S2" i="17"/>
  <c r="AK5" i="16"/>
  <c r="AK5" i="17" s="1"/>
  <c r="AK7" i="16"/>
  <c r="AK7" i="17" s="1"/>
  <c r="AK4" i="17"/>
  <c r="AK3" i="16"/>
  <c r="AK3" i="17" s="1"/>
  <c r="K5" i="16"/>
  <c r="K5" i="17" s="1"/>
  <c r="K3" i="16"/>
  <c r="K3" i="17" s="1"/>
  <c r="K7" i="16"/>
  <c r="K7" i="17" s="1"/>
  <c r="K4" i="17"/>
  <c r="AK6" i="16"/>
  <c r="AK6" i="17" s="1"/>
  <c r="AK2" i="17"/>
  <c r="AK8" i="16"/>
  <c r="AK8" i="17" s="1"/>
  <c r="K2" i="17"/>
  <c r="K8" i="16"/>
  <c r="K8" i="17" s="1"/>
  <c r="K6" i="16"/>
  <c r="K6" i="17" s="1"/>
  <c r="F4" i="17"/>
  <c r="F3" i="16"/>
  <c r="F3" i="17" s="1"/>
  <c r="F5" i="16"/>
  <c r="F5" i="17" s="1"/>
  <c r="F7" i="16"/>
  <c r="F7" i="17" s="1"/>
  <c r="AA3" i="16"/>
  <c r="AA3" i="17" s="1"/>
  <c r="AA4" i="17"/>
  <c r="AA5" i="16"/>
  <c r="AA5" i="17" s="1"/>
  <c r="AA7" i="16"/>
  <c r="AA7" i="17" s="1"/>
  <c r="F2" i="17"/>
  <c r="F8" i="16"/>
  <c r="F8" i="17" s="1"/>
  <c r="F6" i="16"/>
  <c r="F6" i="17" s="1"/>
  <c r="AA2" i="17"/>
  <c r="AA8" i="16"/>
  <c r="AA8" i="17" s="1"/>
  <c r="AA6" i="16"/>
  <c r="AA6" i="17" s="1"/>
  <c r="V4" i="17"/>
  <c r="V7" i="16"/>
  <c r="V7" i="17" s="1"/>
  <c r="V5" i="16"/>
  <c r="V5" i="17" s="1"/>
  <c r="V3" i="16"/>
  <c r="V3" i="17" s="1"/>
  <c r="AQ4" i="17"/>
  <c r="AQ7" i="16"/>
  <c r="AQ7" i="17" s="1"/>
  <c r="AQ5" i="16"/>
  <c r="AQ5" i="17" s="1"/>
  <c r="AQ3" i="16"/>
  <c r="AQ3" i="17" s="1"/>
  <c r="V2" i="17"/>
  <c r="V6" i="16"/>
  <c r="V6" i="17" s="1"/>
  <c r="V8" i="16"/>
  <c r="V8" i="17" s="1"/>
  <c r="AQ8" i="16"/>
  <c r="AQ8" i="17" s="1"/>
  <c r="AQ6" i="16"/>
  <c r="AQ6" i="17" s="1"/>
  <c r="AQ2" i="17"/>
  <c r="AL4" i="17"/>
  <c r="AL7" i="16"/>
  <c r="AL7" i="17" s="1"/>
  <c r="AL5" i="16"/>
  <c r="AL5" i="17" s="1"/>
  <c r="AL3" i="16"/>
  <c r="AL3" i="17" s="1"/>
  <c r="L5" i="16"/>
  <c r="L5" i="17" s="1"/>
  <c r="L3" i="16"/>
  <c r="L3" i="17" s="1"/>
  <c r="L7" i="16"/>
  <c r="L7" i="17" s="1"/>
  <c r="L4" i="17"/>
  <c r="AL2" i="17"/>
  <c r="AL6" i="16"/>
  <c r="AL6" i="17" s="1"/>
  <c r="AL8" i="16"/>
  <c r="AL8" i="17" s="1"/>
  <c r="L2" i="17"/>
  <c r="L8" i="16"/>
  <c r="L8" i="17" s="1"/>
  <c r="L6" i="16"/>
  <c r="L6" i="17" s="1"/>
  <c r="I8" i="16"/>
  <c r="I8" i="17" s="1"/>
  <c r="I2" i="17"/>
  <c r="I6" i="16"/>
  <c r="I6" i="17" s="1"/>
  <c r="G5" i="16"/>
  <c r="G5" i="17" s="1"/>
  <c r="G7" i="16"/>
  <c r="G7" i="17" s="1"/>
  <c r="G3" i="16"/>
  <c r="G3" i="17" s="1"/>
  <c r="G4" i="17"/>
  <c r="AB3" i="16"/>
  <c r="AB3" i="17" s="1"/>
  <c r="AB5" i="16"/>
  <c r="AB5" i="17" s="1"/>
  <c r="AB4" i="17"/>
  <c r="AB7" i="16"/>
  <c r="AB7" i="17" s="1"/>
  <c r="G6" i="16"/>
  <c r="G6" i="17" s="1"/>
  <c r="G8" i="16"/>
  <c r="G8" i="17" s="1"/>
  <c r="G2" i="17"/>
  <c r="AB2" i="17"/>
  <c r="AB6" i="16"/>
  <c r="AB6" i="17" s="1"/>
  <c r="AB8" i="16"/>
  <c r="AB8" i="17" s="1"/>
  <c r="I5" i="16"/>
  <c r="I5" i="17" s="1"/>
  <c r="I3" i="16"/>
  <c r="I3" i="17" s="1"/>
  <c r="I7" i="16"/>
  <c r="I7" i="17" s="1"/>
  <c r="I4" i="17"/>
  <c r="W5" i="16"/>
  <c r="W5" i="17" s="1"/>
  <c r="W7" i="16"/>
  <c r="W7" i="17" s="1"/>
  <c r="W3" i="16"/>
  <c r="W3" i="17" s="1"/>
  <c r="W4" i="17"/>
  <c r="M5" i="16"/>
  <c r="M5" i="17" s="1"/>
  <c r="M7" i="16"/>
  <c r="M7" i="17" s="1"/>
  <c r="M4" i="17"/>
  <c r="M3" i="16"/>
  <c r="M3" i="17" s="1"/>
  <c r="W6" i="16"/>
  <c r="W6" i="17" s="1"/>
  <c r="W8" i="16"/>
  <c r="W8" i="17" s="1"/>
  <c r="W2" i="17"/>
  <c r="M6" i="16"/>
  <c r="M6" i="17" s="1"/>
  <c r="M8" i="16"/>
  <c r="M8" i="17" s="1"/>
  <c r="M2" i="17"/>
  <c r="O6" i="16"/>
  <c r="O6" i="17" s="1"/>
  <c r="O8" i="16"/>
  <c r="O8" i="17" s="1"/>
  <c r="O2" i="17"/>
  <c r="AI6" i="16"/>
  <c r="AI6" i="17" s="1"/>
  <c r="AI8" i="16"/>
  <c r="AI8" i="17" s="1"/>
  <c r="AI2" i="17"/>
  <c r="AM5" i="16"/>
  <c r="AM5" i="17" s="1"/>
  <c r="AM7" i="16"/>
  <c r="AM7" i="17" s="1"/>
  <c r="AM3" i="16"/>
  <c r="AM3" i="17" s="1"/>
  <c r="AM4" i="17"/>
  <c r="AC3" i="16"/>
  <c r="AC3" i="17" s="1"/>
  <c r="AC7" i="16"/>
  <c r="AC7" i="17" s="1"/>
  <c r="AC4" i="17"/>
  <c r="AC5" i="16"/>
  <c r="AC5" i="17" s="1"/>
  <c r="AM6" i="16"/>
  <c r="AM6" i="17" s="1"/>
  <c r="AM8" i="16"/>
  <c r="AM8" i="17" s="1"/>
  <c r="AM2" i="17"/>
  <c r="AC2" i="17"/>
  <c r="AC8" i="16"/>
  <c r="AC8" i="17" s="1"/>
  <c r="AC6" i="16"/>
  <c r="AC6" i="17" s="1"/>
  <c r="O3" i="16"/>
  <c r="O3" i="17" s="1"/>
  <c r="O4" i="17"/>
  <c r="O5" i="16"/>
  <c r="O5" i="17" s="1"/>
  <c r="O7" i="16"/>
  <c r="O7" i="17" s="1"/>
  <c r="AE3" i="16"/>
  <c r="AE3" i="17" s="1"/>
  <c r="AE4" i="17"/>
  <c r="AE5" i="16"/>
  <c r="AE5" i="17" s="1"/>
  <c r="AE7" i="16"/>
  <c r="AE7" i="17" s="1"/>
  <c r="R4" i="17"/>
  <c r="R7" i="16"/>
  <c r="R7" i="17" s="1"/>
  <c r="R5" i="16"/>
  <c r="R5" i="17" s="1"/>
  <c r="R3" i="16"/>
  <c r="R3" i="17" s="1"/>
  <c r="H5" i="16"/>
  <c r="H5" i="17" s="1"/>
  <c r="H7" i="16"/>
  <c r="H7" i="17" s="1"/>
  <c r="H4" i="17"/>
  <c r="H3" i="16"/>
  <c r="H3" i="17" s="1"/>
  <c r="N4" i="17"/>
  <c r="N5" i="16"/>
  <c r="N5" i="17" s="1"/>
  <c r="N3" i="16"/>
  <c r="N3" i="17" s="1"/>
  <c r="N7" i="16"/>
  <c r="N7" i="17" s="1"/>
  <c r="R6" i="16"/>
  <c r="R6" i="17" s="1"/>
  <c r="R2" i="17"/>
  <c r="R8" i="16"/>
  <c r="R8" i="17" s="1"/>
  <c r="H6" i="16"/>
  <c r="H6" i="17" s="1"/>
  <c r="H8" i="16"/>
  <c r="H8" i="17" s="1"/>
  <c r="H2" i="17"/>
  <c r="N2" i="17"/>
  <c r="N6" i="16"/>
  <c r="N6" i="17" s="1"/>
  <c r="N8" i="16"/>
  <c r="N8" i="17" s="1"/>
  <c r="AI5" i="16"/>
  <c r="AI5" i="17" s="1"/>
  <c r="AI3" i="16"/>
  <c r="AI3" i="17" s="1"/>
  <c r="AI4" i="17"/>
  <c r="AI7" i="16"/>
  <c r="AI7" i="17" s="1"/>
  <c r="AH3" i="16"/>
  <c r="AH3" i="17" s="1"/>
  <c r="AH5" i="16"/>
  <c r="AH5" i="17" s="1"/>
  <c r="AH4" i="17"/>
  <c r="AH7" i="16"/>
  <c r="AH7" i="17" s="1"/>
  <c r="X5" i="16"/>
  <c r="X5" i="17" s="1"/>
  <c r="X7" i="16"/>
  <c r="X7" i="17" s="1"/>
  <c r="X3" i="16"/>
  <c r="X3" i="17" s="1"/>
  <c r="X4" i="17"/>
  <c r="AD4" i="17"/>
  <c r="AD3" i="16"/>
  <c r="AD3" i="17" s="1"/>
  <c r="AD5" i="16"/>
  <c r="AD5" i="17" s="1"/>
  <c r="AD7" i="16"/>
  <c r="AD7" i="17" s="1"/>
  <c r="AH2" i="17"/>
  <c r="AH8" i="16"/>
  <c r="AH8" i="17" s="1"/>
  <c r="AH6" i="16"/>
  <c r="AH6" i="17" s="1"/>
  <c r="X6" i="16"/>
  <c r="X6" i="17" s="1"/>
  <c r="X8" i="16"/>
  <c r="X8" i="17" s="1"/>
  <c r="X2" i="17"/>
  <c r="AD2" i="17"/>
  <c r="AD6" i="16"/>
  <c r="AD6" i="17" s="1"/>
  <c r="AD8" i="16"/>
  <c r="AD8" i="17" s="1"/>
  <c r="F3" i="15"/>
  <c r="F7" i="15"/>
  <c r="F4" i="15"/>
  <c r="AA4" i="15"/>
  <c r="AA3" i="15"/>
  <c r="AA7" i="15"/>
  <c r="V7" i="15"/>
  <c r="V4" i="15"/>
  <c r="V3" i="15"/>
  <c r="AQ3" i="15"/>
  <c r="AQ7" i="15"/>
  <c r="AQ4" i="15"/>
  <c r="AL4" i="15"/>
  <c r="AL7" i="15"/>
  <c r="AL3" i="15"/>
  <c r="L3" i="15"/>
  <c r="L4" i="15"/>
  <c r="L7" i="15"/>
  <c r="H3" i="15"/>
  <c r="H4" i="15"/>
  <c r="H7" i="15"/>
  <c r="AB7" i="15"/>
  <c r="AB3" i="15"/>
  <c r="AB4" i="15"/>
  <c r="X3" i="15"/>
  <c r="X4" i="15"/>
  <c r="X7" i="15"/>
  <c r="M4" i="15"/>
  <c r="M3" i="15"/>
  <c r="M7" i="15"/>
  <c r="AN3" i="15"/>
  <c r="AN4" i="15"/>
  <c r="AN7" i="15"/>
  <c r="AC7" i="15"/>
  <c r="AC3" i="15"/>
  <c r="AC4" i="15"/>
  <c r="R4" i="15"/>
  <c r="R7" i="15"/>
  <c r="R3" i="15"/>
  <c r="G4" i="15"/>
  <c r="G7" i="15"/>
  <c r="G3" i="15"/>
  <c r="N3" i="15"/>
  <c r="N4" i="15"/>
  <c r="N7" i="15"/>
  <c r="AH4" i="15"/>
  <c r="AH7" i="15"/>
  <c r="AH3" i="15"/>
  <c r="W7" i="15"/>
  <c r="W4" i="15"/>
  <c r="W3" i="15"/>
  <c r="AD3" i="15"/>
  <c r="AD4" i="15"/>
  <c r="AD7" i="15"/>
  <c r="S4" i="15"/>
  <c r="S7" i="15"/>
  <c r="S3" i="15"/>
  <c r="AM3" i="15"/>
  <c r="AM4" i="15"/>
  <c r="AM7" i="15"/>
  <c r="O3" i="15"/>
  <c r="O4" i="15"/>
  <c r="O7" i="15"/>
  <c r="AI7" i="15"/>
  <c r="AI4" i="15"/>
  <c r="AI3" i="15"/>
  <c r="I3" i="15"/>
  <c r="I4" i="15"/>
  <c r="I7" i="15"/>
  <c r="AE3" i="15"/>
  <c r="AE4" i="15"/>
  <c r="AE7" i="15"/>
  <c r="D4" i="15"/>
  <c r="D7" i="15"/>
  <c r="D3" i="15"/>
  <c r="Y3" i="15"/>
  <c r="Y4" i="15"/>
  <c r="Y7" i="15"/>
  <c r="P4" i="15"/>
  <c r="P7" i="15"/>
  <c r="P3" i="15"/>
  <c r="T3" i="15"/>
  <c r="T4" i="15"/>
  <c r="T7" i="15"/>
  <c r="AO3" i="15"/>
  <c r="AO4" i="15"/>
  <c r="AO7" i="15"/>
  <c r="AF4" i="15"/>
  <c r="AF7" i="15"/>
  <c r="AF3" i="15"/>
  <c r="AJ4" i="15"/>
  <c r="AJ7" i="15"/>
  <c r="AJ3" i="15"/>
  <c r="J3" i="15"/>
  <c r="J7" i="15"/>
  <c r="J4" i="15"/>
  <c r="Q4" i="15"/>
  <c r="Q7" i="15"/>
  <c r="Q3" i="15"/>
  <c r="E7" i="15"/>
  <c r="E4" i="15"/>
  <c r="E3" i="15"/>
  <c r="Z3" i="15"/>
  <c r="Z7" i="15"/>
  <c r="Z4" i="15"/>
  <c r="AG4" i="15"/>
  <c r="AG7" i="15"/>
  <c r="AG3" i="15"/>
  <c r="U4" i="15"/>
  <c r="U7" i="15"/>
  <c r="U3" i="15"/>
  <c r="AP3" i="15"/>
  <c r="AP4" i="15"/>
  <c r="AP7" i="15"/>
  <c r="AK7" i="15"/>
  <c r="AK4" i="15"/>
  <c r="AK3" i="15"/>
  <c r="K3" i="15"/>
  <c r="K7" i="15"/>
  <c r="K4" i="15"/>
  <c r="AQ3" i="14"/>
  <c r="AQ7" i="14"/>
  <c r="AI3" i="14"/>
  <c r="AI7" i="14"/>
  <c r="I3" i="14"/>
  <c r="I7" i="14"/>
  <c r="L3" i="14"/>
  <c r="L7" i="14"/>
  <c r="D3" i="14"/>
  <c r="D7" i="14"/>
  <c r="Y3" i="14"/>
  <c r="Y7" i="14"/>
  <c r="T3" i="14"/>
  <c r="T7" i="14"/>
  <c r="AC3" i="14"/>
  <c r="AC7" i="14"/>
  <c r="E3" i="14"/>
  <c r="E7" i="14"/>
  <c r="AB3" i="14"/>
  <c r="AB7" i="14"/>
  <c r="N3" i="14"/>
  <c r="N7" i="14"/>
  <c r="U3" i="14"/>
  <c r="U7" i="14"/>
  <c r="AD3" i="14"/>
  <c r="AD7" i="14"/>
  <c r="AK3" i="14"/>
  <c r="AK7" i="14"/>
  <c r="P3" i="14"/>
  <c r="P7" i="14"/>
  <c r="F3" i="14"/>
  <c r="F7" i="14"/>
  <c r="AF7" i="14"/>
  <c r="AF3" i="14"/>
  <c r="V3" i="14"/>
  <c r="V7" i="14"/>
  <c r="O7" i="14"/>
  <c r="O3" i="14"/>
  <c r="AL3" i="14"/>
  <c r="AL7" i="14"/>
  <c r="AE3" i="14"/>
  <c r="AE7" i="14"/>
  <c r="G3" i="14"/>
  <c r="G7" i="14"/>
  <c r="J3" i="14"/>
  <c r="J7" i="14"/>
  <c r="Q3" i="14"/>
  <c r="Q7" i="14"/>
  <c r="W3" i="14"/>
  <c r="W7" i="14"/>
  <c r="M3" i="14"/>
  <c r="M7" i="14"/>
  <c r="Z3" i="14"/>
  <c r="Z7" i="14"/>
  <c r="AG3" i="14"/>
  <c r="AG7" i="14"/>
  <c r="AM3" i="14"/>
  <c r="AM7" i="14"/>
  <c r="AP3" i="14"/>
  <c r="AP7" i="14"/>
  <c r="R3" i="14"/>
  <c r="R7" i="14"/>
  <c r="H3" i="14"/>
  <c r="H7" i="14"/>
  <c r="AJ3" i="14"/>
  <c r="AJ7" i="14"/>
  <c r="K3" i="14"/>
  <c r="K7" i="14"/>
  <c r="AH3" i="14"/>
  <c r="AH7" i="14"/>
  <c r="X3" i="14"/>
  <c r="X7" i="14"/>
  <c r="AO3" i="14"/>
  <c r="AO7" i="14"/>
  <c r="AA3" i="14"/>
  <c r="AA7" i="14"/>
  <c r="S3" i="14"/>
  <c r="S7" i="14"/>
  <c r="AN3" i="14"/>
  <c r="AN7" i="14"/>
  <c r="Z3" i="13"/>
  <c r="Z7" i="13"/>
  <c r="Z4" i="13"/>
  <c r="AN4" i="13"/>
  <c r="AN7" i="13"/>
  <c r="AN3" i="13"/>
  <c r="O3" i="13"/>
  <c r="O4" i="13"/>
  <c r="O7" i="13"/>
  <c r="U8" i="13"/>
  <c r="U6" i="13"/>
  <c r="AH3" i="13"/>
  <c r="AH7" i="13"/>
  <c r="AH4" i="13"/>
  <c r="G4" i="13"/>
  <c r="G7" i="13"/>
  <c r="G3" i="13"/>
  <c r="AE3" i="13"/>
  <c r="AE4" i="13"/>
  <c r="AE7" i="13"/>
  <c r="AC6" i="13"/>
  <c r="AC8" i="13"/>
  <c r="AK8" i="13"/>
  <c r="AK6" i="13"/>
  <c r="S7" i="13"/>
  <c r="S4" i="13"/>
  <c r="S3" i="13"/>
  <c r="AM4" i="13"/>
  <c r="AM7" i="13"/>
  <c r="AM3" i="13"/>
  <c r="P7" i="13"/>
  <c r="P3" i="13"/>
  <c r="P4" i="13"/>
  <c r="N8" i="13"/>
  <c r="N6" i="13"/>
  <c r="F8" i="13"/>
  <c r="F6" i="13"/>
  <c r="I4" i="13"/>
  <c r="I3" i="13"/>
  <c r="I7" i="13"/>
  <c r="V6" i="13"/>
  <c r="V8" i="13"/>
  <c r="AF3" i="13"/>
  <c r="AF7" i="13"/>
  <c r="AF4" i="13"/>
  <c r="D7" i="13"/>
  <c r="D4" i="13"/>
  <c r="D3" i="13"/>
  <c r="Y4" i="13"/>
  <c r="Y3" i="13"/>
  <c r="Y7" i="13"/>
  <c r="Q3" i="13"/>
  <c r="Q7" i="13"/>
  <c r="Q4" i="13"/>
  <c r="O8" i="13"/>
  <c r="O6" i="13"/>
  <c r="AL6" i="13"/>
  <c r="AL8" i="13"/>
  <c r="M6" i="13"/>
  <c r="M8" i="13"/>
  <c r="AD6" i="13"/>
  <c r="AD8" i="13"/>
  <c r="T7" i="13"/>
  <c r="T4" i="13"/>
  <c r="T3" i="13"/>
  <c r="AO4" i="13"/>
  <c r="AO3" i="13"/>
  <c r="AO7" i="13"/>
  <c r="AG3" i="13"/>
  <c r="AG7" i="13"/>
  <c r="AG4" i="13"/>
  <c r="P6" i="13"/>
  <c r="P8" i="13"/>
  <c r="G8" i="13"/>
  <c r="G6" i="13"/>
  <c r="AJ7" i="13"/>
  <c r="AJ4" i="13"/>
  <c r="AJ3" i="13"/>
  <c r="AP4" i="13"/>
  <c r="AP3" i="13"/>
  <c r="AP7" i="13"/>
  <c r="J8" i="13"/>
  <c r="J6" i="13"/>
  <c r="AF8" i="13"/>
  <c r="AF6" i="13"/>
  <c r="W8" i="13"/>
  <c r="W6" i="13"/>
  <c r="E4" i="13"/>
  <c r="E3" i="13"/>
  <c r="E7" i="13"/>
  <c r="K3" i="13"/>
  <c r="K7" i="13"/>
  <c r="K4" i="13"/>
  <c r="R8" i="13"/>
  <c r="R6" i="13"/>
  <c r="AE8" i="13"/>
  <c r="AE6" i="13"/>
  <c r="AM8" i="13"/>
  <c r="AM6" i="13"/>
  <c r="AI7" i="13"/>
  <c r="AI4" i="13"/>
  <c r="AI3" i="13"/>
  <c r="U4" i="13"/>
  <c r="U3" i="13"/>
  <c r="U7" i="13"/>
  <c r="AA3" i="13"/>
  <c r="AA7" i="13"/>
  <c r="AA4" i="13"/>
  <c r="Z8" i="13"/>
  <c r="Z6" i="13"/>
  <c r="Q8" i="13"/>
  <c r="Q6" i="13"/>
  <c r="H8" i="13"/>
  <c r="H6" i="13"/>
  <c r="AK4" i="13"/>
  <c r="AK3" i="13"/>
  <c r="AK7" i="13"/>
  <c r="AQ3" i="13"/>
  <c r="AQ7" i="13"/>
  <c r="AQ4" i="13"/>
  <c r="AH8" i="13"/>
  <c r="AH6" i="13"/>
  <c r="AG8" i="13"/>
  <c r="AG6" i="13"/>
  <c r="X8" i="13"/>
  <c r="X6" i="13"/>
  <c r="F4" i="13"/>
  <c r="F3" i="13"/>
  <c r="F7" i="13"/>
  <c r="L3" i="13"/>
  <c r="L7" i="13"/>
  <c r="L4" i="13"/>
  <c r="AP8" i="13"/>
  <c r="AP6" i="13"/>
  <c r="S8" i="13"/>
  <c r="S6" i="13"/>
  <c r="AN8" i="13"/>
  <c r="AN6" i="13"/>
  <c r="V4" i="13"/>
  <c r="V3" i="13"/>
  <c r="V7" i="13"/>
  <c r="AB3" i="13"/>
  <c r="AB7" i="13"/>
  <c r="AB4" i="13"/>
  <c r="K8" i="13"/>
  <c r="K6" i="13"/>
  <c r="AI8" i="13"/>
  <c r="AI6" i="13"/>
  <c r="I8" i="13"/>
  <c r="I6" i="13"/>
  <c r="AL4" i="13"/>
  <c r="AL3" i="13"/>
  <c r="AL7" i="13"/>
  <c r="AC3" i="13"/>
  <c r="AC7" i="13"/>
  <c r="AC4" i="13"/>
  <c r="AA8" i="13"/>
  <c r="AA6" i="13"/>
  <c r="D8" i="13"/>
  <c r="D6" i="13"/>
  <c r="Y6" i="13"/>
  <c r="Y8" i="13"/>
  <c r="W4" i="13"/>
  <c r="W3" i="13"/>
  <c r="W7" i="13"/>
  <c r="M7" i="13"/>
  <c r="M4" i="13"/>
  <c r="M3" i="13"/>
  <c r="AQ8" i="13"/>
  <c r="AQ6" i="13"/>
  <c r="T8" i="13"/>
  <c r="T6" i="13"/>
  <c r="AO8" i="13"/>
  <c r="AO6" i="13"/>
  <c r="J4" i="13"/>
  <c r="J3" i="13"/>
  <c r="J7" i="13"/>
  <c r="H4" i="13"/>
  <c r="H7" i="13"/>
  <c r="H3" i="13"/>
  <c r="N3" i="13"/>
  <c r="N7" i="13"/>
  <c r="N4" i="13"/>
  <c r="L6" i="13"/>
  <c r="L8" i="13"/>
  <c r="AJ8" i="13"/>
  <c r="AJ6" i="13"/>
  <c r="R3" i="13"/>
  <c r="R7" i="13"/>
  <c r="R4" i="13"/>
  <c r="X4" i="13"/>
  <c r="X7" i="13"/>
  <c r="X3" i="13"/>
  <c r="AD3" i="13"/>
  <c r="AD7" i="13"/>
  <c r="AD4" i="13"/>
  <c r="AB6" i="13"/>
  <c r="AB8" i="13"/>
  <c r="E8" i="13"/>
  <c r="E6" i="13"/>
  <c r="AD3" i="12"/>
  <c r="AD4" i="12"/>
  <c r="AD7" i="12"/>
  <c r="G4" i="12"/>
  <c r="G7" i="12"/>
  <c r="G3" i="12"/>
  <c r="S6" i="12"/>
  <c r="S8" i="12"/>
  <c r="AM8" i="12"/>
  <c r="AM6" i="12"/>
  <c r="AF6" i="12"/>
  <c r="AF8" i="12"/>
  <c r="AE3" i="12"/>
  <c r="AE4" i="12"/>
  <c r="AE7" i="12"/>
  <c r="W4" i="12"/>
  <c r="W7" i="12"/>
  <c r="W3" i="12"/>
  <c r="AI6" i="12"/>
  <c r="AI8" i="12"/>
  <c r="I6" i="12"/>
  <c r="I8" i="12"/>
  <c r="Q6" i="12"/>
  <c r="Q8" i="12"/>
  <c r="P3" i="12"/>
  <c r="P4" i="12"/>
  <c r="P7" i="12"/>
  <c r="AM4" i="12"/>
  <c r="AM7" i="12"/>
  <c r="AM3" i="12"/>
  <c r="D6" i="12"/>
  <c r="D8" i="12"/>
  <c r="Y8" i="12"/>
  <c r="Y6" i="12"/>
  <c r="AG6" i="12"/>
  <c r="AG8" i="12"/>
  <c r="J7" i="12"/>
  <c r="J4" i="12"/>
  <c r="J3" i="12"/>
  <c r="AF3" i="12"/>
  <c r="AF7" i="12"/>
  <c r="AF4" i="12"/>
  <c r="T6" i="12"/>
  <c r="T8" i="12"/>
  <c r="AO6" i="12"/>
  <c r="AO8" i="12"/>
  <c r="E4" i="12"/>
  <c r="E7" i="12"/>
  <c r="E3" i="12"/>
  <c r="R3" i="12"/>
  <c r="R4" i="12"/>
  <c r="R7" i="12"/>
  <c r="O3" i="12"/>
  <c r="O4" i="12"/>
  <c r="O7" i="12"/>
  <c r="H4" i="12"/>
  <c r="H7" i="12"/>
  <c r="H3" i="12"/>
  <c r="AJ6" i="12"/>
  <c r="AJ8" i="12"/>
  <c r="K8" i="12"/>
  <c r="K6" i="12"/>
  <c r="Z4" i="12"/>
  <c r="Z7" i="12"/>
  <c r="Z3" i="12"/>
  <c r="Q3" i="12"/>
  <c r="Q7" i="12"/>
  <c r="Q4" i="12"/>
  <c r="X4" i="12"/>
  <c r="X7" i="12"/>
  <c r="X3" i="12"/>
  <c r="E6" i="12"/>
  <c r="E8" i="12"/>
  <c r="AA8" i="12"/>
  <c r="AA6" i="12"/>
  <c r="AP7" i="12"/>
  <c r="AP4" i="12"/>
  <c r="AP3" i="12"/>
  <c r="AG3" i="12"/>
  <c r="AG4" i="12"/>
  <c r="AG7" i="12"/>
  <c r="AN4" i="12"/>
  <c r="AN7" i="12"/>
  <c r="AN3" i="12"/>
  <c r="U6" i="12"/>
  <c r="U8" i="12"/>
  <c r="AQ6" i="12"/>
  <c r="AQ8" i="12"/>
  <c r="AH3" i="12"/>
  <c r="AH4" i="12"/>
  <c r="AH7" i="12"/>
  <c r="S4" i="12"/>
  <c r="S3" i="12"/>
  <c r="S7" i="12"/>
  <c r="U4" i="12"/>
  <c r="U7" i="12"/>
  <c r="U3" i="12"/>
  <c r="AK8" i="12"/>
  <c r="AK6" i="12"/>
  <c r="L6" i="12"/>
  <c r="L8" i="12"/>
  <c r="K3" i="12"/>
  <c r="K4" i="12"/>
  <c r="K7" i="12"/>
  <c r="AI3" i="12"/>
  <c r="AI7" i="12"/>
  <c r="AI4" i="12"/>
  <c r="I4" i="12"/>
  <c r="I7" i="12"/>
  <c r="I3" i="12"/>
  <c r="F6" i="12"/>
  <c r="F8" i="12"/>
  <c r="AB6" i="12"/>
  <c r="AB8" i="12"/>
  <c r="AA4" i="12"/>
  <c r="AA7" i="12"/>
  <c r="AA3" i="12"/>
  <c r="AQ4" i="12"/>
  <c r="AQ7" i="12"/>
  <c r="AQ3" i="12"/>
  <c r="T4" i="12"/>
  <c r="T7" i="12"/>
  <c r="T3" i="12"/>
  <c r="AO7" i="12"/>
  <c r="AO4" i="12"/>
  <c r="AO3" i="12"/>
  <c r="AL6" i="12"/>
  <c r="AL8" i="12"/>
  <c r="N6" i="12"/>
  <c r="N8" i="12"/>
  <c r="L3" i="12"/>
  <c r="L4" i="12"/>
  <c r="L7" i="12"/>
  <c r="AJ4" i="12"/>
  <c r="AJ7" i="12"/>
  <c r="AJ3" i="12"/>
  <c r="J6" i="12"/>
  <c r="J8" i="12"/>
  <c r="H8" i="12"/>
  <c r="H6" i="12"/>
  <c r="AD6" i="12"/>
  <c r="AD8" i="12"/>
  <c r="D4" i="12"/>
  <c r="D7" i="12"/>
  <c r="D3" i="12"/>
  <c r="AB3" i="12"/>
  <c r="AB4" i="12"/>
  <c r="AB7" i="12"/>
  <c r="AK4" i="12"/>
  <c r="AK7" i="12"/>
  <c r="AK3" i="12"/>
  <c r="R8" i="12"/>
  <c r="R6" i="12"/>
  <c r="X6" i="12"/>
  <c r="X8" i="12"/>
  <c r="M6" i="12"/>
  <c r="M8" i="12"/>
  <c r="V6" i="12"/>
  <c r="V8" i="12"/>
  <c r="M3" i="12"/>
  <c r="M4" i="12"/>
  <c r="M7" i="12"/>
  <c r="F4" i="12"/>
  <c r="F7" i="12"/>
  <c r="F3" i="12"/>
  <c r="Z6" i="12"/>
  <c r="Z8" i="12"/>
  <c r="AN6" i="12"/>
  <c r="AN8" i="12"/>
  <c r="O6" i="12"/>
  <c r="O8" i="12"/>
  <c r="Y4" i="12"/>
  <c r="Y7" i="12"/>
  <c r="Y3" i="12"/>
  <c r="AC3" i="12"/>
  <c r="AC4" i="12"/>
  <c r="AC7" i="12"/>
  <c r="V4" i="12"/>
  <c r="V7" i="12"/>
  <c r="V3" i="12"/>
  <c r="AH6" i="12"/>
  <c r="AH8" i="12"/>
  <c r="G8" i="12"/>
  <c r="G6" i="12"/>
  <c r="AE6" i="12"/>
  <c r="AE8" i="12"/>
  <c r="AC6" i="12"/>
  <c r="AC8" i="12"/>
  <c r="N3" i="12"/>
  <c r="N4" i="12"/>
  <c r="N7" i="12"/>
  <c r="AL4" i="12"/>
  <c r="AL7" i="12"/>
  <c r="AL3" i="12"/>
  <c r="AP8" i="12"/>
  <c r="AP6" i="12"/>
  <c r="W6" i="12"/>
  <c r="W8" i="12"/>
  <c r="P6" i="12"/>
  <c r="P8" i="12"/>
  <c r="T3" i="11"/>
  <c r="T4" i="11"/>
  <c r="T7" i="11"/>
  <c r="AO3" i="11"/>
  <c r="AO7" i="11"/>
  <c r="AO4" i="11"/>
  <c r="AG4" i="11"/>
  <c r="AG3" i="11"/>
  <c r="AG7" i="11"/>
  <c r="AJ3" i="11"/>
  <c r="AJ7" i="11"/>
  <c r="AJ4" i="11"/>
  <c r="K3" i="11"/>
  <c r="K7" i="11"/>
  <c r="K4" i="11"/>
  <c r="E3" i="11"/>
  <c r="E7" i="11"/>
  <c r="E4" i="11"/>
  <c r="AA3" i="11"/>
  <c r="AA7" i="11"/>
  <c r="AA4" i="11"/>
  <c r="U3" i="11"/>
  <c r="U7" i="11"/>
  <c r="U4" i="11"/>
  <c r="AQ3" i="11"/>
  <c r="AQ7" i="11"/>
  <c r="AQ4" i="11"/>
  <c r="AK3" i="11"/>
  <c r="AK7" i="11"/>
  <c r="AK4" i="11"/>
  <c r="L3" i="11"/>
  <c r="L7" i="11"/>
  <c r="L4" i="11"/>
  <c r="D3" i="11"/>
  <c r="D4" i="11"/>
  <c r="D7" i="11"/>
  <c r="F3" i="11"/>
  <c r="F7" i="11"/>
  <c r="F4" i="11"/>
  <c r="AB7" i="11"/>
  <c r="AB3" i="11"/>
  <c r="AB4" i="11"/>
  <c r="V3" i="11"/>
  <c r="V7" i="11"/>
  <c r="V4" i="11"/>
  <c r="N4" i="11"/>
  <c r="N7" i="11"/>
  <c r="N3" i="11"/>
  <c r="AL3" i="11"/>
  <c r="AL7" i="11"/>
  <c r="AL4" i="11"/>
  <c r="AD4" i="11"/>
  <c r="AD7" i="11"/>
  <c r="AD3" i="11"/>
  <c r="Y3" i="11"/>
  <c r="Y7" i="11"/>
  <c r="Y4" i="11"/>
  <c r="J3" i="11"/>
  <c r="J7" i="11"/>
  <c r="J4" i="11"/>
  <c r="H3" i="11"/>
  <c r="H7" i="11"/>
  <c r="H4" i="11"/>
  <c r="M4" i="11"/>
  <c r="M7" i="11"/>
  <c r="M3" i="11"/>
  <c r="R4" i="11"/>
  <c r="R3" i="11"/>
  <c r="R7" i="11"/>
  <c r="X3" i="11"/>
  <c r="X7" i="11"/>
  <c r="X4" i="11"/>
  <c r="O7" i="11"/>
  <c r="O4" i="11"/>
  <c r="O3" i="11"/>
  <c r="AH4" i="11"/>
  <c r="AH3" i="11"/>
  <c r="AH7" i="11"/>
  <c r="AN3" i="11"/>
  <c r="AN7" i="11"/>
  <c r="AN4" i="11"/>
  <c r="AE7" i="11"/>
  <c r="AE4" i="11"/>
  <c r="AE3" i="11"/>
  <c r="AP3" i="11"/>
  <c r="AP7" i="11"/>
  <c r="AP4" i="11"/>
  <c r="G3" i="11"/>
  <c r="G7" i="11"/>
  <c r="G4" i="11"/>
  <c r="P7" i="11"/>
  <c r="P4" i="11"/>
  <c r="P3" i="11"/>
  <c r="Z3" i="11"/>
  <c r="Z7" i="11"/>
  <c r="Z4" i="11"/>
  <c r="W3" i="11"/>
  <c r="W7" i="11"/>
  <c r="W4" i="11"/>
  <c r="AF7" i="11"/>
  <c r="AF4" i="11"/>
  <c r="AF3" i="11"/>
  <c r="S3" i="11"/>
  <c r="S4" i="11"/>
  <c r="S7" i="11"/>
  <c r="AM3" i="11"/>
  <c r="AM4" i="11"/>
  <c r="AM7" i="11"/>
  <c r="AC4" i="11"/>
  <c r="AC7" i="11"/>
  <c r="AC3" i="11"/>
  <c r="AI3" i="11"/>
  <c r="AI7" i="11"/>
  <c r="AI4" i="11"/>
  <c r="I3" i="11"/>
  <c r="I7" i="11"/>
  <c r="I4" i="11"/>
  <c r="Q4" i="11"/>
  <c r="Q3" i="11"/>
  <c r="Q7" i="11"/>
  <c r="AF3" i="10"/>
  <c r="AF7" i="10"/>
  <c r="AF4" i="10"/>
  <c r="G7" i="10"/>
  <c r="G4" i="10"/>
  <c r="G3" i="10"/>
  <c r="J3" i="10"/>
  <c r="J4" i="10"/>
  <c r="J7" i="10"/>
  <c r="O3" i="10"/>
  <c r="O7" i="10"/>
  <c r="O4" i="10"/>
  <c r="W7" i="10"/>
  <c r="W4" i="10"/>
  <c r="W3" i="10"/>
  <c r="R7" i="10"/>
  <c r="R4" i="10"/>
  <c r="R3" i="10"/>
  <c r="AE3" i="10"/>
  <c r="AE7" i="10"/>
  <c r="AE4" i="10"/>
  <c r="AM7" i="10"/>
  <c r="AM4" i="10"/>
  <c r="AM3" i="10"/>
  <c r="AH7" i="10"/>
  <c r="AH4" i="10"/>
  <c r="AH3" i="10"/>
  <c r="Q7" i="10"/>
  <c r="Q4" i="10"/>
  <c r="Q3" i="10"/>
  <c r="H4" i="10"/>
  <c r="H3" i="10"/>
  <c r="H7" i="10"/>
  <c r="AP3" i="10"/>
  <c r="AP7" i="10"/>
  <c r="AP4" i="10"/>
  <c r="AG3" i="10"/>
  <c r="AG7" i="10"/>
  <c r="AG4" i="10"/>
  <c r="X7" i="10"/>
  <c r="X3" i="10"/>
  <c r="X4" i="10"/>
  <c r="AN7" i="10"/>
  <c r="AN3" i="10"/>
  <c r="AN4" i="10"/>
  <c r="S7" i="10"/>
  <c r="S4" i="10"/>
  <c r="S3" i="10"/>
  <c r="K3" i="10"/>
  <c r="K4" i="10"/>
  <c r="K7" i="10"/>
  <c r="AI7" i="10"/>
  <c r="AI4" i="10"/>
  <c r="AI3" i="10"/>
  <c r="I7" i="10"/>
  <c r="I4" i="10"/>
  <c r="I3" i="10"/>
  <c r="D7" i="10"/>
  <c r="D4" i="10"/>
  <c r="D3" i="10"/>
  <c r="Y7" i="10"/>
  <c r="Y3" i="10"/>
  <c r="Y4" i="10"/>
  <c r="AA3" i="10"/>
  <c r="AA4" i="10"/>
  <c r="AA7" i="10"/>
  <c r="AQ3" i="10"/>
  <c r="AQ4" i="10"/>
  <c r="AQ7" i="10"/>
  <c r="T7" i="10"/>
  <c r="T4" i="10"/>
  <c r="T3" i="10"/>
  <c r="AO7" i="10"/>
  <c r="AO4" i="10"/>
  <c r="AO3" i="10"/>
  <c r="L3" i="10"/>
  <c r="L4" i="10"/>
  <c r="L7" i="10"/>
  <c r="AJ7" i="10"/>
  <c r="AJ4" i="10"/>
  <c r="AJ3" i="10"/>
  <c r="AB3" i="10"/>
  <c r="AB7" i="10"/>
  <c r="AB4" i="10"/>
  <c r="F7" i="10"/>
  <c r="F4" i="10"/>
  <c r="F3" i="10"/>
  <c r="M3" i="10"/>
  <c r="M7" i="10"/>
  <c r="M4" i="10"/>
  <c r="V7" i="10"/>
  <c r="V4" i="10"/>
  <c r="V3" i="10"/>
  <c r="AC3" i="10"/>
  <c r="AC7" i="10"/>
  <c r="AC4" i="10"/>
  <c r="AL7" i="10"/>
  <c r="AL4" i="10"/>
  <c r="AL3" i="10"/>
  <c r="Z3" i="10"/>
  <c r="Z7" i="10"/>
  <c r="Z4" i="10"/>
  <c r="N3" i="10"/>
  <c r="N7" i="10"/>
  <c r="N4" i="10"/>
  <c r="E7" i="10"/>
  <c r="E4" i="10"/>
  <c r="E3" i="10"/>
  <c r="AD3" i="10"/>
  <c r="AD7" i="10"/>
  <c r="AD4" i="10"/>
  <c r="U7" i="10"/>
  <c r="U4" i="10"/>
  <c r="U3" i="10"/>
  <c r="P3" i="10"/>
  <c r="P7" i="10"/>
  <c r="P4" i="10"/>
  <c r="AK7" i="10"/>
  <c r="AK4" i="10"/>
  <c r="AK3" i="10"/>
  <c r="I6" i="8"/>
  <c r="I8" i="8"/>
  <c r="R8" i="8"/>
  <c r="R6" i="8"/>
  <c r="J6" i="8"/>
  <c r="J8" i="8"/>
  <c r="AG8" i="8"/>
  <c r="AG6" i="8"/>
  <c r="AN6" i="8"/>
  <c r="AN8" i="8"/>
  <c r="S8" i="8"/>
  <c r="S6" i="8"/>
  <c r="K8" i="8"/>
  <c r="K6" i="8"/>
  <c r="AO6" i="8"/>
  <c r="AO8" i="8"/>
  <c r="W6" i="8"/>
  <c r="W8" i="8"/>
  <c r="N6" i="8"/>
  <c r="N8" i="8"/>
  <c r="T6" i="8"/>
  <c r="T8" i="8"/>
  <c r="AE6" i="8"/>
  <c r="AE8" i="8"/>
  <c r="AP8" i="8"/>
  <c r="AP6" i="8"/>
  <c r="AH6" i="8"/>
  <c r="AH8" i="8"/>
  <c r="AD6" i="8"/>
  <c r="AD8" i="8"/>
  <c r="AI8" i="8"/>
  <c r="AI6" i="8"/>
  <c r="AC6" i="8"/>
  <c r="AC8" i="8"/>
  <c r="Z6" i="8"/>
  <c r="Z8" i="8"/>
  <c r="L8" i="8"/>
  <c r="L6" i="8"/>
  <c r="AF6" i="8"/>
  <c r="AF8" i="8"/>
  <c r="M8" i="8"/>
  <c r="M6" i="8"/>
  <c r="O6" i="8"/>
  <c r="O8" i="8"/>
  <c r="E6" i="8"/>
  <c r="E8" i="8"/>
  <c r="F6" i="8"/>
  <c r="F8" i="8"/>
  <c r="D8" i="8"/>
  <c r="D6" i="8"/>
  <c r="AA8" i="8"/>
  <c r="AA6" i="8"/>
  <c r="H6" i="8"/>
  <c r="H8" i="8"/>
  <c r="AB8" i="8"/>
  <c r="AB6" i="8"/>
  <c r="X8" i="8"/>
  <c r="X6" i="8"/>
  <c r="AJ8" i="8"/>
  <c r="AJ6" i="8"/>
  <c r="P6" i="8"/>
  <c r="P8" i="8"/>
  <c r="Y6" i="8"/>
  <c r="Y8" i="8"/>
  <c r="G6" i="8"/>
  <c r="G8" i="8"/>
  <c r="Q6" i="8"/>
  <c r="Q8" i="8"/>
  <c r="U8" i="8"/>
  <c r="U6" i="8"/>
  <c r="AQ6" i="8"/>
  <c r="AQ8" i="8"/>
  <c r="AL6" i="8"/>
  <c r="AL8" i="8"/>
  <c r="AK6" i="8"/>
  <c r="AK8" i="8"/>
  <c r="AM6" i="8"/>
  <c r="AM8" i="8"/>
  <c r="V6" i="8"/>
  <c r="V8" i="8"/>
  <c r="K6" i="7"/>
  <c r="K8" i="7"/>
  <c r="AK6" i="7"/>
  <c r="AK8" i="7"/>
  <c r="AG8" i="7"/>
  <c r="AG6" i="7"/>
  <c r="Z6" i="7"/>
  <c r="Z8" i="7"/>
  <c r="L6" i="7"/>
  <c r="L8" i="7"/>
  <c r="O6" i="7"/>
  <c r="O8" i="7"/>
  <c r="AH6" i="7"/>
  <c r="AH8" i="7"/>
  <c r="AA6" i="7"/>
  <c r="AA8" i="7"/>
  <c r="R6" i="7"/>
  <c r="R8" i="7"/>
  <c r="AM6" i="7"/>
  <c r="AM8" i="7"/>
  <c r="S6" i="7"/>
  <c r="S8" i="7"/>
  <c r="D6" i="7"/>
  <c r="D8" i="7"/>
  <c r="X6" i="7"/>
  <c r="X8" i="7"/>
  <c r="AJ6" i="7"/>
  <c r="AJ8" i="7"/>
  <c r="P6" i="7"/>
  <c r="P8" i="7"/>
  <c r="AL8" i="7"/>
  <c r="AL6" i="7"/>
  <c r="H6" i="7"/>
  <c r="H8" i="7"/>
  <c r="W6" i="7"/>
  <c r="W8" i="7"/>
  <c r="AB6" i="7"/>
  <c r="AB8" i="7"/>
  <c r="AN6" i="7"/>
  <c r="AN8" i="7"/>
  <c r="M6" i="7"/>
  <c r="M8" i="7"/>
  <c r="E8" i="7"/>
  <c r="E6" i="7"/>
  <c r="AD6" i="7"/>
  <c r="AD8" i="7"/>
  <c r="Q6" i="7"/>
  <c r="Q8" i="7"/>
  <c r="T6" i="7"/>
  <c r="T8" i="7"/>
  <c r="U6" i="7"/>
  <c r="U8" i="7"/>
  <c r="J8" i="7"/>
  <c r="J6" i="7"/>
  <c r="V8" i="7"/>
  <c r="V6" i="7"/>
  <c r="AC6" i="7"/>
  <c r="AC8" i="7"/>
  <c r="AI6" i="7"/>
  <c r="AI8" i="7"/>
  <c r="I6" i="7"/>
  <c r="I8" i="7"/>
  <c r="AE6" i="7"/>
  <c r="AE8" i="7"/>
  <c r="F6" i="7"/>
  <c r="F8" i="7"/>
  <c r="AF6" i="7"/>
  <c r="AF8" i="7"/>
  <c r="Y6" i="7"/>
  <c r="Y8" i="7"/>
  <c r="AO6" i="7"/>
  <c r="AO8" i="7"/>
  <c r="AP8" i="7"/>
  <c r="AP6" i="7"/>
  <c r="AQ6" i="7"/>
  <c r="AQ8" i="7"/>
  <c r="G6" i="7"/>
  <c r="G8" i="7"/>
  <c r="N8" i="7"/>
  <c r="N6" i="7"/>
  <c r="Y4" i="9"/>
  <c r="Y7" i="9"/>
  <c r="Y6" i="9"/>
  <c r="D4" i="9"/>
  <c r="D7" i="9"/>
  <c r="D6" i="9"/>
  <c r="Q6" i="9"/>
  <c r="Q4" i="9"/>
  <c r="Q7" i="9"/>
  <c r="X4" i="9"/>
  <c r="X7" i="9"/>
  <c r="X6" i="9"/>
  <c r="AE6" i="9"/>
  <c r="AE4" i="9"/>
  <c r="AE7" i="9"/>
  <c r="J4" i="9"/>
  <c r="J7" i="9"/>
  <c r="J6" i="9"/>
  <c r="AD6" i="9"/>
  <c r="AD4" i="9"/>
  <c r="AD7" i="9"/>
  <c r="AJ4" i="9"/>
  <c r="AJ7" i="9"/>
  <c r="AJ6" i="9"/>
  <c r="M6" i="9"/>
  <c r="M4" i="9"/>
  <c r="M7" i="9"/>
  <c r="Z6" i="9"/>
  <c r="Z4" i="9"/>
  <c r="Z7" i="9"/>
  <c r="AA6" i="9"/>
  <c r="AA4" i="9"/>
  <c r="AA7" i="9"/>
  <c r="H4" i="9"/>
  <c r="H7" i="9"/>
  <c r="H6" i="9"/>
  <c r="AQ6" i="9"/>
  <c r="AQ4" i="9"/>
  <c r="AQ7" i="9"/>
  <c r="F4" i="9"/>
  <c r="F7" i="9"/>
  <c r="F6" i="9"/>
  <c r="L6" i="9"/>
  <c r="L4" i="9"/>
  <c r="L7" i="9"/>
  <c r="T4" i="9"/>
  <c r="T7" i="9"/>
  <c r="T6" i="9"/>
  <c r="G4" i="9"/>
  <c r="G7" i="9"/>
  <c r="G6" i="9"/>
  <c r="S7" i="9"/>
  <c r="S6" i="9"/>
  <c r="S4" i="9"/>
  <c r="AM4" i="9"/>
  <c r="AM7" i="9"/>
  <c r="AM6" i="9"/>
  <c r="K6" i="9"/>
  <c r="K4" i="9"/>
  <c r="K7" i="9"/>
  <c r="AF6" i="9"/>
  <c r="AF4" i="9"/>
  <c r="AF7" i="9"/>
  <c r="AL4" i="9"/>
  <c r="AL7" i="9"/>
  <c r="AL6" i="9"/>
  <c r="N6" i="9"/>
  <c r="N4" i="9"/>
  <c r="N7" i="9"/>
  <c r="AB6" i="9"/>
  <c r="AB4" i="9"/>
  <c r="AB7" i="9"/>
  <c r="I4" i="9"/>
  <c r="I7" i="9"/>
  <c r="I6" i="9"/>
  <c r="AN4" i="9"/>
  <c r="AN7" i="9"/>
  <c r="AN6" i="9"/>
  <c r="E4" i="9"/>
  <c r="E7" i="9"/>
  <c r="E6" i="9"/>
  <c r="U4" i="9"/>
  <c r="U7" i="9"/>
  <c r="U6" i="9"/>
  <c r="O6" i="9"/>
  <c r="O4" i="9"/>
  <c r="O7" i="9"/>
  <c r="AC6" i="9"/>
  <c r="AC4" i="9"/>
  <c r="AC7" i="9"/>
  <c r="AG6" i="9"/>
  <c r="AG4" i="9"/>
  <c r="AG7" i="9"/>
  <c r="P6" i="9"/>
  <c r="P4" i="9"/>
  <c r="P7" i="9"/>
  <c r="AP4" i="9"/>
  <c r="AP7" i="9"/>
  <c r="AP6" i="9"/>
  <c r="AH6" i="9"/>
  <c r="AH7" i="9"/>
  <c r="AH4" i="9"/>
  <c r="V4" i="9"/>
  <c r="V7" i="9"/>
  <c r="V6" i="9"/>
  <c r="AO4" i="9"/>
  <c r="AO7" i="9"/>
  <c r="AO6" i="9"/>
  <c r="AI6" i="9"/>
  <c r="AI7" i="9"/>
  <c r="AI4" i="9"/>
  <c r="W4" i="9"/>
  <c r="W7" i="9"/>
  <c r="W6" i="9"/>
  <c r="R6" i="9"/>
  <c r="R7" i="9"/>
  <c r="R4" i="9"/>
  <c r="AK4" i="9"/>
  <c r="AK7" i="9"/>
  <c r="AK6" i="9"/>
  <c r="AG8" i="14"/>
  <c r="Q8" i="14"/>
  <c r="AF8" i="14"/>
  <c r="P8" i="14"/>
  <c r="AE8" i="14"/>
  <c r="O8" i="14"/>
  <c r="AD8" i="14"/>
  <c r="N8" i="14"/>
  <c r="AC8" i="14"/>
  <c r="M8" i="14"/>
  <c r="AB8" i="14"/>
  <c r="L8" i="14"/>
  <c r="AQ8" i="14"/>
  <c r="AA8" i="14"/>
  <c r="K8" i="14"/>
  <c r="AP8" i="14"/>
  <c r="Z8" i="14"/>
  <c r="J8" i="14"/>
  <c r="AO8" i="14"/>
  <c r="Y8" i="14"/>
  <c r="I8" i="14"/>
  <c r="AM8" i="14"/>
  <c r="G8" i="14"/>
  <c r="AN8" i="14"/>
  <c r="X8" i="14"/>
  <c r="H8" i="14"/>
  <c r="W8" i="14"/>
  <c r="AL8" i="14"/>
  <c r="V8" i="14"/>
  <c r="F8" i="14"/>
  <c r="AK8" i="14"/>
  <c r="U8" i="14"/>
  <c r="E8" i="14"/>
  <c r="AJ8" i="14"/>
  <c r="T8" i="14"/>
  <c r="D8" i="14"/>
  <c r="AI8" i="14"/>
  <c r="S8" i="14"/>
  <c r="AH8" i="14"/>
  <c r="R8" i="14"/>
  <c r="AG2" i="14"/>
  <c r="AG6" i="14" s="1"/>
  <c r="Q2" i="14"/>
  <c r="Q6" i="14" s="1"/>
  <c r="AF2" i="14"/>
  <c r="AF6" i="14" s="1"/>
  <c r="P2" i="14"/>
  <c r="P6" i="14" s="1"/>
  <c r="AE2" i="14"/>
  <c r="AE6" i="14" s="1"/>
  <c r="O2" i="14"/>
  <c r="O6" i="14" s="1"/>
  <c r="AD2" i="14"/>
  <c r="AD6" i="14" s="1"/>
  <c r="N2" i="14"/>
  <c r="N6" i="14" s="1"/>
  <c r="AC2" i="14"/>
  <c r="AC6" i="14" s="1"/>
  <c r="M2" i="14"/>
  <c r="M6" i="14" s="1"/>
  <c r="AB2" i="14"/>
  <c r="AB6" i="14" s="1"/>
  <c r="L2" i="14"/>
  <c r="L6" i="14" s="1"/>
  <c r="AQ2" i="14"/>
  <c r="AQ6" i="14" s="1"/>
  <c r="AA2" i="14"/>
  <c r="AA6" i="14" s="1"/>
  <c r="K2" i="14"/>
  <c r="K6" i="14" s="1"/>
  <c r="AP2" i="14"/>
  <c r="AP6" i="14" s="1"/>
  <c r="Z2" i="14"/>
  <c r="Z6" i="14" s="1"/>
  <c r="J2" i="14"/>
  <c r="J6" i="14" s="1"/>
  <c r="AO2" i="14"/>
  <c r="AO6" i="14" s="1"/>
  <c r="Y2" i="14"/>
  <c r="Y6" i="14" s="1"/>
  <c r="I2" i="14"/>
  <c r="I6" i="14" s="1"/>
  <c r="AM2" i="14"/>
  <c r="AM6" i="14" s="1"/>
  <c r="G2" i="14"/>
  <c r="G6" i="14" s="1"/>
  <c r="AN2" i="14"/>
  <c r="AN6" i="14" s="1"/>
  <c r="X2" i="14"/>
  <c r="X6" i="14" s="1"/>
  <c r="H2" i="14"/>
  <c r="H6" i="14" s="1"/>
  <c r="W2" i="14"/>
  <c r="W6" i="14" s="1"/>
  <c r="AL2" i="14"/>
  <c r="AL6" i="14" s="1"/>
  <c r="V2" i="14"/>
  <c r="V6" i="14" s="1"/>
  <c r="F2" i="14"/>
  <c r="F6" i="14" s="1"/>
  <c r="AK2" i="14"/>
  <c r="AK6" i="14" s="1"/>
  <c r="U2" i="14"/>
  <c r="U6" i="14" s="1"/>
  <c r="E2" i="14"/>
  <c r="E6" i="14" s="1"/>
  <c r="AJ2" i="14"/>
  <c r="AJ6" i="14" s="1"/>
  <c r="T2" i="14"/>
  <c r="T6" i="14" s="1"/>
  <c r="D2" i="14"/>
  <c r="D6" i="14" s="1"/>
  <c r="AI2" i="14"/>
  <c r="AI6" i="14" s="1"/>
  <c r="S2" i="14"/>
  <c r="S6" i="14" s="1"/>
  <c r="AH2" i="14"/>
  <c r="AH6" i="14" s="1"/>
  <c r="R2" i="14"/>
  <c r="R6" i="14" s="1"/>
  <c r="AO8" i="11"/>
  <c r="Y8" i="11"/>
  <c r="I8" i="11"/>
  <c r="AN8" i="11"/>
  <c r="X8" i="11"/>
  <c r="H8" i="11"/>
  <c r="AM8" i="11"/>
  <c r="W8" i="11"/>
  <c r="G8" i="11"/>
  <c r="E8" i="11"/>
  <c r="AL8" i="11"/>
  <c r="V8" i="11"/>
  <c r="F8" i="11"/>
  <c r="U8" i="11"/>
  <c r="AK8" i="11"/>
  <c r="AJ8" i="11"/>
  <c r="T8" i="11"/>
  <c r="D8" i="11"/>
  <c r="AI8" i="11"/>
  <c r="S8" i="11"/>
  <c r="AG8" i="11"/>
  <c r="Q8" i="11"/>
  <c r="AE8" i="11"/>
  <c r="AF8" i="11"/>
  <c r="P8" i="11"/>
  <c r="O8" i="11"/>
  <c r="AD8" i="11"/>
  <c r="N8" i="11"/>
  <c r="AC8" i="11"/>
  <c r="M8" i="11"/>
  <c r="AB8" i="11"/>
  <c r="L8" i="11"/>
  <c r="AQ8" i="11"/>
  <c r="AA8" i="11"/>
  <c r="K8" i="11"/>
  <c r="Z8" i="11"/>
  <c r="R8" i="11"/>
  <c r="J8" i="11"/>
  <c r="AP8" i="11"/>
  <c r="AH8" i="11"/>
  <c r="AO8" i="15"/>
  <c r="Y8" i="15"/>
  <c r="I8" i="15"/>
  <c r="AN8" i="15"/>
  <c r="X8" i="15"/>
  <c r="H8" i="15"/>
  <c r="AM8" i="15"/>
  <c r="W8" i="15"/>
  <c r="G8" i="15"/>
  <c r="AL8" i="15"/>
  <c r="V8" i="15"/>
  <c r="F8" i="15"/>
  <c r="AK8" i="15"/>
  <c r="U8" i="15"/>
  <c r="E8" i="15"/>
  <c r="AJ8" i="15"/>
  <c r="T8" i="15"/>
  <c r="D8" i="15"/>
  <c r="AI8" i="15"/>
  <c r="S8" i="15"/>
  <c r="AH8" i="15"/>
  <c r="R8" i="15"/>
  <c r="AG8" i="15"/>
  <c r="Q8" i="15"/>
  <c r="AF8" i="15"/>
  <c r="P8" i="15"/>
  <c r="O8" i="15"/>
  <c r="AE8" i="15"/>
  <c r="AD8" i="15"/>
  <c r="N8" i="15"/>
  <c r="AC8" i="15"/>
  <c r="M8" i="15"/>
  <c r="AB8" i="15"/>
  <c r="L8" i="15"/>
  <c r="AQ8" i="15"/>
  <c r="AA8" i="15"/>
  <c r="K8" i="15"/>
  <c r="AP8" i="15"/>
  <c r="Z8" i="15"/>
  <c r="J8"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<sst xmlns="http://schemas.openxmlformats.org/spreadsheetml/2006/main" count="582" uniqueCount="259">
  <si>
    <t>BNVP BAU New Vehicle Price</t>
  </si>
  <si>
    <t>Sources:</t>
  </si>
  <si>
    <t>https://www.icauto.com.cn/chuxing/77/777257.html</t>
  </si>
  <si>
    <t>https://www.58moto.com/#home-rank-list</t>
  </si>
  <si>
    <t>Source for typical recreational boat characteristics</t>
  </si>
  <si>
    <t>http://www.carefreeboater.com/how-much-does-a-boat-cost/</t>
  </si>
  <si>
    <t>Sources for boat prices</t>
  </si>
  <si>
    <t>http://www.boatingmag.com</t>
  </si>
  <si>
    <t>http://www.boattrader.com</t>
  </si>
  <si>
    <t>http://www.boats.com</t>
  </si>
  <si>
    <t>Notes</t>
  </si>
  <si>
    <t xml:space="preserve">For this variable, we identified the sales volume and sales price for each type of vehicle based on different energy sources. </t>
  </si>
  <si>
    <t>We then calculated the average selling price and converted it into US dollars.</t>
  </si>
  <si>
    <t>Currency Year</t>
  </si>
  <si>
    <t>型号</t>
  </si>
  <si>
    <t>品牌</t>
  </si>
  <si>
    <t>销量</t>
  </si>
  <si>
    <t>售价（万元）</t>
  </si>
  <si>
    <t>售价</t>
  </si>
  <si>
    <t>总成交金额</t>
  </si>
  <si>
    <t>gasoline 
vehicle</t>
  </si>
  <si>
    <t>东风</t>
  </si>
  <si>
    <t>diesel
vehicle</t>
  </si>
  <si>
    <t>SH6525C1DC</t>
  </si>
  <si>
    <t>大通</t>
  </si>
  <si>
    <t>natural gas 
vehicle</t>
  </si>
  <si>
    <t>奇瑞</t>
  </si>
  <si>
    <t>battery
electric
vehicle</t>
  </si>
  <si>
    <t>pligin hybrid vehicle</t>
  </si>
  <si>
    <t>奥迪</t>
  </si>
  <si>
    <t>gasoline vehicle</t>
  </si>
  <si>
    <t>柯斯达</t>
  </si>
  <si>
    <t>SCT6706GRB53LB</t>
  </si>
  <si>
    <t>diesel vehicle</t>
  </si>
  <si>
    <t>EQ6820ZTV</t>
  </si>
  <si>
    <t>natural gas vehicle</t>
  </si>
  <si>
    <t>XMQ6127BYN6C</t>
  </si>
  <si>
    <t>金龙</t>
  </si>
  <si>
    <t>battery electric vehicle</t>
  </si>
  <si>
    <t>长城</t>
  </si>
  <si>
    <t>五菱</t>
  </si>
  <si>
    <t>CC1030QA60A</t>
  </si>
  <si>
    <t>长安</t>
  </si>
  <si>
    <t>远程</t>
  </si>
  <si>
    <t>欧曼</t>
  </si>
  <si>
    <t>解放</t>
  </si>
  <si>
    <t>福田</t>
  </si>
  <si>
    <t>CA4250P25K2T1NE6A80</t>
  </si>
  <si>
    <t>SX4259MD4TLQ1</t>
  </si>
  <si>
    <t>Passenger aircraft are typically sold at a steep discount (50% or more) relative to the list price.</t>
  </si>
  <si>
    <t>Therefore, the market price is a better estimate of the actual purchase cost of an airplane.</t>
  </si>
  <si>
    <t>Model</t>
  </si>
  <si>
    <t>2012 List Price</t>
  </si>
  <si>
    <t>2012 Market Price</t>
  </si>
  <si>
    <t>Boeing 737-800</t>
  </si>
  <si>
    <t>Boeing 737-900ER</t>
  </si>
  <si>
    <t>Boeing 777-300ER</t>
  </si>
  <si>
    <t>Airbus A319</t>
  </si>
  <si>
    <t>Airbus A320</t>
  </si>
  <si>
    <t>Airbus A330-200</t>
  </si>
  <si>
    <t>For lack of data on fleet compositions (and market prices of additional models), we</t>
  </si>
  <si>
    <t>will take a simple average of the market prices of aircraft included in this table,</t>
  </si>
  <si>
    <t>which at least puts us in the right ballpark for aircraft pricing.</t>
  </si>
  <si>
    <t>psg</t>
  </si>
  <si>
    <t>battery</t>
  </si>
  <si>
    <t>diesel</t>
  </si>
  <si>
    <t>frt</t>
  </si>
  <si>
    <t>U.S. dollar against the RMB exchange rate</t>
  </si>
  <si>
    <t>Ship prices vary greatly by ship type and size.  Based on variable AVLo, our average</t>
  </si>
  <si>
    <t>freight ship capacity</t>
  </si>
  <si>
    <t>freight ship loading is 1363 tons.  This may be reasonably represented by a single oceangoing,</t>
  </si>
  <si>
    <t>Tennessee-Tombigbee Waterway</t>
  </si>
  <si>
    <t>self-propelled barge that has a capacity of 1500 tons (see source info to the right).  A drawing</t>
  </si>
  <si>
    <t>undated</t>
  </si>
  <si>
    <t>of a barge of this type is shown to the right (from thas same source).</t>
  </si>
  <si>
    <t>Cargo Capacity of Different Transportation Modes</t>
  </si>
  <si>
    <t>http://business.tenntom.org/why-use-the-waterway/shipping-comparisons/</t>
  </si>
  <si>
    <t>Capacities of large barges of this sort are often expressed in TEU (twenty-foot equivalent units),</t>
  </si>
  <si>
    <t>which are the size of a standard intermodal metal shipping container.  They do not convert</t>
  </si>
  <si>
    <t>neatly into cargo tons, but standard containers have a maximum payload</t>
  </si>
  <si>
    <t>mass of 21600 kg, or 21.6 metric tons.  Typical payload may be less.  We use 16 tons as</t>
  </si>
  <si>
    <t>the typical load for a freight HDV (see variable AVLo), which may use an intermodal container</t>
  </si>
  <si>
    <t>or be similar in size to one.</t>
  </si>
  <si>
    <t>The largest barge in the world is the Maersk Triple E class, with a capacity of 18,340 TEU</t>
  </si>
  <si>
    <t>Source for TEU capacities</t>
  </si>
  <si>
    <t>and a cost of $185 million.  This is more than 200 times more capacity than the ship we</t>
  </si>
  <si>
    <t>https://web.archive.org/web/20090420143514/http://emase.co.uk/data/cont.html</t>
  </si>
  <si>
    <t>wish to represent with this variable, and it serves as an upper bound reference point.</t>
  </si>
  <si>
    <t>Source for Maersk Triple E class pricing</t>
  </si>
  <si>
    <t>A variety of used boats are listed for sale at https://www.oceanmarine.com</t>
  </si>
  <si>
    <t>https://www.bloomberg.com/news/photo-essays/2013-09-05/holy-ship#slide1</t>
  </si>
  <si>
    <t>with ever-changing inventory.  These barges all tend to be smaller than the reference</t>
  </si>
  <si>
    <t>ship we wish to represent (with 1500-ton capacity).  The closest ships I have been</t>
  </si>
  <si>
    <t>Source for Other Example cargo ship pricing</t>
  </si>
  <si>
    <t>able to find are certain Platform Supply Vessels, which tend to have higher deck capacities</t>
  </si>
  <si>
    <t>https://www.oceanmarine.com</t>
  </si>
  <si>
    <t>and lower prices than the similar Anchor Handling Tug Supply (AHTS) vessels.  AHTS</t>
  </si>
  <si>
    <t>vessels have extra equipment and engine power that may increase their price relative</t>
  </si>
  <si>
    <t>to the necessary capacity.</t>
  </si>
  <si>
    <t>Description</t>
  </si>
  <si>
    <t>Deck Capacity (metric tons)</t>
  </si>
  <si>
    <t>Price</t>
  </si>
  <si>
    <t>Year of Manufacture</t>
  </si>
  <si>
    <t>180ft 5200HP AHTS 9504</t>
  </si>
  <si>
    <t>60 Ton BP AHTS - 9279</t>
  </si>
  <si>
    <t>5200HP AHTS - 9278</t>
  </si>
  <si>
    <t>220ft Platform Supply DP-1 - 13146</t>
  </si>
  <si>
    <t>240ft Platform Supply Vessel(PSV) DP-1 - 13932</t>
  </si>
  <si>
    <t>285ft Platform Supply Vessel (PSV) - 13810</t>
  </si>
  <si>
    <t>Based on all of these data points, we select a value of $10 million to represent a brand new,</t>
  </si>
  <si>
    <t>self-propelled, ocean-going barge or supply boat with 1,500-ton capacity.</t>
  </si>
  <si>
    <t>We assume no change in pricing over time.</t>
  </si>
  <si>
    <t>Passenger Ships (recreational boats in the U.S. model)</t>
  </si>
  <si>
    <t>As with freight ships, there are a great variety of types of recreational boats at various</t>
  </si>
  <si>
    <t>price points.  We assume a runabout roughly 21 feet to 24 feet in length is typical.</t>
  </si>
  <si>
    <t>We use a value of $30,000 for these boats, which seems reasonable for a brand</t>
  </si>
  <si>
    <t>new, entry-level runabout of the sort determined to be typical.  This is based</t>
  </si>
  <si>
    <t>on examination of price listings and articles at the sources listed to the right.</t>
  </si>
  <si>
    <t>For estimating electric and hydrogen vehicle prices, we apply the ratios</t>
  </si>
  <si>
    <t>from the passenger HDVs category.</t>
  </si>
  <si>
    <t>motorbike  psg</t>
  </si>
  <si>
    <t>gasoline</t>
  </si>
  <si>
    <t>~10000 rmb</t>
  </si>
  <si>
    <t>electric</t>
  </si>
  <si>
    <t>~5000 rmb</t>
  </si>
  <si>
    <t>Price ($/vehicle)</t>
  </si>
  <si>
    <t>plugin hybrid vehicle</t>
  </si>
  <si>
    <t>LPG vehicle</t>
  </si>
  <si>
    <t>hydrogen vehicle</t>
  </si>
  <si>
    <t>China-rail</t>
    <phoneticPr fontId="8" type="noConversion"/>
  </si>
  <si>
    <t>From online sources.</t>
    <phoneticPr fontId="8" type="noConversion"/>
  </si>
  <si>
    <t>China-motorbikes</t>
    <phoneticPr fontId="8" type="noConversion"/>
  </si>
  <si>
    <t>Exchange Rate between Current Year RMB and 2012 US Dollar</t>
    <phoneticPr fontId="4" type="noConversion"/>
  </si>
  <si>
    <t>横纵转换</t>
    <phoneticPr fontId="3" type="noConversion"/>
  </si>
  <si>
    <t>Transposed Data</t>
    <phoneticPr fontId="3" type="noConversion"/>
  </si>
  <si>
    <t>人民币年份</t>
    <phoneticPr fontId="3" type="noConversion"/>
  </si>
  <si>
    <t>当年人民币相对2012美元</t>
    <phoneticPr fontId="3" type="noConversion"/>
  </si>
  <si>
    <t>2012美元相对当年人民币价格</t>
    <phoneticPr fontId="3" type="noConversion"/>
  </si>
  <si>
    <t>RMB Year</t>
    <phoneticPr fontId="3" type="noConversion"/>
  </si>
  <si>
    <t>Current RMB vs 2012 USD</t>
  </si>
  <si>
    <t>2012 USD vs Current RMB</t>
  </si>
  <si>
    <t>*假设2020年后的平减指数为</t>
    <phoneticPr fontId="3" type="noConversion"/>
  </si>
  <si>
    <t>*Assumed annual deflator after 2020:</t>
    <phoneticPr fontId="3" type="noConversion"/>
  </si>
  <si>
    <t>*2020-2022年实际数据参考上方数据</t>
    <phoneticPr fontId="3" type="noConversion"/>
  </si>
  <si>
    <t xml:space="preserve">*When using actual data from 2020-2022, refer to </t>
    <phoneticPr fontId="3" type="noConversion"/>
  </si>
  <si>
    <t xml:space="preserve">  values from table above</t>
    <phoneticPr fontId="3" type="noConversion"/>
  </si>
  <si>
    <t>*使用基于2020年为基年的人口经济模型推测时可</t>
    <phoneticPr fontId="3" type="noConversion"/>
  </si>
  <si>
    <t xml:space="preserve"> 参考右侧数据</t>
    <phoneticPr fontId="3" type="noConversion"/>
  </si>
  <si>
    <t>*When using data projected from population</t>
    <phoneticPr fontId="3" type="noConversion"/>
  </si>
  <si>
    <t xml:space="preserve"> and ecnomic model refer to values from the table </t>
    <phoneticPr fontId="3" type="noConversion"/>
  </si>
  <si>
    <t xml:space="preserve"> on the right</t>
    <phoneticPr fontId="3" type="noConversion"/>
  </si>
  <si>
    <t>*数据源与计算过程请参考webapp中OCCF变量</t>
    <phoneticPr fontId="3" type="noConversion"/>
  </si>
  <si>
    <t>*Data Source and Calculation can be found in</t>
    <phoneticPr fontId="3" type="noConversion"/>
  </si>
  <si>
    <t xml:space="preserve"> webapp/OCCF</t>
    <phoneticPr fontId="3" type="noConversion"/>
  </si>
  <si>
    <t>2022 RMB to 2012 USD</t>
    <phoneticPr fontId="8" type="noConversion"/>
  </si>
  <si>
    <t>日产</t>
  </si>
  <si>
    <t>本田</t>
  </si>
  <si>
    <t>DFL7162VANH6</t>
  </si>
  <si>
    <t>FV7203FBDCG</t>
  </si>
  <si>
    <t>GHA7150ABC6A</t>
    <phoneticPr fontId="8" type="noConversion"/>
  </si>
  <si>
    <t>DFL7201VANF6</t>
  </si>
  <si>
    <t>大众</t>
    <phoneticPr fontId="8" type="noConversion"/>
  </si>
  <si>
    <t>SVW72023BV</t>
    <phoneticPr fontId="8" type="noConversion"/>
  </si>
  <si>
    <t>北京</t>
  </si>
  <si>
    <t>BJ2030F7VAJ</t>
    <phoneticPr fontId="8" type="noConversion"/>
  </si>
  <si>
    <t>SH6526C1DC-A</t>
    <phoneticPr fontId="8" type="noConversion"/>
  </si>
  <si>
    <t>大通G202021款 改款 PLUS 2.0T 柴油自动豪华版_大通G20_懂车帝 (dongchedi.com)</t>
  </si>
  <si>
    <t>大通G102021款 2.0T柴油 手动智享版 7座_大通G10_懂车帝 (dongchedi.com)</t>
  </si>
  <si>
    <t>LZ6510MG20CM</t>
  </si>
  <si>
    <t>SQR7160J60NB</t>
    <phoneticPr fontId="8" type="noConversion"/>
  </si>
  <si>
    <t>艾瑞泽52023款 1.6L CNG豪华型_艾瑞泽5_懂车帝 (dongchedi.com)</t>
  </si>
  <si>
    <t>菱智PLUS2023款 2.0L CNG 手动舒适型 7座_菱智PLUS_懂车帝 (dongchedi.com)</t>
  </si>
  <si>
    <t>特斯拉</t>
  </si>
  <si>
    <t>BYD7004BEV1</t>
  </si>
  <si>
    <t>比亚迪</t>
  </si>
  <si>
    <t>TSL7000BEVAR6</t>
  </si>
  <si>
    <t>BYD7003BEVA1</t>
  </si>
  <si>
    <t>LZW7004EVPKAM</t>
  </si>
  <si>
    <t>特斯拉</t>
    <phoneticPr fontId="8" type="noConversion"/>
  </si>
  <si>
    <t>TSL6480BEVAR2</t>
    <phoneticPr fontId="8" type="noConversion"/>
  </si>
  <si>
    <t>Model Y2022款 Performance 高性能全轮驱动版_Model Y_懂车帝 (dongchedi.com)</t>
  </si>
  <si>
    <t>Model 32022款 后轮驱动版_Model 3_懂车帝 (dongchedi.com)</t>
  </si>
  <si>
    <t>宋PLUS EV2023款 冠军版 605KM旗舰PLUS_宋PLUS EV_懂车帝 (dongchedi.com)</t>
  </si>
  <si>
    <t>五菱宏光MINIEV2022款 轻松款 磷酸铁锂_五菱宏光MINIEV_懂车帝 (dongchedi.com)</t>
  </si>
  <si>
    <t>秦PLUS EV2023款 500KM 出行版_秦PLUS EV_懂车帝 (dongchedi.com)</t>
  </si>
  <si>
    <t>BYD6470ST6HEV5</t>
  </si>
  <si>
    <t>BYD7152WT6HEVB7</t>
  </si>
  <si>
    <t>BYD6470ST6HEV2</t>
    <phoneticPr fontId="8" type="noConversion"/>
  </si>
  <si>
    <t>宋PLUS DM2021款 DM-i 110KM 两驱旗舰 PLUS_宋PLUS DM_懂车帝 (dongchedi.com)</t>
  </si>
  <si>
    <t>宋PLUS DM2021款 DM-i 110KM 两驱旗舰 PLUS 5G版_宋PLUS DM_懂车帝 (dongchedi.com)</t>
  </si>
  <si>
    <t>BYD7150YT6HEV10</t>
    <phoneticPr fontId="8" type="noConversion"/>
  </si>
  <si>
    <t>汉DM2022款 DM-i 121KM尊享型_汉DM_懂车帝 (dongchedi.com)</t>
  </si>
  <si>
    <t>汉DM2022款 DM-i 242KM旗舰型_汉DM_懂车帝 (dongchedi.com)</t>
  </si>
  <si>
    <t>BYD6490ST6HEV6</t>
    <phoneticPr fontId="8" type="noConversion"/>
  </si>
  <si>
    <t>唐DM2022款 DM-i 252KM尊享型_唐DM_懂车帝 (dongchedi.com)</t>
  </si>
  <si>
    <t>宇通</t>
  </si>
  <si>
    <t>ZK6120H76QY1</t>
    <phoneticPr fontId="8" type="noConversion"/>
  </si>
  <si>
    <t>zk6120h - 宇通客车 (chinabuses.com)</t>
  </si>
  <si>
    <t>ZK6710Q1T</t>
  </si>
  <si>
    <t>柯斯达</t>
    <phoneticPr fontId="8" type="noConversion"/>
  </si>
  <si>
    <t>【图】柯斯达 2019款 4.0L高级车GRB53L-ZEMSK 23座9GR报价_图片_丰田_汽车之家 (autohome.com.cn)</t>
  </si>
  <si>
    <t>宇通</t>
    <phoneticPr fontId="8" type="noConversion"/>
  </si>
  <si>
    <t>宇通T72022款 3.5T汽油定制星宇版35LGTDI_宇通T7_懂车帝 (dongchedi.com)</t>
  </si>
  <si>
    <t>SCT6706GRB53LEXB</t>
    <phoneticPr fontId="8" type="noConversion"/>
  </si>
  <si>
    <t>【柯斯达】丰田_柯斯达报价_柯斯达图片_汽车之家 (autohome.com.cn)</t>
  </si>
  <si>
    <t>HN4250B36C6BEV</t>
  </si>
  <si>
    <t>华菱之星</t>
  </si>
  <si>
    <t>ZK6119HN6Y1</t>
  </si>
  <si>
    <t>无数据</t>
    <phoneticPr fontId="8" type="noConversion"/>
  </si>
  <si>
    <t>DNC5037XXYBEVM1</t>
  </si>
  <si>
    <t>SQR5030XXYBEVH36</t>
  </si>
  <si>
    <t>开瑞</t>
  </si>
  <si>
    <t>【图】售11.28万元起/大空间 远程星享V7E上市_汽车之家 (autohome.com.cn)</t>
  </si>
  <si>
    <t>【海豚EV】开瑞汽车_海豚EV价格_海豚EV报价_图片_汽车之家 (autohome.com.cn)</t>
  </si>
  <si>
    <t>BJ1032V5AC6-07</t>
  </si>
  <si>
    <t>BJ5032XXY5JC6-07</t>
  </si>
  <si>
    <t>SC1031SBAD6CNG</t>
  </si>
  <si>
    <t>【福田祥菱V 2021款V3 非承载1.6L单排3700mm平板车、 2021款V3 非承载1.6L双排2700mm平板车、 2021款V3 非承载1.6L双排3020mm平板车、 2021款V3 非承载1.6L单排3700mm厢式运输车、 2021款V3 非承载1.6L双排2700mm厢式运输车、 2021款V3 非承载1.6L双排3020mm厢式运输车、 2020款V1 1.6L 单排栏板微卡、 2020款V1 1.6L 单排厢式货车 3170轴距、 2020款V1 1.6L手动 双排栏板微卡、 2020款V1 1.6L 双排栏板微卡 3400轴距、 2020款V2 1.6L 后双胎单排 基本型3300栏板车、 2020款V1 1.6L 单排翼开启厢式车 3170轴距、 2020款V1 1.6L手动 单排翼开启厢式车、 2020款V2 1.6L 后双胎双排 基本型2550栏板车、 2020款V2 1.6L 后双胎单排 舒适型3300栏板车、 2020款V2 1.6L 后双胎单排 基本型3300厢式车、 2020款V2 1.6L 后双胎双排 舒适型2550栏板车、 2020款V2 1.6L 后双胎双排 基本型2550厢式车、 2020款V2 1.6L 后双胎单排 舒适型3300厢式车、 2020款V2 1.6L 后双胎双排 舒适型2550厢式车、 2018款1.2L 半承载3070轴距(厢车)4W12M1、 2018款1.2L 半承载3070轴距双排(厢车)4W12M1、 2018款1.2L CNG半承载3070轴距(厢车)4W12M1、 2018款1.2L 半承载3070轴距(厢车)LJ469Q-1AE9、 2018款1.5L 半承载3170轴距(平板)DAM15R、 2018款1.5L 半承载3170轴距(厢车)DAM15R、 2018款1.5L 半承载3170轴距双排(平板)DAM15R、 2018款1.5L 半承载3170轴距双排(厢车)DAM15R、 2018款1.5L 半承载3400轴距双排(平板）DAM15R、 2018款1.5L 半承载3400轴距双排(厢车)DAM15R、 2018款1.5L CNG半承载3170轴距(厢车)DAM15R、 2018款1.5L CNG半承载3400轴距双排(平板）DAM15R、 2018款1.5L CNG半承载3400轴距双排(厢车)DAM15R、 2018款1.2L 半承载3070轴距(平板)4W12M1、 2018款1.2L 半承载3070轴距(平板)LJ469Q-1AE9、 2018款1.2L 半承载3170轴距(平板)4W12M1、 2018款1.2L 半承载3070轴距双排(平板)4W12M1、 2018款1.2L 半承载3070轴距双排(平板)LJ469Q-1AE9、 2018款1.2L CNG半承载3070轴距(平板)4W12M1、 2018款1.2L CNG半承载3070轴距(平板)LJ469Q-1AE9、 2018款1.2L 半承载3170轴距双排(平板)4W12M1、 2018款1.2L 半承载3170轴距(厢车)4W12M1、 2018款1.2L 半承载3070轴距双排(厢车)LJ469Q-1AE9、 2018款1.2L CNG半承载3070轴距双排(平板)4W12M1、 2018款1.2L CNG半承载3070轴距双排(平板)LJ469Q-1AE、 2018款1.2L 半承载3170轴距双排(厢车)4W12M1、 2018款1.2L CNG半承载3070轴距(厢车)LJ469Q-1AE9、 2018款1.5L CNG半承载3170轴距(平板)DAM15R、 2018款1.2L CNG半承载3070轴距双排(厢车)4W12M1、 2018款1.2L CNG半承载3070轴距双排(厢车)LJ469Q-1A参数配置】福田祥菱V 2021款V3 非承载1.6L单排3700mm平板车、 2021款V3 非承载1.6L双排2700mm平板车、 2021款V3 非承载1.6L双排3020mm平板车、 2021款V3 非承载1.6L单排3700mm厢式运输车、 2021款V3 非承载1.6L双排2700mm厢式运输车、 2021款V3 非承载1.6L双排3020mm厢式运输车、 2020款V1 1.6L 单排栏板微卡、 2020款V1 1.6L 单排厢式货车 3170轴距、 2020款V1 1.6L手动 双排栏板微卡、 2020款V1 1.6L 双排栏板微卡 3400轴距、 2020款V2 1.6L 后双胎单排 基本型3300栏板车、 2020款V1 1.6L 单排翼开启厢式车 3170轴距、 2020款V1 1.6L手动 单排翼开启厢式车、 2020款V2 1.6L 后双胎双排 基本型2550栏板车、 2020款V2 1.6L 后双胎单排 舒适型3300栏板车、 2020款V2 1.6L 后双胎单排 基本型3300厢式车、 2020款V2 1.6L 后双胎双排 舒适型2550栏板车、 2020款V2 1.6L 后双胎双排 基本型2550厢式车、 2020款V2 1.6L 后双胎单排 舒适型3300厢式车、 2020款V2 1.6L 后双胎双排 舒适型2550厢式车、 2018款1.2L 半承载3070轴距(厢车)4W12M1、 2018款1.2L 半承载3070轴距双排(厢车)4W12M1、 2018款1.2L CNG半承载3070轴距(厢车)4W12M1、 2018款1.2L 半承载3070轴距(厢车)LJ469Q-1AE9、 2018款1.5L 半承载3170轴距(平板)DAM15R、 2018款1.5L 半承载3170轴距(厢车)DAM15R、 2018款1.5L 半承载3170轴距双排(平板)DAM15R、 2018款1.5L 半承载3170轴距双排(厢车)DAM15R、 2018款1.5L 半承载3400轴距双排(平板）DAM15R、 2018款1.5L 半承载3400轴距双排(厢车)DAM15R、 2018款1.5L CNG半承载3170轴距(厢车)DAM15R、 2018款1.5L CNG半承载3400轴距双排(平板）DAM15R、 2018款1.5L CNG半承载3400轴距双排(厢车)DAM15R、 2018款1.2L 半承载3070轴距(平板)4W12M1、 2018款1.2L 半承载3070轴距(平板)LJ469Q-1AE9、 2018款1.2L 半承载3170轴距(平板)4W12M1、 2018款1.2L 半承载3070轴距双排(平板)4W12M1、 2018款1.2L 半承载3070轴距双排(平板)LJ469Q-1AE9、 2018款1.2L CNG半承载3070轴距(平板)4W12M1、 2018款1.2L CNG半承载3070轴距(平板)LJ469Q-1AE9、 2018款1.2L 半承载3170轴距双排(平板)4W12M1、 2018款1.2L 半承载3170轴距(厢车)4W12M1、 2018款1.2L 半承载3070轴距双排(厢车)LJ469Q-1AE9、 2018款1.2L CNG半承载3070轴距双排(平板)4W12M1、 2018款1.2L CNG半承载3070轴距双排(平板)LJ469Q-1AE、 2018款1.2L 半承载3170轴距双排(厢车)4W12M1、 2018款1.2L CNG半承载3070轴距(厢车)LJ469Q-1AE9、 2018款1.5L CNG半承载3170轴距(平板)DAM15R、 2018款1.2L CNG半承载3070轴距双排(厢车)4W12M1、 2018款1.2L CNG半承载3070轴距双排(厢车)LJ469Q-1A详细参数介绍_懂车帝 (dongchedi.com)</t>
  </si>
  <si>
    <t>【祥菱M2载货车】福田祥菱M2载货车报价|参数|图片_卡车之家 (360che.com)</t>
  </si>
  <si>
    <t>【图】售5.58万起 长安神骐T20新增3款CNG车型_汽车之家 (autohome.com.cn)</t>
  </si>
  <si>
    <t>CC1030QA60B</t>
  </si>
  <si>
    <t>【图】炮 2021款 2.0T越野版自动柴油四驱珠峰版GW4D20M价格_最新报价多少钱_汽车之家 (autohome.com.cn)</t>
  </si>
  <si>
    <t>LZW1028SEQW</t>
  </si>
  <si>
    <t>【图】五菱荣光新卡 2022款 1.5L标准型加长双排LAR报价_图片_五菱汽车_汽车之家 (autohome.com.cn)</t>
  </si>
  <si>
    <t>LZW1029SEQWA</t>
    <phoneticPr fontId="8" type="noConversion"/>
  </si>
  <si>
    <t>【图】五菱荣光小卡 2023款 1.5L双排加长型LAR报价_图片_五菱汽车_汽车之家 (autohome.com.cn)</t>
  </si>
  <si>
    <t>CA5180CCYP62K1L4E6</t>
  </si>
  <si>
    <t>LZ4250H5DC1</t>
  </si>
  <si>
    <t>乘龙</t>
  </si>
  <si>
    <t>BJ4259Y6DHL-12</t>
  </si>
  <si>
    <t>CA4250P66K25T1E6</t>
    <phoneticPr fontId="8" type="noConversion"/>
  </si>
  <si>
    <t>【解放J6V双驱报价】一汽解放 J6V重卡 精英版 560马力 6X4 牵引车(CA4250P66K25T1E6)报价及图片参数_卡车之家 (360che.com)</t>
  </si>
  <si>
    <t>CA4250P1K15T1E6A80</t>
    <phoneticPr fontId="8" type="noConversion"/>
  </si>
  <si>
    <t>【悍V双驱报价】青岛解放 悍V重卡 2.0 430马力 6X4 牵引车(国六)(CA4250P1K15T1E6A80)报价及图片参数_卡车之家 (360che.com)</t>
  </si>
  <si>
    <t>【解放J6L单桥报价】一汽解放 J6L中卡 尊享版 260马力 4X2 6.75米仓栅式载货车(国六)(CA5180CCYP62K1L4A2E6)报价及图片参数_卡车之家 (360che.com)</t>
  </si>
  <si>
    <t>【乘龙H5双驱报价】东风柳汽 乘龙H5 460马力 6X4牵引车(国六)(LZ4250H5DC1)报价及图片参数_卡车之家 (360che.com)</t>
  </si>
  <si>
    <t>【欧曼EST双驱报价】福田 欧曼EST 北方版 520马力 6X4 牵引车(国六)(BJ4259Y6DHL-12)报价及图片参数_卡车之家 (360che.com)</t>
  </si>
  <si>
    <t>【解放JH6双驱报价】青岛解放 JH6重卡 领航版 460马力 6X4 LNG牵引车(国六)(457后桥)(CA4250P25K2T1NE6A80)报价及图片参数_卡车之家 (360che.com)</t>
  </si>
  <si>
    <t>CA4250P25K15T1NE6A80</t>
  </si>
  <si>
    <t>陕汽</t>
  </si>
  <si>
    <t>BJ4259L6DLL-01</t>
  </si>
  <si>
    <t>CA4250P2K8T1NE6A80</t>
    <phoneticPr fontId="8" type="noConversion"/>
  </si>
  <si>
    <t>【JH5双驱报价】青岛解放 JH5重卡 430马力 6X4 LNG牵引车(435后桥)(CA4250P2K8T1NE6A80)报价及图片参数_卡车之家 (360che.com)</t>
  </si>
  <si>
    <t>【德龙新M3000双驱报价】陕汽重卡 德龙新M3000 460马力 6X4 LNG牵引车(国六))(SX4259MD4TLQ1)报价及图片参数_卡车之家 (360che.com)</t>
  </si>
  <si>
    <t>【青岛解放 JH6重卡 领航版 460马力 6X4 LNG 国六 牵引车(CA4250P25K2T1NE6A80)】参数|对比_卡车网 (chinatruck.org)</t>
  </si>
  <si>
    <t>【欧曼EST双驱报价】福田 欧曼EST 460马力 6X4 LNG牵引车(国六)(BJ4259L6DLL-01)报价及图片参数_卡车之家 (360che.com)</t>
  </si>
  <si>
    <t>【华菱M56X4报价】华菱 M5重卡 标载版 6X4 换电式纯电动牵引车(HN4250B36C6BEV)281.92kWh报价及图片参数_卡车之家 (360che.com)</t>
  </si>
  <si>
    <t>BYD6102B2EV2</t>
  </si>
  <si>
    <t>比亚迪公交车多少钱一辆？比亚迪纯电动大巴车价格表-无敌电动 (modiauto.com.cn)</t>
  </si>
  <si>
    <t>【图】轩逸 2023款 1.6L CVT智驾版报价_图片_日产_汽车之家 (autohome.com.cn)</t>
  </si>
  <si>
    <t>本田雅阁 2022款 260TURBO 豪华版报价_价格_参数配置_图片_本田_搜狐汽车 (sohu.com)</t>
  </si>
  <si>
    <t>大众帕萨特 2021款 330TSI 尊贵版报价_价格_参数配置_图片_大众_搜狐汽车 (sohu.com)</t>
  </si>
  <si>
    <t>【图】奥迪A4L 2022款 40 TFSI 豪华动感型报价_图片_奥迪_汽车之家 (autohome.com.cn)</t>
  </si>
  <si>
    <t>【图】轩逸 2022款 经典 1.6XL CVT豪华版报价_图片_日产_汽车之家 (autohome.com.cn)</t>
  </si>
  <si>
    <t>【图】北京BJ40 2021款 2.0D 自动四驱刀锋英雄版侠客型报价_图片_北京_汽车之家 (autohome.com.cn)</t>
  </si>
  <si>
    <t>NOTE from Smart Trans on  vechile technology where price data is not available</t>
    <phoneticPr fontId="12" type="noConversion"/>
  </si>
  <si>
    <t>For China national model there are a few types of vehicle technology we were not able to find pric data.</t>
    <phoneticPr fontId="12" type="noConversion"/>
  </si>
  <si>
    <t xml:space="preserve">In order for it not to disrupt the allocation of new vehicle, we set the price of these vehicle to be </t>
    <phoneticPr fontId="12" type="noConversion"/>
  </si>
  <si>
    <t>the same as the predominate conventional / ZEV technology. These prices are highlighted in grey in the output tabs</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</si>
</sst>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76" formatCode="_ &quot;￥&quot;* #,##0.00_ ;_ &quot;￥&quot;* \-#,##0.00_ ;_ &quot;￥&quot;* &quot;-&quot;??_ ;_ @_ "/>
    <numFmt numFmtId="177" formatCode="0.00_ "/>
    <numFmt numFmtId="178" formatCode="&quot;$&quot;#,##0"/>
    <numFmt numFmtId="179" formatCode="0.0000_);[Red]\(0.0000\)"/>
    <numFmt numFmtId="180" formatCode="0.0000_ "/>
  </numFmts>
  <fonts count="13">
    <font>
      <sz val="10"/>
      <color theme="1"/>
      <name val="Microsoft YaHei"/>
      <charset val="134"/>
    </font>
    <font>
      <sz val="11"/>
      <color theme="1"/>
      <name val="宋体"/>
      <family val="2"/>
      <charset val="134"/>
      <scheme val="minor"/>
    </font>
    <font>
      <b/>
      <sz val="11"/>
      <color theme="1"/>
      <name val="宋体"/>
      <family val="3"/>
      <charset val="134"/>
      <scheme val="minor"/>
    </font>
    <font>
      <sz val="11"/>
      <color theme="1"/>
      <name val="宋体"/>
      <family val="3"/>
      <charset val="134"/>
      <scheme val="minor"/>
    </font>
    <font>
      <sz val="17"/>
      <color rgb="FF202124"/>
      <name val="Arial"/>
      <family val="2"/>
    </font>
    <font>
      <sz val="11"/>
      <color theme="1"/>
      <name val="Microsoft YaHei"/>
      <charset val="134"/>
    </font>
    <font>
      <sz val="11"/>
      <color indexed="8"/>
      <name val="等线"/>
      <family val="3"/>
      <charset val="134"/>
    </font>
    <font>
      <sz val="10"/>
      <color theme="1"/>
      <name val="Microsoft YaHei"/>
      <charset val="134"/>
    </font>
    <font>
      <sz val="9"/>
      <name val="Microsoft YaHei"/>
      <charset val="134"/>
    </font>
    <font>
      <b/>
      <sz val="11"/>
      <color rgb="FFFF0000"/>
      <name val="宋体"/>
      <family val="3"/>
      <charset val="134"/>
      <scheme val="minor"/>
    </font>
    <font>
      <u/>
      <sz val="10"/>
      <color theme="10"/>
      <name val="Microsoft YaHei"/>
      <charset val="134"/>
    </font>
    <font>
      <sz val="10"/>
      <color rgb="FFFF0000"/>
      <name val="Microsoft YaHei"/>
      <charset val="134"/>
    </font>
    <font>
      <sz val="9"/>
      <name val="宋体"/>
      <family val="3"/>
      <charset val="134"/>
      <scheme val="minor"/>
    </font>
  </fonts>
  <fills count="7">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theme="8" tint="0.79995117038483843"/>
        <bgColor indexed="64"/>
      </patternFill>
    </fill>
    <fill>
      <patternFill patternType="solid">
        <fgColor rgb="FFFFFF00"/>
        <bgColor indexed="64"/>
      </patternFill>
    </fill>
    <fill>
      <patternFill patternType="solid">
        <fgColor theme="2"/>
        <bgColor indexed="64"/>
      </patternFill>
    </fill>
  </fills>
  <borders count="11">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4">
    <xf numFmtId="0" fontId="0" fillId="0" borderId="0">
      <alignment vertical="center"/>
    </xf>
    <xf numFmtId="176" fontId="7" fillId="0" borderId="0" applyFont="0" applyFill="0" applyBorder="0" applyAlignment="0" applyProtection="0">
      <alignment vertical="center"/>
    </xf>
    <xf numFmtId="0" fontId="1" fillId="0" borderId="0">
      <alignment vertical="center"/>
    </xf>
    <xf numFmtId="0" fontId="10" fillId="0" borderId="0" applyNumberFormat="0" applyFill="0" applyBorder="0" applyAlignment="0" applyProtection="0">
      <alignment vertical="center"/>
    </xf>
  </cellStyleXfs>
  <cellXfs count="49">
    <xf numFmtId="0" fontId="0" fillId="0" borderId="0" xfId="0">
      <alignment vertical="center"/>
    </xf>
    <xf numFmtId="0" fontId="2" fillId="0" borderId="0" xfId="0" applyFont="1" applyAlignment="1">
      <alignment wrapText="1"/>
    </xf>
    <xf numFmtId="0" fontId="2" fillId="0" borderId="0" xfId="0" applyFont="1" applyAlignment="1"/>
    <xf numFmtId="0" fontId="3" fillId="0" borderId="0" xfId="0" applyFont="1" applyAlignment="1"/>
    <xf numFmtId="0" fontId="2" fillId="2" borderId="0" xfId="0" applyFont="1" applyFill="1" applyAlignment="1"/>
    <xf numFmtId="0" fontId="2" fillId="2" borderId="0" xfId="0" applyFont="1" applyFill="1" applyAlignment="1">
      <alignment wrapText="1"/>
    </xf>
    <xf numFmtId="0" fontId="2" fillId="2" borderId="0" xfId="0" applyFont="1" applyFill="1" applyAlignment="1">
      <alignment horizontal="right" wrapText="1"/>
    </xf>
    <xf numFmtId="0" fontId="3" fillId="3" borderId="0" xfId="0" applyFont="1" applyFill="1" applyAlignment="1"/>
    <xf numFmtId="0" fontId="3" fillId="2" borderId="0" xfId="0" applyFont="1" applyFill="1" applyAlignment="1"/>
    <xf numFmtId="0" fontId="4" fillId="0" borderId="0" xfId="0" applyFont="1" applyAlignment="1"/>
    <xf numFmtId="0" fontId="2" fillId="2" borderId="0" xfId="0" applyFont="1" applyFill="1" applyAlignment="1">
      <alignment horizontal="right"/>
    </xf>
    <xf numFmtId="178" fontId="3" fillId="0" borderId="0" xfId="1" applyNumberFormat="1" applyFont="1" applyAlignment="1"/>
    <xf numFmtId="0" fontId="5" fillId="4" borderId="0" xfId="0" applyFont="1" applyFill="1" applyAlignment="1">
      <alignment horizontal="center" vertical="center"/>
    </xf>
    <xf numFmtId="0" fontId="0" fillId="4" borderId="0" xfId="0" applyFill="1" applyAlignment="1">
      <alignment horizontal="center" vertical="center"/>
    </xf>
    <xf numFmtId="0" fontId="5" fillId="0" borderId="2" xfId="0" applyFont="1" applyBorder="1" applyAlignment="1">
      <alignment vertical="center" wrapText="1"/>
    </xf>
    <xf numFmtId="0" fontId="0" fillId="0" borderId="2" xfId="0" applyBorder="1">
      <alignment vertical="center"/>
    </xf>
    <xf numFmtId="0" fontId="0" fillId="0" borderId="3" xfId="0" applyBorder="1">
      <alignment vertical="center"/>
    </xf>
    <xf numFmtId="0" fontId="5" fillId="0" borderId="5" xfId="0" applyFont="1" applyBorder="1" applyAlignment="1">
      <alignment vertical="center" wrapText="1"/>
    </xf>
    <xf numFmtId="0" fontId="0" fillId="0" borderId="5" xfId="0" applyBorder="1">
      <alignment vertical="center"/>
    </xf>
    <xf numFmtId="177" fontId="0" fillId="0" borderId="6" xfId="0" applyNumberFormat="1" applyBorder="1">
      <alignment vertical="center"/>
    </xf>
    <xf numFmtId="0" fontId="0" fillId="0" borderId="6" xfId="0" applyBorder="1">
      <alignment vertical="center"/>
    </xf>
    <xf numFmtId="0" fontId="0" fillId="0" borderId="4" xfId="0" applyBorder="1" applyAlignment="1">
      <alignment vertical="center" wrapText="1"/>
    </xf>
    <xf numFmtId="177" fontId="0" fillId="0" borderId="3" xfId="0" applyNumberFormat="1" applyBorder="1">
      <alignment vertical="center"/>
    </xf>
    <xf numFmtId="0" fontId="0" fillId="0" borderId="2" xfId="0" applyBorder="1" applyAlignment="1">
      <alignment horizontal="center" vertical="center"/>
    </xf>
    <xf numFmtId="0" fontId="5" fillId="0" borderId="9" xfId="0" applyFont="1" applyBorder="1" applyAlignment="1">
      <alignment vertical="center" wrapText="1"/>
    </xf>
    <xf numFmtId="0" fontId="0" fillId="0" borderId="9" xfId="0" applyBorder="1">
      <alignment vertical="center"/>
    </xf>
    <xf numFmtId="0" fontId="0" fillId="0" borderId="10" xfId="0" applyBorder="1">
      <alignment vertical="center"/>
    </xf>
    <xf numFmtId="0" fontId="6" fillId="0" borderId="0" xfId="0" applyFont="1" applyAlignment="1"/>
    <xf numFmtId="0" fontId="0" fillId="0" borderId="0" xfId="0" applyAlignment="1">
      <alignment horizontal="left" vertical="center"/>
    </xf>
    <xf numFmtId="1" fontId="0" fillId="0" borderId="0" xfId="0" applyNumberFormat="1">
      <alignment vertical="center"/>
    </xf>
    <xf numFmtId="1" fontId="2" fillId="0" borderId="0" xfId="0" applyNumberFormat="1" applyFont="1" applyAlignment="1">
      <alignment wrapText="1"/>
    </xf>
    <xf numFmtId="1" fontId="2" fillId="0" borderId="0" xfId="0" applyNumberFormat="1" applyFont="1" applyAlignment="1"/>
    <xf numFmtId="0" fontId="2" fillId="0" borderId="0" xfId="2" applyFont="1">
      <alignment vertical="center"/>
    </xf>
    <xf numFmtId="179" fontId="1" fillId="0" borderId="0" xfId="2" applyNumberFormat="1">
      <alignment vertical="center"/>
    </xf>
    <xf numFmtId="0" fontId="1" fillId="0" borderId="0" xfId="2">
      <alignment vertical="center"/>
    </xf>
    <xf numFmtId="0" fontId="1" fillId="0" borderId="0" xfId="2" applyAlignment="1">
      <alignment vertical="center" wrapText="1"/>
    </xf>
    <xf numFmtId="179" fontId="1" fillId="0" borderId="0" xfId="2" applyNumberFormat="1" applyAlignment="1">
      <alignment wrapText="1"/>
    </xf>
    <xf numFmtId="180" fontId="1" fillId="0" borderId="0" xfId="2" applyNumberFormat="1">
      <alignment vertical="center"/>
    </xf>
    <xf numFmtId="179" fontId="1" fillId="0" borderId="0" xfId="2" applyNumberFormat="1" applyAlignment="1">
      <alignment vertical="center" wrapText="1"/>
    </xf>
    <xf numFmtId="0" fontId="1" fillId="0" borderId="0" xfId="2" applyAlignment="1">
      <alignment horizontal="center"/>
    </xf>
    <xf numFmtId="0" fontId="1" fillId="0" borderId="0" xfId="2" applyAlignment="1">
      <alignment horizontal="center" vertical="center"/>
    </xf>
    <xf numFmtId="10" fontId="9" fillId="5" borderId="0" xfId="2" applyNumberFormat="1" applyFont="1" applyFill="1">
      <alignment vertical="center"/>
    </xf>
    <xf numFmtId="0" fontId="10" fillId="0" borderId="0" xfId="3">
      <alignment vertical="center"/>
    </xf>
    <xf numFmtId="0" fontId="0" fillId="0" borderId="0" xfId="0" applyAlignment="1"/>
    <xf numFmtId="1" fontId="11" fillId="6" borderId="0" xfId="0" applyNumberFormat="1" applyFont="1" applyFill="1">
      <alignment vertical="center"/>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cellXfs>
  <cellStyles count="4">
    <cellStyle name="常规" xfId="0" builtinId="0"/>
    <cellStyle name="常规 2" xfId="2" xr:uid="{5A2C0376-EC3B-4239-83E9-AA44FBBA87C0}"/>
    <cellStyle name="超链接" xfId="3" builtinId="8"/>
    <cellStyle name="货币" xfId="1" builtinId="4"/>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externalLink" Target="externalLinks/externalLink4.xml"/><Relationship Id="rId35" Type="http://schemas.openxmlformats.org/officeDocument/2006/relationships/calcChain" Target="calcChai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1619250</xdr:colOff>
      <xdr:row>1</xdr:row>
      <xdr:rowOff>107315</xdr:rowOff>
    </xdr:from>
    <xdr:to>
      <xdr:col>9</xdr:col>
      <xdr:colOff>742950</xdr:colOff>
      <xdr:row>11</xdr:row>
      <xdr:rowOff>59690</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86210" y="297815"/>
          <a:ext cx="4107180" cy="185737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Project/EPS/&#25490;&#25918;&#28165;&#21333;/&#20840;&#22269;&#36947;&#36335;&#20132;&#36890;&#30899;&#25490;&#25918;&#39044;&#27979;_202302_after%20-%20after%20-%20VECC%20-%20&#21103;&#2641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United%20States/Calibration/Calibratio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d.docs.live.net/Users/ellyy/Documents/OPT/SX/eps/traffic/eps-china-igdp-3.4.2/eps-china-igdp-3.4.2/InputData/trans/BNVP/BAU%20New%20Vehicle%20Pric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d.docs.live.net/Project/EPS/&#25490;&#25918;&#28165;&#21333;/PEI_n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各车型2017销售总表"/>
      <sheetName val="客车电动趋势潜力"/>
      <sheetName val="总量"/>
      <sheetName val="人口"/>
      <sheetName val="油耗情景设置"/>
      <sheetName val="电动化率情景设置"/>
      <sheetName val="里程情景设置"/>
      <sheetName val="里程计算 "/>
      <sheetName val="模型说明"/>
      <sheetName val="VECC油耗"/>
      <sheetName val="重型专用货车"/>
      <sheetName val="Sheet5"/>
      <sheetName val="京津冀"/>
      <sheetName val="长三角城市群"/>
      <sheetName val="珠三角"/>
      <sheetName val="成渝"/>
      <sheetName val="汾渭"/>
      <sheetName val="分国标油耗数据"/>
      <sheetName val="参数输入VECC"/>
      <sheetName val="参数输入"/>
      <sheetName val="参数数据库"/>
      <sheetName val="碳排放计算"/>
      <sheetName val="污染物排放计算"/>
      <sheetName val="乘用车"/>
      <sheetName val="出租车"/>
      <sheetName val="公交车"/>
      <sheetName val="中型公交车"/>
      <sheetName val="大型公交车"/>
      <sheetName val="道路客车"/>
      <sheetName val="轻型货车"/>
      <sheetName val="中重型货车"/>
      <sheetName val="FE+EV+VKT-H"/>
      <sheetName val="碳排放"/>
      <sheetName val="碳排放 (2)"/>
      <sheetName val="中型货车"/>
      <sheetName val="重型货车"/>
      <sheetName val="各年销量 "/>
      <sheetName val="总保有量"/>
      <sheetName val="公交车天然气占比"/>
      <sheetName val="国家统计局数据"/>
      <sheetName val="2017年大中型公交车保有量及对应生产年"/>
      <sheetName val="碳排放对比"/>
      <sheetName val="油耗因子更新"/>
      <sheetName val="修改前后的保有量比较"/>
      <sheetName val="乘用车残存率可视化"/>
      <sheetName val="Sheet4"/>
      <sheetName val="行驶里程区间"/>
      <sheetName val="Sheet3"/>
      <sheetName val="Sheet6"/>
      <sheetName val="各年碳排放"/>
      <sheetName val="油耗 -BAU"/>
      <sheetName val="油耗 -情景一"/>
      <sheetName val="油耗 -情景二"/>
      <sheetName val="油耗 -情景三"/>
      <sheetName val="参考情景"/>
      <sheetName val="轿车保有量+销量"/>
      <sheetName val="(弃用)FE(L)"/>
      <sheetName val="(弃用)FE(M)"/>
      <sheetName val="(弃用)FE(H)"/>
      <sheetName val="(弃用)FE+EV(L)"/>
      <sheetName val="(弃用)FE+EV(M)"/>
      <sheetName val="(弃用)FE+EV(H)"/>
      <sheetName val="(弃用)fe+ev+pvkt(L)"/>
      <sheetName val="(弃用)fe+ev+pvkt(M)"/>
      <sheetName val="(弃用)fe+ev+pvkt(H)"/>
      <sheetName val="(弃用)fe+ev+vkt(L)"/>
      <sheetName val="(弃用)fe+ev+vkt(M)"/>
      <sheetName val="(弃用)fe+ev+vkt(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1. Transportation"/>
      <sheetName val="2. Electricity"/>
      <sheetName val="3. Industry Energy"/>
      <sheetName val="4. Buildings"/>
      <sheetName val="5. Industry Process"/>
      <sheetName val="6. Total"/>
      <sheetName val="7. Particulates"/>
      <sheetName val="7.1 NOX"/>
      <sheetName val="7.2 SOX"/>
      <sheetName val="7.3 PM25"/>
      <sheetName val="EPS"/>
      <sheetName val="NoSettings"/>
      <sheetName val="Vensim Variables"/>
      <sheetName val="EPA_GHG"/>
      <sheetName val="Table 3-1"/>
      <sheetName val="Table 3-7"/>
      <sheetName val="Table 3-9"/>
      <sheetName val="Table 3-10"/>
      <sheetName val="Table 3-11"/>
      <sheetName val="Table 3-12"/>
      <sheetName val="Table 3-13"/>
      <sheetName val="Table 3-14"/>
      <sheetName val="Table 3-15"/>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ational Emissions Inv"/>
      <sheetName val="EPA Data"/>
      <sheetName val="EPS_part"/>
      <sheetName val="Crosswalk Particulates"/>
      <sheetName val="EPA Data_by prim poll"/>
    </sheetNames>
    <sheetDataSet>
      <sheetData sheetId="0">
        <row r="19">
          <cell r="B19">
            <v>1.1023099999999999</v>
          </cell>
        </row>
        <row r="22">
          <cell r="B22">
            <v>1000000</v>
          </cell>
        </row>
        <row r="25">
          <cell r="B25">
            <v>1.1200000000000001</v>
          </cell>
        </row>
        <row r="26">
          <cell r="B26">
            <v>0.88926174496644295</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39"/>
      <sheetName val="AEO 43"/>
      <sheetName val="AEO 53"/>
      <sheetName val="GDP per capita"/>
      <sheetName val="China Population"/>
      <sheetName val="BEV and PHEV Price Calcs"/>
      <sheetName val="LDV Shares"/>
      <sheetName val="Hydrogen Vehicle Calcs"/>
      <sheetName val="Conventional Daycab Trucks"/>
      <sheetName val="Conventional Sleeper Trucks"/>
      <sheetName val="Passenger Aircraft"/>
      <sheetName val="Ships"/>
      <sheetName val="Motorbikes"/>
      <sheetName val="China passenger LDV Calcs"/>
      <sheetName val="BNVP-LDVs-psgr(old)"/>
      <sheetName val="passenger-hdv china"/>
      <sheetName val="freight-hdv-china"/>
      <sheetName val="US passenger LDV prices"/>
      <sheetName val="BNVP-LDVs-psgr"/>
      <sheetName val="BNVP-LDVs-frgt"/>
      <sheetName val="BNVP-HDVs-psgr"/>
      <sheetName val="BNVP-HDVs-frgt"/>
      <sheetName val="BNVP-aircraft-psgr"/>
      <sheetName val="BNVP-aircraft-frgt"/>
      <sheetName val="BNVP-rail-psgr"/>
      <sheetName val="BNVP-rail-frgt"/>
      <sheetName val="BNVP-ships-psgr"/>
      <sheetName val="BNVP-ships-frgt"/>
      <sheetName val="BNVP-motorbikes-psgr"/>
      <sheetName val="BNVP-motorbikes-frg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Key to Data Locs"/>
      <sheetName val="GREET1 Results"/>
      <sheetName val="GREET1 EF"/>
      <sheetName val="GREET1 Electric"/>
      <sheetName val="GREET1 JetFuel_WTWa"/>
      <sheetName val="GREET1 Fuel_Specs"/>
      <sheetName val="EF Hub"/>
      <sheetName val="Fuel Heat Contents"/>
      <sheetName val="eGrid Plant"/>
      <sheetName val="Hard Coal and Lignite"/>
      <sheetName val="EPA_data"/>
      <sheetName val="Crosswalk sectors"/>
      <sheetName val="Crosswalk parts"/>
      <sheetName val="aeo 58"/>
      <sheetName val="aeo 11"/>
      <sheetName val="aeo 17"/>
      <sheetName val="aeo 35"/>
      <sheetName val="aeo 34"/>
      <sheetName val="aeo 33"/>
      <sheetName val="aeo 32"/>
      <sheetName val="aeo 31"/>
      <sheetName val="aeo 30"/>
      <sheetName val="aeo 29"/>
      <sheetName val="AEO 28"/>
      <sheetName val="aeo 27"/>
      <sheetName val="AEO 26"/>
      <sheetName val="aeo 25"/>
      <sheetName val="AEO 72"/>
      <sheetName val="AEO 37"/>
      <sheetName val="AEO 4"/>
      <sheetName val="AEO 5"/>
      <sheetName val="AEO 2"/>
      <sheetName val="EPA Data_by prim poll"/>
      <sheetName val="AEO 6"/>
      <sheetName val="Mining Breakdown"/>
      <sheetName val="2017 AEO BIFUBC"/>
      <sheetName val="CHECK"/>
      <sheetName val="particulates"/>
      <sheetName val="energy"/>
      <sheetName val="calcs"/>
      <sheetName val="EPS output_emissions"/>
      <sheetName val="EPS output_transp"/>
      <sheetName val="EPS output_build"/>
      <sheetName val="EPS output_ind"/>
      <sheetName val="Passenger-Micro&amp;light gasoline"/>
      <sheetName val="Passenger-Micro&amp;light diesel"/>
      <sheetName val="Passenger-TAXI gasoline"/>
      <sheetName val="Passenger-TAXI diesel"/>
      <sheetName val="Passenger-中型客车（gasoline）"/>
      <sheetName val="Passenger-中型客车（diesel）"/>
      <sheetName val="Passenger-大型客车（gasoline）"/>
      <sheetName val="Passenger-大型客车（diesel）"/>
      <sheetName val="Passenger-bus（gasoline）"/>
      <sheetName val="Passenger-bus（diesel)"/>
      <sheetName val="Freight-Mini&amp;light（gasoline）"/>
      <sheetName val="Freight-Mini&amp;light（diesel)"/>
      <sheetName val="Freight-MID(gasoline)"/>
      <sheetName val="Freight-MID(diesel)"/>
      <sheetName val="Freight-heavy(gasoline）"/>
      <sheetName val="Freight-heavy(diesel)"/>
      <sheetName val="passenger-LDV"/>
      <sheetName val="passenger-HDV"/>
      <sheetName val="freight-LDV"/>
      <sheetName val="freight-HDV"/>
      <sheetName val="交通部分"/>
      <sheetName val="建筑-民用源"/>
      <sheetName val="建筑-生物质燃料"/>
      <sheetName val="热值"/>
      <sheetName val="EPS分类对照表"/>
      <sheetName val="电力-CO2"/>
      <sheetName val="电力-VOC&amp;CO"/>
      <sheetName val="电力-NOx"/>
      <sheetName val="电力-SO2"/>
      <sheetName val="电力-PM"/>
      <sheetName val="电力-BCOC"/>
      <sheetName val="PEI-TFPEI-LDVs"/>
      <sheetName val="PEI-TFPEI-HDVs"/>
      <sheetName val="PEI-TFPEI-aircraft"/>
      <sheetName val="PEI-TFPEI-rail"/>
      <sheetName val="PEI-TFPEI-ships"/>
      <sheetName val="PEI-TFPEI-motorbikes"/>
      <sheetName val="PEI-EFPEI"/>
      <sheetName val="PEI-BFPEI"/>
      <sheetName val="PEI-IFPEI"/>
    </sheetNames>
    <sheetDataSet>
      <sheetData sheetId="0">
        <row r="89">
          <cell r="A89" t="b">
            <v>1</v>
          </cell>
        </row>
        <row r="203">
          <cell r="A203" t="b">
            <v>1</v>
          </cell>
        </row>
        <row r="214">
          <cell r="A214">
            <v>907185</v>
          </cell>
        </row>
        <row r="215">
          <cell r="A215">
            <v>1000000000000000</v>
          </cell>
        </row>
        <row r="216">
          <cell r="A216">
            <v>1000000000000</v>
          </cell>
        </row>
      </sheetData>
      <sheetData sheetId="1" refreshError="1"/>
      <sheetData sheetId="2" refreshError="1"/>
      <sheetData sheetId="3" refreshError="1"/>
      <sheetData sheetId="4" refreshError="1"/>
      <sheetData sheetId="5" refreshError="1"/>
      <sheetData sheetId="6" refreshError="1"/>
      <sheetData sheetId="7">
        <row r="20">
          <cell r="E20">
            <v>97.72</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ow r="18">
          <cell r="F18">
            <v>3.5930729262505267E-6</v>
          </cell>
        </row>
      </sheetData>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Set>
  </externalBook>
</externalLink>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www.dongchedi.com/auto/series/4499/model-72935" TargetMode="External"/><Relationship Id="rId13" Type="http://schemas.openxmlformats.org/officeDocument/2006/relationships/hyperlink" Target="https://www.dongchedi.com/auto/series/4228/model-72691" TargetMode="External"/><Relationship Id="rId18" Type="http://schemas.openxmlformats.org/officeDocument/2006/relationships/hyperlink" Target="https://www.autohome.com.cn/spec/51935/" TargetMode="External"/><Relationship Id="rId3" Type="http://schemas.openxmlformats.org/officeDocument/2006/relationships/hyperlink" Target="https://www.dongchedi.com/auto/series/1081/model-93717" TargetMode="External"/><Relationship Id="rId7" Type="http://schemas.openxmlformats.org/officeDocument/2006/relationships/hyperlink" Target="https://www.dongchedi.com/auto/series/4540/model-88503" TargetMode="External"/><Relationship Id="rId12" Type="http://schemas.openxmlformats.org/officeDocument/2006/relationships/hyperlink" Target="https://www.dongchedi.com/auto/series/4228/model-72788" TargetMode="External"/><Relationship Id="rId17" Type="http://schemas.openxmlformats.org/officeDocument/2006/relationships/hyperlink" Target="https://db.auto.sohu.com/trim_155383/" TargetMode="External"/><Relationship Id="rId2" Type="http://schemas.openxmlformats.org/officeDocument/2006/relationships/hyperlink" Target="https://www.dongchedi.com/auto/series/1211/model-43531" TargetMode="External"/><Relationship Id="rId16" Type="http://schemas.openxmlformats.org/officeDocument/2006/relationships/hyperlink" Target="https://db.auto.sohu.com/trim_158923" TargetMode="External"/><Relationship Id="rId20" Type="http://schemas.openxmlformats.org/officeDocument/2006/relationships/hyperlink" Target="https://www.autohome.com.cn/spec/49282/" TargetMode="External"/><Relationship Id="rId1" Type="http://schemas.openxmlformats.org/officeDocument/2006/relationships/hyperlink" Target="https://www.dongchedi.com/auto/series/3279/model-55131" TargetMode="External"/><Relationship Id="rId6" Type="http://schemas.openxmlformats.org/officeDocument/2006/relationships/hyperlink" Target="https://www.dongchedi.com/auto/series/3762/model-58595" TargetMode="External"/><Relationship Id="rId11" Type="http://schemas.openxmlformats.org/officeDocument/2006/relationships/hyperlink" Target="https://www.dongchedi.com/auto/series/4865/model-74253" TargetMode="External"/><Relationship Id="rId5" Type="http://schemas.openxmlformats.org/officeDocument/2006/relationships/hyperlink" Target="https://www.dongchedi.com/auto/series/4363/model-59072" TargetMode="External"/><Relationship Id="rId15" Type="http://schemas.openxmlformats.org/officeDocument/2006/relationships/hyperlink" Target="https://www.autohome.com.cn/spec/s1cSgXW2Qg4/" TargetMode="External"/><Relationship Id="rId10" Type="http://schemas.openxmlformats.org/officeDocument/2006/relationships/hyperlink" Target="https://www.dongchedi.com/auto/series/4865/model-50997" TargetMode="External"/><Relationship Id="rId19" Type="http://schemas.openxmlformats.org/officeDocument/2006/relationships/hyperlink" Target="https://www.autohome.com.cn/spec/53316/" TargetMode="External"/><Relationship Id="rId4" Type="http://schemas.openxmlformats.org/officeDocument/2006/relationships/hyperlink" Target="https://www.dongchedi.com/auto/series/4791/model-90331" TargetMode="External"/><Relationship Id="rId9" Type="http://schemas.openxmlformats.org/officeDocument/2006/relationships/hyperlink" Target="https://www.dongchedi.com/auto/series/4899/model-89501" TargetMode="External"/><Relationship Id="rId14" Type="http://schemas.openxmlformats.org/officeDocument/2006/relationships/hyperlink" Target="https://www.dongchedi.com/auto/series/311/model-6026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utohome.com.cn/spec/49282/" TargetMode="External"/><Relationship Id="rId13" Type="http://schemas.openxmlformats.org/officeDocument/2006/relationships/hyperlink" Target="https://www.dongchedi.com/auto/series/4499/model-72935" TargetMode="External"/><Relationship Id="rId18" Type="http://schemas.openxmlformats.org/officeDocument/2006/relationships/hyperlink" Target="https://www.dongchedi.com/auto/series/4228/model-72691" TargetMode="External"/><Relationship Id="rId3" Type="http://schemas.openxmlformats.org/officeDocument/2006/relationships/hyperlink" Target="https://db.auto.sohu.com/trim_155383/" TargetMode="External"/><Relationship Id="rId7" Type="http://schemas.openxmlformats.org/officeDocument/2006/relationships/hyperlink" Target="https://www.dongchedi.com/auto/series/1211/model-43531" TargetMode="External"/><Relationship Id="rId12" Type="http://schemas.openxmlformats.org/officeDocument/2006/relationships/hyperlink" Target="https://www.dongchedi.com/auto/series/4540/model-88503" TargetMode="External"/><Relationship Id="rId17" Type="http://schemas.openxmlformats.org/officeDocument/2006/relationships/hyperlink" Target="https://www.dongchedi.com/auto/series/4228/model-72788" TargetMode="External"/><Relationship Id="rId2" Type="http://schemas.openxmlformats.org/officeDocument/2006/relationships/hyperlink" Target="https://db.auto.sohu.com/trim_158923" TargetMode="External"/><Relationship Id="rId16" Type="http://schemas.openxmlformats.org/officeDocument/2006/relationships/hyperlink" Target="https://www.dongchedi.com/auto/series/4865/model-74253" TargetMode="External"/><Relationship Id="rId1" Type="http://schemas.openxmlformats.org/officeDocument/2006/relationships/hyperlink" Target="https://www.autohome.com.cn/spec/s1cSgXW2Qg4/" TargetMode="External"/><Relationship Id="rId6" Type="http://schemas.openxmlformats.org/officeDocument/2006/relationships/hyperlink" Target="https://www.dongchedi.com/auto/series/3279/model-55131" TargetMode="External"/><Relationship Id="rId11" Type="http://schemas.openxmlformats.org/officeDocument/2006/relationships/hyperlink" Target="https://www.dongchedi.com/auto/series/3762/model-58595" TargetMode="External"/><Relationship Id="rId5" Type="http://schemas.openxmlformats.org/officeDocument/2006/relationships/hyperlink" Target="https://www.autohome.com.cn/spec/53316/" TargetMode="External"/><Relationship Id="rId15" Type="http://schemas.openxmlformats.org/officeDocument/2006/relationships/hyperlink" Target="https://www.dongchedi.com/auto/series/4865/model-50997" TargetMode="External"/><Relationship Id="rId10" Type="http://schemas.openxmlformats.org/officeDocument/2006/relationships/hyperlink" Target="https://www.dongchedi.com/auto/series/4363/model-59072" TargetMode="External"/><Relationship Id="rId19" Type="http://schemas.openxmlformats.org/officeDocument/2006/relationships/hyperlink" Target="https://www.dongchedi.com/auto/series/311/model-60265" TargetMode="External"/><Relationship Id="rId4" Type="http://schemas.openxmlformats.org/officeDocument/2006/relationships/hyperlink" Target="https://www.autohome.com.cn/spec/51935/" TargetMode="External"/><Relationship Id="rId9" Type="http://schemas.openxmlformats.org/officeDocument/2006/relationships/hyperlink" Target="https://www.dongchedi.com/auto/series/1081/model-93717" TargetMode="External"/><Relationship Id="rId14" Type="http://schemas.openxmlformats.org/officeDocument/2006/relationships/hyperlink" Target="https://www.dongchedi.com/auto/series/4899/model-89501"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dongchedi.com/auto/series/1597/model-75605" TargetMode="External"/><Relationship Id="rId2" Type="http://schemas.openxmlformats.org/officeDocument/2006/relationships/hyperlink" Target="https://www.autohome.com.cn/spec/1009303/" TargetMode="External"/><Relationship Id="rId1" Type="http://schemas.openxmlformats.org/officeDocument/2006/relationships/hyperlink" Target="https://www.chinabuses.com/ad/yutong5/cp/zk6120h.htm" TargetMode="External"/><Relationship Id="rId5" Type="http://schemas.openxmlformats.org/officeDocument/2006/relationships/hyperlink" Target="https://www.modiauto.com.cn/bk/58708.html" TargetMode="External"/><Relationship Id="rId4" Type="http://schemas.openxmlformats.org/officeDocument/2006/relationships/hyperlink" Target="https://www.autohome.com.cn/2527/"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autohome.com.cn/2527/" TargetMode="External"/><Relationship Id="rId2" Type="http://schemas.openxmlformats.org/officeDocument/2006/relationships/hyperlink" Target="https://www.dongchedi.com/auto/series/1597/model-75605" TargetMode="External"/><Relationship Id="rId1" Type="http://schemas.openxmlformats.org/officeDocument/2006/relationships/hyperlink" Target="https://www.autohome.com.cn/spec/1009303/" TargetMode="External"/><Relationship Id="rId4" Type="http://schemas.openxmlformats.org/officeDocument/2006/relationships/hyperlink" Target="https://www.modiauto.com.cn/bk/58708.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autohome.com.cn/spec/VdCa_V3HFZo/" TargetMode="External"/><Relationship Id="rId3" Type="http://schemas.openxmlformats.org/officeDocument/2006/relationships/hyperlink" Target="https://www.dongchedi.com/auto/params-carIds-x-2976" TargetMode="External"/><Relationship Id="rId7" Type="http://schemas.openxmlformats.org/officeDocument/2006/relationships/hyperlink" Target="https://www.autohome.com.cn/spec/1012059/price.html?ordertype=1" TargetMode="External"/><Relationship Id="rId2" Type="http://schemas.openxmlformats.org/officeDocument/2006/relationships/hyperlink" Target="https://car.autohome.com.cn/price/series-5432.html" TargetMode="External"/><Relationship Id="rId1" Type="http://schemas.openxmlformats.org/officeDocument/2006/relationships/hyperlink" Target="https://www.autohome.com.cn/news/202404/1295774.html" TargetMode="External"/><Relationship Id="rId6" Type="http://schemas.openxmlformats.org/officeDocument/2006/relationships/hyperlink" Target="https://www.autohome.com.cn/spec/1012059/price.html?ordertype=1" TargetMode="External"/><Relationship Id="rId5" Type="http://schemas.openxmlformats.org/officeDocument/2006/relationships/hyperlink" Target="https://www.autohome.com.cn/news/202007/1018986.html" TargetMode="External"/><Relationship Id="rId4" Type="http://schemas.openxmlformats.org/officeDocument/2006/relationships/hyperlink" Target="https://product.360che.com/s30/7711_64_index.html" TargetMode="External"/><Relationship Id="rId9" Type="http://schemas.openxmlformats.org/officeDocument/2006/relationships/hyperlink" Target="https://www.autohome.com.cn/spec/fTcvgC3Pmh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autohome.com.cn/spec/VdCa_V3HFZo/" TargetMode="External"/><Relationship Id="rId3" Type="http://schemas.openxmlformats.org/officeDocument/2006/relationships/hyperlink" Target="https://www.dongchedi.com/auto/params-carIds-x-2976" TargetMode="External"/><Relationship Id="rId7" Type="http://schemas.openxmlformats.org/officeDocument/2006/relationships/hyperlink" Target="https://www.autohome.com.cn/spec/1012059/price.html?ordertype=1" TargetMode="External"/><Relationship Id="rId2" Type="http://schemas.openxmlformats.org/officeDocument/2006/relationships/hyperlink" Target="https://car.autohome.com.cn/price/series-5432.html" TargetMode="External"/><Relationship Id="rId1" Type="http://schemas.openxmlformats.org/officeDocument/2006/relationships/hyperlink" Target="https://www.autohome.com.cn/news/202404/1295774.html" TargetMode="External"/><Relationship Id="rId6" Type="http://schemas.openxmlformats.org/officeDocument/2006/relationships/hyperlink" Target="https://www.autohome.com.cn/spec/1012059/price.html?ordertype=1" TargetMode="External"/><Relationship Id="rId5" Type="http://schemas.openxmlformats.org/officeDocument/2006/relationships/hyperlink" Target="https://www.autohome.com.cn/news/202007/1018986.html" TargetMode="External"/><Relationship Id="rId4" Type="http://schemas.openxmlformats.org/officeDocument/2006/relationships/hyperlink" Target="https://product.360che.com/s30/7711_64_index.html" TargetMode="External"/><Relationship Id="rId9" Type="http://schemas.openxmlformats.org/officeDocument/2006/relationships/hyperlink" Target="https://www.autohome.com.cn/spec/fTcvgC3Pmh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product.360che.com/m306/76673_index.html" TargetMode="External"/><Relationship Id="rId3" Type="http://schemas.openxmlformats.org/officeDocument/2006/relationships/hyperlink" Target="https://product.360che.com/m484/121172_index.html" TargetMode="External"/><Relationship Id="rId7" Type="http://schemas.openxmlformats.org/officeDocument/2006/relationships/hyperlink" Target="https://product.360che.com/m730/182529_index.html" TargetMode="External"/><Relationship Id="rId2" Type="http://schemas.openxmlformats.org/officeDocument/2006/relationships/hyperlink" Target="https://product.360che.com/m416/104076_index.html" TargetMode="External"/><Relationship Id="rId1" Type="http://schemas.openxmlformats.org/officeDocument/2006/relationships/hyperlink" Target="https://product.360che.com/m676/169137_index.html" TargetMode="External"/><Relationship Id="rId6" Type="http://schemas.openxmlformats.org/officeDocument/2006/relationships/hyperlink" Target="https://product.360che.com/m324/81244_index.html" TargetMode="External"/><Relationship Id="rId11" Type="http://schemas.openxmlformats.org/officeDocument/2006/relationships/hyperlink" Target="https://product.360che.com/m625/156455_index.html" TargetMode="External"/><Relationship Id="rId5" Type="http://schemas.openxmlformats.org/officeDocument/2006/relationships/hyperlink" Target="https://product.360che.com/m523/130921_index.html" TargetMode="External"/><Relationship Id="rId10" Type="http://schemas.openxmlformats.org/officeDocument/2006/relationships/hyperlink" Target="https://product.360che.com/m351/87754_index.html" TargetMode="External"/><Relationship Id="rId4" Type="http://schemas.openxmlformats.org/officeDocument/2006/relationships/hyperlink" Target="https://product.360che.com/m470/117624_index.html" TargetMode="External"/><Relationship Id="rId9" Type="http://schemas.openxmlformats.org/officeDocument/2006/relationships/hyperlink" Target="https://www.chinatruck.org/product/truck/100344_35_1.html"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product.360che.com/m306/76673_index.html" TargetMode="External"/><Relationship Id="rId3" Type="http://schemas.openxmlformats.org/officeDocument/2006/relationships/hyperlink" Target="https://product.360che.com/m484/121172_index.html" TargetMode="External"/><Relationship Id="rId7" Type="http://schemas.openxmlformats.org/officeDocument/2006/relationships/hyperlink" Target="https://product.360che.com/m730/182529_index.html" TargetMode="External"/><Relationship Id="rId2" Type="http://schemas.openxmlformats.org/officeDocument/2006/relationships/hyperlink" Target="https://product.360che.com/m416/104076_index.html" TargetMode="External"/><Relationship Id="rId1" Type="http://schemas.openxmlformats.org/officeDocument/2006/relationships/hyperlink" Target="https://product.360che.com/m676/169137_index.html" TargetMode="External"/><Relationship Id="rId6" Type="http://schemas.openxmlformats.org/officeDocument/2006/relationships/hyperlink" Target="https://product.360che.com/m324/81244_index.html" TargetMode="External"/><Relationship Id="rId11" Type="http://schemas.openxmlformats.org/officeDocument/2006/relationships/hyperlink" Target="https://product.360che.com/m625/156455_index.html" TargetMode="External"/><Relationship Id="rId5" Type="http://schemas.openxmlformats.org/officeDocument/2006/relationships/hyperlink" Target="https://product.360che.com/m523/130921_index.html" TargetMode="External"/><Relationship Id="rId10" Type="http://schemas.openxmlformats.org/officeDocument/2006/relationships/hyperlink" Target="https://product.360che.com/m351/87754_index.html" TargetMode="External"/><Relationship Id="rId4" Type="http://schemas.openxmlformats.org/officeDocument/2006/relationships/hyperlink" Target="https://product.360che.com/m470/117624_index.html" TargetMode="External"/><Relationship Id="rId9" Type="http://schemas.openxmlformats.org/officeDocument/2006/relationships/hyperlink" Target="https://www.chinatruck.org/product/truck/100344_35_1.html"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B17" sqref="B17"/>
    </sheetView>
  </sheetViews>
  <sheetFormatPr defaultColWidth="8.88671875" defaultRowHeight="14.95"/>
  <cols>
    <col min="2" max="2" width="47.33203125" customWidth="1"/>
    <col min="4" max="4" width="48.6640625" customWidth="1"/>
  </cols>
  <sheetData>
    <row r="1" spans="1:4">
      <c r="A1" s="2" t="s">
        <v>0</v>
      </c>
      <c r="B1" s="3"/>
      <c r="C1" s="3"/>
      <c r="D1" s="3"/>
    </row>
    <row r="2" spans="1:4">
      <c r="A2" s="3"/>
      <c r="B2" s="3"/>
      <c r="C2" s="3"/>
      <c r="D2" s="3"/>
    </row>
    <row r="3" spans="1:4">
      <c r="A3" s="2" t="s">
        <v>1</v>
      </c>
      <c r="B3" s="4" t="s">
        <v>129</v>
      </c>
      <c r="D3" s="4" t="s">
        <v>131</v>
      </c>
    </row>
    <row r="4" spans="1:4">
      <c r="A4" s="3"/>
      <c r="B4" s="3" t="s">
        <v>130</v>
      </c>
      <c r="C4" s="3"/>
      <c r="D4" s="3" t="s">
        <v>130</v>
      </c>
    </row>
    <row r="5" spans="1:4">
      <c r="A5" s="3"/>
      <c r="B5" s="28">
        <v>2022</v>
      </c>
      <c r="C5" s="3"/>
      <c r="D5" s="3" t="s">
        <v>3</v>
      </c>
    </row>
    <row r="6" spans="1:4">
      <c r="A6" s="3"/>
      <c r="B6" s="3" t="s">
        <v>2</v>
      </c>
    </row>
    <row r="7" spans="1:4">
      <c r="A7" s="3"/>
      <c r="B7" s="3"/>
      <c r="C7" s="3"/>
    </row>
    <row r="8" spans="1:4">
      <c r="A8" s="3"/>
      <c r="B8" s="4" t="s">
        <v>4</v>
      </c>
      <c r="C8" s="3"/>
    </row>
    <row r="9" spans="1:4">
      <c r="A9" s="3"/>
      <c r="B9" s="3" t="s">
        <v>130</v>
      </c>
      <c r="C9" s="3"/>
    </row>
    <row r="10" spans="1:4">
      <c r="A10" s="3"/>
      <c r="B10" s="3" t="s">
        <v>5</v>
      </c>
      <c r="C10" s="3"/>
    </row>
    <row r="11" spans="1:4">
      <c r="A11" s="3"/>
      <c r="C11" s="3"/>
    </row>
    <row r="12" spans="1:4">
      <c r="A12" s="3"/>
      <c r="B12" s="4" t="s">
        <v>6</v>
      </c>
      <c r="C12" s="4"/>
      <c r="D12" s="4"/>
    </row>
    <row r="13" spans="1:4">
      <c r="A13" s="3"/>
      <c r="B13" s="3" t="s">
        <v>130</v>
      </c>
      <c r="C13" s="3" t="s">
        <v>130</v>
      </c>
      <c r="D13" s="3" t="s">
        <v>130</v>
      </c>
    </row>
    <row r="14" spans="1:4">
      <c r="A14" s="3"/>
      <c r="B14" s="3" t="s">
        <v>9</v>
      </c>
      <c r="C14" s="3" t="s">
        <v>7</v>
      </c>
      <c r="D14" s="3" t="s">
        <v>8</v>
      </c>
    </row>
    <row r="15" spans="1:4">
      <c r="A15" s="3"/>
      <c r="B15" s="3"/>
      <c r="C15" s="3"/>
    </row>
    <row r="17" spans="1:2">
      <c r="A17" s="2" t="s">
        <v>10</v>
      </c>
    </row>
    <row r="18" spans="1:2">
      <c r="A18" s="3" t="s">
        <v>11</v>
      </c>
    </row>
    <row r="19" spans="1:2">
      <c r="A19" s="3" t="s">
        <v>12</v>
      </c>
    </row>
    <row r="23" spans="1:2">
      <c r="A23" s="2" t="s">
        <v>13</v>
      </c>
      <c r="B23" s="3"/>
    </row>
    <row r="24" spans="1:2">
      <c r="A24" s="27">
        <f>'Exchange Rate'!B26</f>
        <v>0.12885195371930136</v>
      </c>
      <c r="B24" s="27" t="s">
        <v>154</v>
      </c>
    </row>
    <row r="26" spans="1:2">
      <c r="B26" s="2" t="s">
        <v>255</v>
      </c>
    </row>
    <row r="27" spans="1:2">
      <c r="B27" s="43" t="s">
        <v>256</v>
      </c>
    </row>
    <row r="28" spans="1:2">
      <c r="B28" s="43" t="s">
        <v>257</v>
      </c>
    </row>
    <row r="29" spans="1:2">
      <c r="B29" s="43" t="s">
        <v>258</v>
      </c>
    </row>
  </sheetData>
  <phoneticPr fontId="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8C65A-983D-4419-AECB-0FD6EA4C6B99}">
  <dimension ref="A1:AY44"/>
  <sheetViews>
    <sheetView topLeftCell="A14" workbookViewId="0">
      <selection activeCell="C30" sqref="C30"/>
    </sheetView>
  </sheetViews>
  <sheetFormatPr defaultColWidth="8.109375" defaultRowHeight="12.9"/>
  <cols>
    <col min="1" max="1" width="7.6640625" style="34" customWidth="1"/>
    <col min="2" max="3" width="12.6640625" style="33" customWidth="1"/>
    <col min="4" max="5" width="7.6640625" style="34" customWidth="1"/>
    <col min="6" max="7" width="12.6640625" style="33" customWidth="1"/>
    <col min="8" max="8" width="8.109375" style="34"/>
    <col min="9" max="9" width="25.109375" style="34" bestFit="1" customWidth="1"/>
    <col min="10" max="10" width="21.33203125" style="34" bestFit="1" customWidth="1"/>
    <col min="11" max="16384" width="8.109375" style="34"/>
  </cols>
  <sheetData>
    <row r="1" spans="1:51">
      <c r="A1" s="32" t="s">
        <v>132</v>
      </c>
      <c r="I1" s="32" t="s">
        <v>133</v>
      </c>
      <c r="J1" s="32" t="s">
        <v>134</v>
      </c>
    </row>
    <row r="2" spans="1:51" ht="38.75">
      <c r="A2" s="35" t="s">
        <v>135</v>
      </c>
      <c r="B2" s="36" t="s">
        <v>136</v>
      </c>
      <c r="C2" s="36" t="s">
        <v>137</v>
      </c>
      <c r="E2" s="35" t="s">
        <v>135</v>
      </c>
      <c r="F2" s="36" t="s">
        <v>136</v>
      </c>
      <c r="G2" s="36" t="s">
        <v>137</v>
      </c>
      <c r="I2" s="34" t="str" cm="1">
        <f t="array" ref="I2:AG4">TRANSPOSE(A2:C26)</f>
        <v>人民币年份</v>
      </c>
      <c r="J2" s="34" t="str">
        <v>RMB Year</v>
      </c>
      <c r="K2" s="34">
        <v>2000</v>
      </c>
      <c r="L2" s="34">
        <v>2001</v>
      </c>
      <c r="M2" s="34">
        <v>2002</v>
      </c>
      <c r="N2" s="34">
        <v>2003</v>
      </c>
      <c r="O2" s="34">
        <v>2004</v>
      </c>
      <c r="P2" s="34">
        <v>2005</v>
      </c>
      <c r="Q2" s="34">
        <v>2006</v>
      </c>
      <c r="R2" s="34">
        <v>2007</v>
      </c>
      <c r="S2" s="34">
        <v>2008</v>
      </c>
      <c r="T2" s="34">
        <v>2009</v>
      </c>
      <c r="U2" s="34">
        <v>2010</v>
      </c>
      <c r="V2" s="34">
        <v>2011</v>
      </c>
      <c r="W2" s="34">
        <v>2012</v>
      </c>
      <c r="X2" s="34">
        <v>2013</v>
      </c>
      <c r="Y2" s="34">
        <v>2014</v>
      </c>
      <c r="Z2" s="34">
        <v>2015</v>
      </c>
      <c r="AA2" s="34">
        <v>2016</v>
      </c>
      <c r="AB2" s="34">
        <v>2017</v>
      </c>
      <c r="AC2" s="34">
        <v>2018</v>
      </c>
      <c r="AD2" s="34">
        <v>2019</v>
      </c>
      <c r="AE2" s="34">
        <v>2020</v>
      </c>
      <c r="AF2" s="34">
        <v>2021</v>
      </c>
      <c r="AG2" s="34">
        <v>2022</v>
      </c>
    </row>
    <row r="3" spans="1:51" ht="25.85">
      <c r="A3" s="34" t="s">
        <v>138</v>
      </c>
      <c r="B3" s="38" t="s">
        <v>139</v>
      </c>
      <c r="C3" s="38" t="s">
        <v>140</v>
      </c>
      <c r="E3" s="34" t="s">
        <v>138</v>
      </c>
      <c r="F3" s="38" t="s">
        <v>139</v>
      </c>
      <c r="G3" s="38" t="s">
        <v>140</v>
      </c>
      <c r="I3" s="34" t="str">
        <v>当年人民币相对2012美元</v>
      </c>
      <c r="J3" s="37" t="str">
        <v>Current RMB vs 2012 USD</v>
      </c>
      <c r="K3" s="37">
        <v>0.26386060140627837</v>
      </c>
      <c r="L3" s="37">
        <v>0.25856759485893027</v>
      </c>
      <c r="M3" s="37">
        <v>0.25702007933099341</v>
      </c>
      <c r="N3" s="37">
        <v>0.25049914149345748</v>
      </c>
      <c r="O3" s="37">
        <v>0.23421643226590408</v>
      </c>
      <c r="P3" s="37">
        <v>0.22541673922645974</v>
      </c>
      <c r="Q3" s="37">
        <v>0.21690005156058315</v>
      </c>
      <c r="R3" s="37">
        <v>0.20129993749390337</v>
      </c>
      <c r="S3" s="37">
        <v>0.18674269798729745</v>
      </c>
      <c r="T3" s="37">
        <v>0.18713480783973238</v>
      </c>
      <c r="U3" s="37">
        <v>0.17508644386560965</v>
      </c>
      <c r="V3" s="37">
        <v>0.16200354846620724</v>
      </c>
      <c r="W3" s="37">
        <v>0.1583129296260434</v>
      </c>
      <c r="X3" s="37">
        <v>0.15496055933203726</v>
      </c>
      <c r="Y3" s="37">
        <v>0.15337912289142405</v>
      </c>
      <c r="Z3" s="37">
        <v>0.15338363864927215</v>
      </c>
      <c r="AA3" s="37">
        <v>0.15125495800674602</v>
      </c>
      <c r="AB3" s="37">
        <v>0.14511279489348353</v>
      </c>
      <c r="AC3" s="37">
        <v>0.14020594079540027</v>
      </c>
      <c r="AD3" s="37">
        <v>0.13842482796973435</v>
      </c>
      <c r="AE3" s="37">
        <v>0.13774643545738749</v>
      </c>
      <c r="AF3" s="37">
        <v>0.13174759301551014</v>
      </c>
      <c r="AG3" s="34">
        <v>0.12885195371930136</v>
      </c>
    </row>
    <row r="4" spans="1:51">
      <c r="A4" s="39">
        <v>2000</v>
      </c>
      <c r="B4" s="33">
        <v>0.26386060140627837</v>
      </c>
      <c r="C4" s="33">
        <f>1/B4</f>
        <v>3.7898799391435243</v>
      </c>
      <c r="E4" s="34">
        <v>2020</v>
      </c>
      <c r="F4" s="33">
        <f>B24</f>
        <v>0.13774643545738749</v>
      </c>
      <c r="G4" s="33">
        <f t="shared" ref="G4:G44" si="0">1/F4</f>
        <v>7.259715989597094</v>
      </c>
      <c r="I4" s="34" t="str">
        <v>2012美元相对当年人民币价格</v>
      </c>
      <c r="J4" s="37" t="str">
        <v>2012 USD vs Current RMB</v>
      </c>
      <c r="K4" s="37">
        <v>3.7898799391435243</v>
      </c>
      <c r="L4" s="37">
        <v>3.867460655870592</v>
      </c>
      <c r="M4" s="37">
        <v>3.8907466008217533</v>
      </c>
      <c r="N4" s="37">
        <v>3.992029649435417</v>
      </c>
      <c r="O4" s="37">
        <v>4.2695552584658447</v>
      </c>
      <c r="P4" s="37">
        <v>4.4362277771899317</v>
      </c>
      <c r="Q4" s="37">
        <v>4.6104184522090179</v>
      </c>
      <c r="R4" s="37">
        <v>4.9677114282774495</v>
      </c>
      <c r="S4" s="37">
        <v>5.3549617242223935</v>
      </c>
      <c r="T4" s="37">
        <v>5.3437412929422976</v>
      </c>
      <c r="U4" s="37">
        <v>5.7114644510546215</v>
      </c>
      <c r="V4" s="37">
        <v>6.1727042985641312</v>
      </c>
      <c r="W4" s="37">
        <v>6.3166034660727686</v>
      </c>
      <c r="X4" s="37">
        <v>6.4532549721718473</v>
      </c>
      <c r="Y4" s="37">
        <v>6.5197921408632169</v>
      </c>
      <c r="Z4" s="37">
        <v>6.519600192081799</v>
      </c>
      <c r="AA4" s="37">
        <v>6.6113535263776262</v>
      </c>
      <c r="AB4" s="37">
        <v>6.8911910954097833</v>
      </c>
      <c r="AC4" s="37">
        <v>7.1323653928422335</v>
      </c>
      <c r="AD4" s="37">
        <v>7.2241375674213826</v>
      </c>
      <c r="AE4" s="37">
        <v>7.259715989597094</v>
      </c>
      <c r="AF4" s="37">
        <v>7.5902714965143518</v>
      </c>
      <c r="AG4" s="34">
        <v>7.7608446836472389</v>
      </c>
    </row>
    <row r="5" spans="1:51">
      <c r="A5" s="39">
        <v>2001</v>
      </c>
      <c r="B5" s="33">
        <v>0.25856759485893027</v>
      </c>
      <c r="C5" s="33">
        <f t="shared" ref="C5:C26" si="1">1/B5</f>
        <v>3.867460655870592</v>
      </c>
      <c r="E5" s="34">
        <v>2021</v>
      </c>
      <c r="F5" s="33">
        <f t="shared" ref="F5:F44" si="2">F4*(1-$A$30)</f>
        <v>0.13471601387732496</v>
      </c>
      <c r="G5" s="33">
        <f t="shared" si="0"/>
        <v>7.4230224842506072</v>
      </c>
    </row>
    <row r="6" spans="1:51">
      <c r="A6" s="39">
        <v>2002</v>
      </c>
      <c r="B6" s="33">
        <v>0.25702007933099341</v>
      </c>
      <c r="C6" s="33">
        <f t="shared" si="1"/>
        <v>3.8907466008217533</v>
      </c>
      <c r="E6" s="34">
        <v>2022</v>
      </c>
      <c r="F6" s="33">
        <f t="shared" si="2"/>
        <v>0.1317522615720238</v>
      </c>
      <c r="G6" s="33">
        <f t="shared" si="0"/>
        <v>7.590002540133546</v>
      </c>
      <c r="I6" s="34" t="str" cm="1">
        <f t="array" ref="I6:AY8">TRANSPOSE(E2:G44)</f>
        <v>人民币年份</v>
      </c>
      <c r="J6" s="34" t="str">
        <v>RMB Year</v>
      </c>
      <c r="K6" s="34">
        <v>2020</v>
      </c>
      <c r="L6" s="34">
        <v>2021</v>
      </c>
      <c r="M6" s="34">
        <v>2022</v>
      </c>
      <c r="N6" s="34">
        <v>2023</v>
      </c>
      <c r="O6" s="34">
        <v>2024</v>
      </c>
      <c r="P6" s="34">
        <v>2025</v>
      </c>
      <c r="Q6" s="34">
        <v>2026</v>
      </c>
      <c r="R6" s="34">
        <v>2027</v>
      </c>
      <c r="S6" s="34">
        <v>2028</v>
      </c>
      <c r="T6" s="34">
        <v>2029</v>
      </c>
      <c r="U6" s="34">
        <v>2030</v>
      </c>
      <c r="V6" s="34">
        <v>2031</v>
      </c>
      <c r="W6" s="34">
        <v>2032</v>
      </c>
      <c r="X6" s="34">
        <v>2033</v>
      </c>
      <c r="Y6" s="34">
        <v>2034</v>
      </c>
      <c r="Z6" s="34">
        <v>2035</v>
      </c>
      <c r="AA6" s="34">
        <v>2036</v>
      </c>
      <c r="AB6" s="34">
        <v>2037</v>
      </c>
      <c r="AC6" s="34">
        <v>2038</v>
      </c>
      <c r="AD6" s="34">
        <v>2039</v>
      </c>
      <c r="AE6" s="34">
        <v>2040</v>
      </c>
      <c r="AF6" s="34">
        <v>2041</v>
      </c>
      <c r="AG6" s="34">
        <v>2042</v>
      </c>
      <c r="AH6" s="34">
        <v>2043</v>
      </c>
      <c r="AI6" s="34">
        <v>2044</v>
      </c>
      <c r="AJ6" s="34">
        <v>2045</v>
      </c>
      <c r="AK6" s="34">
        <v>2046</v>
      </c>
      <c r="AL6" s="34">
        <v>2047</v>
      </c>
      <c r="AM6" s="34">
        <v>2048</v>
      </c>
      <c r="AN6" s="34">
        <v>2049</v>
      </c>
      <c r="AO6" s="34">
        <v>2050</v>
      </c>
      <c r="AP6" s="34">
        <v>2051</v>
      </c>
      <c r="AQ6" s="34">
        <v>2052</v>
      </c>
      <c r="AR6" s="34">
        <v>2053</v>
      </c>
      <c r="AS6" s="34">
        <v>2054</v>
      </c>
      <c r="AT6" s="34">
        <v>2055</v>
      </c>
      <c r="AU6" s="34">
        <v>2056</v>
      </c>
      <c r="AV6" s="34">
        <v>2057</v>
      </c>
      <c r="AW6" s="34">
        <v>2058</v>
      </c>
      <c r="AX6" s="34">
        <v>2059</v>
      </c>
      <c r="AY6" s="34">
        <v>2060</v>
      </c>
    </row>
    <row r="7" spans="1:51">
      <c r="A7" s="39">
        <v>2003</v>
      </c>
      <c r="B7" s="33">
        <v>0.25049914149345748</v>
      </c>
      <c r="C7" s="33">
        <f t="shared" si="1"/>
        <v>3.992029649435417</v>
      </c>
      <c r="E7" s="34">
        <v>2023</v>
      </c>
      <c r="F7" s="33">
        <f t="shared" si="2"/>
        <v>0.12885371181743926</v>
      </c>
      <c r="G7" s="33">
        <f t="shared" si="0"/>
        <v>7.7607387935925836</v>
      </c>
      <c r="I7" s="34" t="str">
        <v>当年人民币相对2012美元</v>
      </c>
      <c r="J7" s="37" t="str">
        <v>Current RMB vs 2012 USD</v>
      </c>
      <c r="K7" s="37">
        <v>0.13774643545738749</v>
      </c>
      <c r="L7" s="37">
        <v>0.13471601387732496</v>
      </c>
      <c r="M7" s="37">
        <v>0.1317522615720238</v>
      </c>
      <c r="N7" s="37">
        <v>0.12885371181743926</v>
      </c>
      <c r="O7" s="37">
        <v>0.12601893015745561</v>
      </c>
      <c r="P7" s="37">
        <v>0.12324651369399157</v>
      </c>
      <c r="Q7" s="37">
        <v>0.12053509039272375</v>
      </c>
      <c r="R7" s="37">
        <v>0.11788331840408382</v>
      </c>
      <c r="S7" s="37">
        <v>0.11528988539919398</v>
      </c>
      <c r="T7" s="37">
        <v>0.11275350792041171</v>
      </c>
      <c r="U7" s="37">
        <v>0.11027293074616265</v>
      </c>
      <c r="V7" s="37">
        <v>0.10784692626974707</v>
      </c>
      <c r="W7" s="37">
        <v>0.10547429389181263</v>
      </c>
      <c r="X7" s="37">
        <v>0.10315385942619275</v>
      </c>
      <c r="Y7" s="37">
        <v>0.10088447451881651</v>
      </c>
      <c r="Z7" s="37">
        <v>9.8665016079402534E-2</v>
      </c>
      <c r="AA7" s="37">
        <v>9.6494385725655676E-2</v>
      </c>
      <c r="AB7" s="37">
        <v>9.4371509239691245E-2</v>
      </c>
      <c r="AC7" s="37">
        <v>9.2295336036418041E-2</v>
      </c>
      <c r="AD7" s="37">
        <v>9.026483864361684E-2</v>
      </c>
      <c r="AE7" s="37">
        <v>8.8279012193457268E-2</v>
      </c>
      <c r="AF7" s="37">
        <v>8.6336873925201202E-2</v>
      </c>
      <c r="AG7" s="37">
        <v>8.4437462698846777E-2</v>
      </c>
      <c r="AH7" s="37">
        <v>8.2579838519472148E-2</v>
      </c>
      <c r="AI7" s="37">
        <v>8.076308207204376E-2</v>
      </c>
      <c r="AJ7" s="37">
        <v>7.8986294266458798E-2</v>
      </c>
      <c r="AK7" s="37">
        <v>7.72485957925967E-2</v>
      </c>
      <c r="AL7" s="37">
        <v>7.5549126685159576E-2</v>
      </c>
      <c r="AM7" s="37">
        <v>7.3887045898086062E-2</v>
      </c>
      <c r="AN7" s="37">
        <v>7.2261530888328165E-2</v>
      </c>
      <c r="AO7" s="37">
        <v>7.0671777208784939E-2</v>
      </c>
      <c r="AP7" s="37">
        <v>6.9116998110191674E-2</v>
      </c>
      <c r="AQ7" s="37">
        <v>6.7596424151767462E-2</v>
      </c>
      <c r="AR7" s="37">
        <v>6.6109302820428581E-2</v>
      </c>
      <c r="AS7" s="37">
        <v>6.4654898158379145E-2</v>
      </c>
      <c r="AT7" s="37">
        <v>6.3232490398894808E-2</v>
      </c>
      <c r="AU7" s="37">
        <v>6.1841375610119119E-2</v>
      </c>
      <c r="AV7" s="37">
        <v>6.04808653466965E-2</v>
      </c>
      <c r="AW7" s="37">
        <v>5.9150286309069176E-2</v>
      </c>
      <c r="AX7" s="37">
        <v>5.7848980010269654E-2</v>
      </c>
      <c r="AY7" s="34">
        <v>5.6576302450043719E-2</v>
      </c>
    </row>
    <row r="8" spans="1:51">
      <c r="A8" s="39">
        <v>2004</v>
      </c>
      <c r="B8" s="33">
        <v>0.23421643226590408</v>
      </c>
      <c r="C8" s="33">
        <f t="shared" si="1"/>
        <v>4.2695552584658447</v>
      </c>
      <c r="E8" s="34">
        <v>2024</v>
      </c>
      <c r="F8" s="33">
        <f t="shared" si="2"/>
        <v>0.12601893015745561</v>
      </c>
      <c r="G8" s="33">
        <f t="shared" si="0"/>
        <v>7.9353157398697167</v>
      </c>
      <c r="I8" s="34" t="str">
        <v>2012美元相对当年人民币价格</v>
      </c>
      <c r="J8" s="37" t="str">
        <v>2012 USD vs Current RMB</v>
      </c>
      <c r="K8" s="37">
        <v>7.259715989597094</v>
      </c>
      <c r="L8" s="37">
        <v>7.4230224842506072</v>
      </c>
      <c r="M8" s="37">
        <v>7.590002540133546</v>
      </c>
      <c r="N8" s="37">
        <v>7.7607387935925836</v>
      </c>
      <c r="O8" s="37">
        <v>7.9353157398697167</v>
      </c>
      <c r="P8" s="37">
        <v>8.1138197749179106</v>
      </c>
      <c r="Q8" s="37">
        <v>8.2963392381573744</v>
      </c>
      <c r="R8" s="37">
        <v>8.4829644561936348</v>
      </c>
      <c r="S8" s="37">
        <v>8.6737877875190534</v>
      </c>
      <c r="T8" s="37">
        <v>8.8689036682198914</v>
      </c>
      <c r="U8" s="37">
        <v>9.0684086587115456</v>
      </c>
      <c r="V8" s="37">
        <v>9.2724014915250983</v>
      </c>
      <c r="W8" s="37">
        <v>9.480983120168812</v>
      </c>
      <c r="X8" s="37">
        <v>9.6942567690887653</v>
      </c>
      <c r="Y8" s="37">
        <v>9.9123279847533396</v>
      </c>
      <c r="Z8" s="37">
        <v>10.135304687886851</v>
      </c>
      <c r="AA8" s="37">
        <v>10.363297226878171</v>
      </c>
      <c r="AB8" s="37">
        <v>10.596418432390768</v>
      </c>
      <c r="AC8" s="37">
        <v>10.834783673201194</v>
      </c>
      <c r="AD8" s="37">
        <v>11.078510913293655</v>
      </c>
      <c r="AE8" s="37">
        <v>11.327720770238912</v>
      </c>
      <c r="AF8" s="37">
        <v>11.582536574886413</v>
      </c>
      <c r="AG8" s="37">
        <v>11.843084432399195</v>
      </c>
      <c r="AH8" s="37">
        <v>12.109493284661754</v>
      </c>
      <c r="AI8" s="37">
        <v>12.381894974091773</v>
      </c>
      <c r="AJ8" s="37">
        <v>12.660424308887293</v>
      </c>
      <c r="AK8" s="37">
        <v>12.945219129741609</v>
      </c>
      <c r="AL8" s="37">
        <v>13.236420378058904</v>
      </c>
      <c r="AM8" s="37">
        <v>13.534172165704403</v>
      </c>
      <c r="AN8" s="37">
        <v>13.83862184632352</v>
      </c>
      <c r="AO8" s="37">
        <v>14.149920088265359</v>
      </c>
      <c r="AP8" s="37">
        <v>14.468220949146584</v>
      </c>
      <c r="AQ8" s="37">
        <v>14.793681952092619</v>
      </c>
      <c r="AR8" s="37">
        <v>15.126464163693885</v>
      </c>
      <c r="AS8" s="37">
        <v>15.46673227371563</v>
      </c>
      <c r="AT8" s="37">
        <v>15.814654676600847</v>
      </c>
      <c r="AU8" s="37">
        <v>16.170403554806594</v>
      </c>
      <c r="AV8" s="37">
        <v>16.53415496401492</v>
      </c>
      <c r="AW8" s="37">
        <v>16.906088920260657</v>
      </c>
      <c r="AX8" s="37">
        <v>17.286389489019076</v>
      </c>
      <c r="AY8" s="34">
        <v>17.675244876297626</v>
      </c>
    </row>
    <row r="9" spans="1:51">
      <c r="A9" s="39">
        <v>2005</v>
      </c>
      <c r="B9" s="33">
        <v>0.22541673922645974</v>
      </c>
      <c r="C9" s="33">
        <f t="shared" si="1"/>
        <v>4.4362277771899317</v>
      </c>
      <c r="E9" s="34">
        <v>2025</v>
      </c>
      <c r="F9" s="33">
        <f t="shared" si="2"/>
        <v>0.12324651369399157</v>
      </c>
      <c r="G9" s="33">
        <f t="shared" si="0"/>
        <v>8.1138197749179106</v>
      </c>
    </row>
    <row r="10" spans="1:51">
      <c r="A10" s="39">
        <v>2006</v>
      </c>
      <c r="B10" s="33">
        <v>0.21690005156058315</v>
      </c>
      <c r="C10" s="33">
        <f t="shared" si="1"/>
        <v>4.6104184522090179</v>
      </c>
      <c r="E10" s="34">
        <v>2026</v>
      </c>
      <c r="F10" s="33">
        <f t="shared" si="2"/>
        <v>0.12053509039272375</v>
      </c>
      <c r="G10" s="33">
        <f t="shared" si="0"/>
        <v>8.2963392381573744</v>
      </c>
    </row>
    <row r="11" spans="1:51">
      <c r="A11" s="39">
        <v>2007</v>
      </c>
      <c r="B11" s="33">
        <v>0.20129993749390337</v>
      </c>
      <c r="C11" s="33">
        <f t="shared" si="1"/>
        <v>4.9677114282774495</v>
      </c>
      <c r="E11" s="34">
        <v>2027</v>
      </c>
      <c r="F11" s="33">
        <f t="shared" si="2"/>
        <v>0.11788331840408382</v>
      </c>
      <c r="G11" s="33">
        <f t="shared" si="0"/>
        <v>8.4829644561936348</v>
      </c>
    </row>
    <row r="12" spans="1:51">
      <c r="A12" s="39">
        <v>2008</v>
      </c>
      <c r="B12" s="33">
        <v>0.18674269798729745</v>
      </c>
      <c r="C12" s="33">
        <f t="shared" si="1"/>
        <v>5.3549617242223935</v>
      </c>
      <c r="E12" s="34">
        <v>2028</v>
      </c>
      <c r="F12" s="33">
        <f t="shared" si="2"/>
        <v>0.11528988539919398</v>
      </c>
      <c r="G12" s="33">
        <f t="shared" si="0"/>
        <v>8.6737877875190534</v>
      </c>
    </row>
    <row r="13" spans="1:51">
      <c r="A13" s="39">
        <v>2009</v>
      </c>
      <c r="B13" s="33">
        <v>0.18713480783973238</v>
      </c>
      <c r="C13" s="33">
        <f t="shared" si="1"/>
        <v>5.3437412929422976</v>
      </c>
      <c r="E13" s="34">
        <v>2029</v>
      </c>
      <c r="F13" s="33">
        <f t="shared" si="2"/>
        <v>0.11275350792041171</v>
      </c>
      <c r="G13" s="33">
        <f t="shared" si="0"/>
        <v>8.8689036682198914</v>
      </c>
    </row>
    <row r="14" spans="1:51">
      <c r="A14" s="39">
        <v>2010</v>
      </c>
      <c r="B14" s="33">
        <v>0.17508644386560965</v>
      </c>
      <c r="C14" s="33">
        <f t="shared" si="1"/>
        <v>5.7114644510546215</v>
      </c>
      <c r="E14" s="34">
        <v>2030</v>
      </c>
      <c r="F14" s="33">
        <f t="shared" si="2"/>
        <v>0.11027293074616265</v>
      </c>
      <c r="G14" s="33">
        <f t="shared" si="0"/>
        <v>9.0684086587115456</v>
      </c>
    </row>
    <row r="15" spans="1:51">
      <c r="A15" s="39">
        <v>2011</v>
      </c>
      <c r="B15" s="33">
        <v>0.16200354846620724</v>
      </c>
      <c r="C15" s="33">
        <f t="shared" si="1"/>
        <v>6.1727042985641312</v>
      </c>
      <c r="E15" s="34">
        <v>2031</v>
      </c>
      <c r="F15" s="33">
        <f t="shared" si="2"/>
        <v>0.10784692626974707</v>
      </c>
      <c r="G15" s="33">
        <f t="shared" si="0"/>
        <v>9.2724014915250983</v>
      </c>
    </row>
    <row r="16" spans="1:51">
      <c r="A16" s="39">
        <v>2012</v>
      </c>
      <c r="B16" s="33">
        <v>0.1583129296260434</v>
      </c>
      <c r="C16" s="33">
        <f t="shared" si="1"/>
        <v>6.3166034660727686</v>
      </c>
      <c r="E16" s="34">
        <v>2032</v>
      </c>
      <c r="F16" s="33">
        <f t="shared" si="2"/>
        <v>0.10547429389181263</v>
      </c>
      <c r="G16" s="33">
        <f t="shared" si="0"/>
        <v>9.480983120168812</v>
      </c>
    </row>
    <row r="17" spans="1:7">
      <c r="A17" s="39">
        <v>2013</v>
      </c>
      <c r="B17" s="33">
        <v>0.15496055933203726</v>
      </c>
      <c r="C17" s="33">
        <f t="shared" si="1"/>
        <v>6.4532549721718473</v>
      </c>
      <c r="E17" s="34">
        <v>2033</v>
      </c>
      <c r="F17" s="33">
        <f t="shared" si="2"/>
        <v>0.10315385942619275</v>
      </c>
      <c r="G17" s="33">
        <f t="shared" si="0"/>
        <v>9.6942567690887653</v>
      </c>
    </row>
    <row r="18" spans="1:7">
      <c r="A18" s="39">
        <v>2014</v>
      </c>
      <c r="B18" s="33">
        <v>0.15337912289142405</v>
      </c>
      <c r="C18" s="33">
        <f t="shared" si="1"/>
        <v>6.5197921408632169</v>
      </c>
      <c r="E18" s="34">
        <v>2034</v>
      </c>
      <c r="F18" s="33">
        <f t="shared" si="2"/>
        <v>0.10088447451881651</v>
      </c>
      <c r="G18" s="33">
        <f t="shared" si="0"/>
        <v>9.9123279847533396</v>
      </c>
    </row>
    <row r="19" spans="1:7">
      <c r="A19" s="39">
        <v>2015</v>
      </c>
      <c r="B19" s="33">
        <v>0.15338363864927215</v>
      </c>
      <c r="C19" s="33">
        <f t="shared" si="1"/>
        <v>6.519600192081799</v>
      </c>
      <c r="E19" s="34">
        <v>2035</v>
      </c>
      <c r="F19" s="33">
        <f t="shared" si="2"/>
        <v>9.8665016079402534E-2</v>
      </c>
      <c r="G19" s="33">
        <f t="shared" si="0"/>
        <v>10.135304687886851</v>
      </c>
    </row>
    <row r="20" spans="1:7">
      <c r="A20" s="39">
        <v>2016</v>
      </c>
      <c r="B20" s="33">
        <v>0.15125495800674602</v>
      </c>
      <c r="C20" s="33">
        <f t="shared" si="1"/>
        <v>6.6113535263776262</v>
      </c>
      <c r="E20" s="34">
        <v>2036</v>
      </c>
      <c r="F20" s="33">
        <f t="shared" si="2"/>
        <v>9.6494385725655676E-2</v>
      </c>
      <c r="G20" s="33">
        <f t="shared" si="0"/>
        <v>10.363297226878171</v>
      </c>
    </row>
    <row r="21" spans="1:7">
      <c r="A21" s="39">
        <v>2017</v>
      </c>
      <c r="B21" s="33">
        <v>0.14511279489348353</v>
      </c>
      <c r="C21" s="33">
        <f t="shared" si="1"/>
        <v>6.8911910954097833</v>
      </c>
      <c r="E21" s="34">
        <v>2037</v>
      </c>
      <c r="F21" s="33">
        <f t="shared" si="2"/>
        <v>9.4371509239691245E-2</v>
      </c>
      <c r="G21" s="33">
        <f t="shared" si="0"/>
        <v>10.596418432390768</v>
      </c>
    </row>
    <row r="22" spans="1:7">
      <c r="A22" s="39">
        <v>2018</v>
      </c>
      <c r="B22" s="33">
        <v>0.14020594079540027</v>
      </c>
      <c r="C22" s="33">
        <f t="shared" si="1"/>
        <v>7.1323653928422335</v>
      </c>
      <c r="E22" s="34">
        <v>2038</v>
      </c>
      <c r="F22" s="33">
        <f t="shared" si="2"/>
        <v>9.2295336036418041E-2</v>
      </c>
      <c r="G22" s="33">
        <f t="shared" si="0"/>
        <v>10.834783673201194</v>
      </c>
    </row>
    <row r="23" spans="1:7">
      <c r="A23" s="39">
        <v>2019</v>
      </c>
      <c r="B23" s="33">
        <v>0.13842482796973435</v>
      </c>
      <c r="C23" s="33">
        <f t="shared" si="1"/>
        <v>7.2241375674213826</v>
      </c>
      <c r="E23" s="34">
        <v>2039</v>
      </c>
      <c r="F23" s="33">
        <f t="shared" si="2"/>
        <v>9.026483864361684E-2</v>
      </c>
      <c r="G23" s="33">
        <f t="shared" si="0"/>
        <v>11.078510913293655</v>
      </c>
    </row>
    <row r="24" spans="1:7">
      <c r="A24" s="39">
        <v>2020</v>
      </c>
      <c r="B24" s="33">
        <v>0.13774643545738749</v>
      </c>
      <c r="C24" s="33">
        <f t="shared" si="1"/>
        <v>7.259715989597094</v>
      </c>
      <c r="E24" s="34">
        <v>2040</v>
      </c>
      <c r="F24" s="33">
        <f t="shared" si="2"/>
        <v>8.8279012193457268E-2</v>
      </c>
      <c r="G24" s="33">
        <f t="shared" si="0"/>
        <v>11.327720770238912</v>
      </c>
    </row>
    <row r="25" spans="1:7">
      <c r="A25" s="40">
        <v>2021</v>
      </c>
      <c r="B25" s="33">
        <v>0.13174759301551014</v>
      </c>
      <c r="C25" s="33">
        <f t="shared" si="1"/>
        <v>7.5902714965143518</v>
      </c>
      <c r="E25" s="34">
        <v>2041</v>
      </c>
      <c r="F25" s="33">
        <f t="shared" si="2"/>
        <v>8.6336873925201202E-2</v>
      </c>
      <c r="G25" s="33">
        <f t="shared" si="0"/>
        <v>11.582536574886413</v>
      </c>
    </row>
    <row r="26" spans="1:7">
      <c r="A26" s="39">
        <v>2022</v>
      </c>
      <c r="B26" s="33">
        <v>0.12885195371930136</v>
      </c>
      <c r="C26" s="33">
        <f t="shared" si="1"/>
        <v>7.7608446836472389</v>
      </c>
      <c r="E26" s="34">
        <v>2042</v>
      </c>
      <c r="F26" s="33">
        <f t="shared" si="2"/>
        <v>8.4437462698846777E-2</v>
      </c>
      <c r="G26" s="33">
        <f t="shared" si="0"/>
        <v>11.843084432399195</v>
      </c>
    </row>
    <row r="27" spans="1:7">
      <c r="E27" s="34">
        <v>2043</v>
      </c>
      <c r="F27" s="33">
        <f t="shared" si="2"/>
        <v>8.2579838519472148E-2</v>
      </c>
      <c r="G27" s="33">
        <f t="shared" si="0"/>
        <v>12.109493284661754</v>
      </c>
    </row>
    <row r="28" spans="1:7">
      <c r="A28" s="34" t="s">
        <v>141</v>
      </c>
      <c r="E28" s="34">
        <v>2044</v>
      </c>
      <c r="F28" s="33">
        <f t="shared" si="2"/>
        <v>8.076308207204376E-2</v>
      </c>
      <c r="G28" s="33">
        <f t="shared" si="0"/>
        <v>12.381894974091773</v>
      </c>
    </row>
    <row r="29" spans="1:7">
      <c r="A29" s="34" t="s">
        <v>142</v>
      </c>
      <c r="E29" s="34">
        <v>2045</v>
      </c>
      <c r="F29" s="33">
        <f t="shared" si="2"/>
        <v>7.8986294266458798E-2</v>
      </c>
      <c r="G29" s="33">
        <f t="shared" si="0"/>
        <v>12.660424308887293</v>
      </c>
    </row>
    <row r="30" spans="1:7">
      <c r="A30" s="41">
        <v>2.1999999999999999E-2</v>
      </c>
      <c r="E30" s="34">
        <v>2046</v>
      </c>
      <c r="F30" s="33">
        <f t="shared" si="2"/>
        <v>7.72485957925967E-2</v>
      </c>
      <c r="G30" s="33">
        <f t="shared" si="0"/>
        <v>12.945219129741609</v>
      </c>
    </row>
    <row r="31" spans="1:7">
      <c r="E31" s="34">
        <v>2047</v>
      </c>
      <c r="F31" s="33">
        <f t="shared" si="2"/>
        <v>7.5549126685159576E-2</v>
      </c>
      <c r="G31" s="33">
        <f t="shared" si="0"/>
        <v>13.236420378058904</v>
      </c>
    </row>
    <row r="32" spans="1:7">
      <c r="A32" s="34" t="s">
        <v>143</v>
      </c>
      <c r="E32" s="34">
        <v>2048</v>
      </c>
      <c r="F32" s="33">
        <f t="shared" si="2"/>
        <v>7.3887045898086062E-2</v>
      </c>
      <c r="G32" s="33">
        <f t="shared" si="0"/>
        <v>13.534172165704403</v>
      </c>
    </row>
    <row r="33" spans="1:7">
      <c r="A33" s="34" t="s">
        <v>144</v>
      </c>
      <c r="E33" s="34">
        <v>2049</v>
      </c>
      <c r="F33" s="33">
        <f t="shared" si="2"/>
        <v>7.2261530888328165E-2</v>
      </c>
      <c r="G33" s="33">
        <f t="shared" si="0"/>
        <v>13.83862184632352</v>
      </c>
    </row>
    <row r="34" spans="1:7">
      <c r="A34" s="34" t="s">
        <v>145</v>
      </c>
      <c r="E34" s="34">
        <v>2050</v>
      </c>
      <c r="F34" s="33">
        <f t="shared" si="2"/>
        <v>7.0671777208784939E-2</v>
      </c>
      <c r="G34" s="33">
        <f t="shared" si="0"/>
        <v>14.149920088265359</v>
      </c>
    </row>
    <row r="35" spans="1:7">
      <c r="E35" s="34">
        <v>2051</v>
      </c>
      <c r="F35" s="33">
        <f t="shared" si="2"/>
        <v>6.9116998110191674E-2</v>
      </c>
      <c r="G35" s="33">
        <f t="shared" si="0"/>
        <v>14.468220949146584</v>
      </c>
    </row>
    <row r="36" spans="1:7">
      <c r="A36" s="34" t="s">
        <v>146</v>
      </c>
      <c r="E36" s="34">
        <v>2052</v>
      </c>
      <c r="F36" s="33">
        <f t="shared" si="2"/>
        <v>6.7596424151767462E-2</v>
      </c>
      <c r="G36" s="33">
        <f t="shared" si="0"/>
        <v>14.793681952092619</v>
      </c>
    </row>
    <row r="37" spans="1:7">
      <c r="A37" s="34" t="s">
        <v>147</v>
      </c>
      <c r="E37" s="34">
        <v>2053</v>
      </c>
      <c r="F37" s="33">
        <f t="shared" si="2"/>
        <v>6.6109302820428581E-2</v>
      </c>
      <c r="G37" s="33">
        <f t="shared" si="0"/>
        <v>15.126464163693885</v>
      </c>
    </row>
    <row r="38" spans="1:7">
      <c r="A38" s="34" t="s">
        <v>148</v>
      </c>
      <c r="E38" s="34">
        <v>2054</v>
      </c>
      <c r="F38" s="33">
        <f t="shared" si="2"/>
        <v>6.4654898158379145E-2</v>
      </c>
      <c r="G38" s="33">
        <f t="shared" si="0"/>
        <v>15.46673227371563</v>
      </c>
    </row>
    <row r="39" spans="1:7">
      <c r="A39" s="34" t="s">
        <v>149</v>
      </c>
      <c r="E39" s="34">
        <v>2055</v>
      </c>
      <c r="F39" s="33">
        <f t="shared" si="2"/>
        <v>6.3232490398894808E-2</v>
      </c>
      <c r="G39" s="33">
        <f t="shared" si="0"/>
        <v>15.814654676600847</v>
      </c>
    </row>
    <row r="40" spans="1:7">
      <c r="A40" s="34" t="s">
        <v>150</v>
      </c>
      <c r="E40" s="34">
        <v>2056</v>
      </c>
      <c r="F40" s="33">
        <f t="shared" si="2"/>
        <v>6.1841375610119119E-2</v>
      </c>
      <c r="G40" s="33">
        <f t="shared" si="0"/>
        <v>16.170403554806594</v>
      </c>
    </row>
    <row r="41" spans="1:7">
      <c r="E41" s="34">
        <v>2057</v>
      </c>
      <c r="F41" s="33">
        <f t="shared" si="2"/>
        <v>6.04808653466965E-2</v>
      </c>
      <c r="G41" s="33">
        <f t="shared" si="0"/>
        <v>16.53415496401492</v>
      </c>
    </row>
    <row r="42" spans="1:7">
      <c r="A42" s="34" t="s">
        <v>151</v>
      </c>
      <c r="E42" s="34">
        <v>2058</v>
      </c>
      <c r="F42" s="33">
        <f t="shared" si="2"/>
        <v>5.9150286309069176E-2</v>
      </c>
      <c r="G42" s="33">
        <f t="shared" si="0"/>
        <v>16.906088920260657</v>
      </c>
    </row>
    <row r="43" spans="1:7">
      <c r="A43" s="34" t="s">
        <v>152</v>
      </c>
      <c r="E43" s="34">
        <v>2059</v>
      </c>
      <c r="F43" s="33">
        <f t="shared" si="2"/>
        <v>5.7848980010269654E-2</v>
      </c>
      <c r="G43" s="33">
        <f t="shared" si="0"/>
        <v>17.286389489019076</v>
      </c>
    </row>
    <row r="44" spans="1:7">
      <c r="A44" s="34" t="s">
        <v>153</v>
      </c>
      <c r="E44" s="34">
        <v>2060</v>
      </c>
      <c r="F44" s="33">
        <f t="shared" si="2"/>
        <v>5.6576302450043719E-2</v>
      </c>
      <c r="G44" s="33">
        <f t="shared" si="0"/>
        <v>17.675244876297626</v>
      </c>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ACF7A-545B-4785-A044-DC3F680B2C69}">
  <dimension ref="A1:H21"/>
  <sheetViews>
    <sheetView topLeftCell="A13" zoomScale="67" workbookViewId="0">
      <selection activeCell="B17" sqref="B17:H21"/>
    </sheetView>
  </sheetViews>
  <sheetFormatPr defaultRowHeight="14.95"/>
  <cols>
    <col min="1" max="1" width="7.6640625" customWidth="1"/>
    <col min="2" max="2" width="8.88671875" customWidth="1"/>
    <col min="3" max="3" width="10" customWidth="1"/>
    <col min="4" max="4" width="11.109375" customWidth="1"/>
    <col min="5" max="5" width="11.88671875" customWidth="1"/>
    <col min="7" max="7" width="12.77734375" bestFit="1" customWidth="1"/>
  </cols>
  <sheetData>
    <row r="1" spans="1:8" ht="15.65">
      <c r="B1" s="12" t="s">
        <v>14</v>
      </c>
      <c r="C1" s="13" t="s">
        <v>15</v>
      </c>
      <c r="D1" s="12" t="s">
        <v>16</v>
      </c>
      <c r="E1" s="13" t="s">
        <v>17</v>
      </c>
      <c r="F1" s="13" t="s">
        <v>18</v>
      </c>
      <c r="G1" s="13" t="s">
        <v>19</v>
      </c>
    </row>
    <row r="2" spans="1:8" ht="31.25">
      <c r="A2" s="45" t="s">
        <v>20</v>
      </c>
      <c r="B2" s="14" t="s">
        <v>157</v>
      </c>
      <c r="C2" s="23" t="s">
        <v>155</v>
      </c>
      <c r="D2" s="14">
        <v>184269</v>
      </c>
      <c r="E2" s="16">
        <v>10.29</v>
      </c>
      <c r="F2">
        <f>E2*10000</f>
        <v>102899.99999999999</v>
      </c>
      <c r="G2">
        <f>F2*D2</f>
        <v>18961280099.999996</v>
      </c>
      <c r="H2" s="42" t="s">
        <v>249</v>
      </c>
    </row>
    <row r="3" spans="1:8" ht="31.25">
      <c r="A3" s="45"/>
      <c r="B3" s="17" t="s">
        <v>159</v>
      </c>
      <c r="C3" s="18" t="s">
        <v>156</v>
      </c>
      <c r="D3" s="17">
        <v>178966</v>
      </c>
      <c r="E3" s="20">
        <v>19.28</v>
      </c>
      <c r="F3">
        <f t="shared" ref="F3:F21" si="0">E3*10000</f>
        <v>192800</v>
      </c>
      <c r="G3">
        <f t="shared" ref="G3:G21" si="1">F3*D3</f>
        <v>34504644800</v>
      </c>
      <c r="H3" s="42" t="s">
        <v>250</v>
      </c>
    </row>
    <row r="4" spans="1:8" ht="31.25">
      <c r="A4" s="45"/>
      <c r="B4" s="17" t="s">
        <v>162</v>
      </c>
      <c r="C4" s="18" t="s">
        <v>161</v>
      </c>
      <c r="D4" s="17">
        <v>143212</v>
      </c>
      <c r="E4" s="20">
        <v>25.29</v>
      </c>
      <c r="F4">
        <f t="shared" si="0"/>
        <v>252900</v>
      </c>
      <c r="G4">
        <f t="shared" si="1"/>
        <v>36218314800</v>
      </c>
      <c r="H4" s="42" t="s">
        <v>251</v>
      </c>
    </row>
    <row r="5" spans="1:8" ht="31.25">
      <c r="A5" s="45"/>
      <c r="B5" s="17" t="s">
        <v>158</v>
      </c>
      <c r="C5" s="18" t="s">
        <v>29</v>
      </c>
      <c r="D5" s="17">
        <v>131849</v>
      </c>
      <c r="E5" s="20">
        <v>34.380000000000003</v>
      </c>
      <c r="F5">
        <f t="shared" si="0"/>
        <v>343800</v>
      </c>
      <c r="G5">
        <f t="shared" si="1"/>
        <v>45329686200</v>
      </c>
      <c r="H5" s="42" t="s">
        <v>252</v>
      </c>
    </row>
    <row r="6" spans="1:8" ht="31.25">
      <c r="A6" s="46"/>
      <c r="B6" s="17" t="s">
        <v>160</v>
      </c>
      <c r="C6" s="18" t="s">
        <v>155</v>
      </c>
      <c r="D6" s="17">
        <v>123098</v>
      </c>
      <c r="E6" s="20">
        <v>11.86</v>
      </c>
      <c r="F6">
        <f t="shared" si="0"/>
        <v>118600</v>
      </c>
      <c r="G6">
        <f t="shared" si="1"/>
        <v>14599422800</v>
      </c>
      <c r="H6" s="42" t="s">
        <v>253</v>
      </c>
    </row>
    <row r="7" spans="1:8" ht="31.25">
      <c r="A7" s="47" t="s">
        <v>22</v>
      </c>
      <c r="B7" s="17" t="s">
        <v>164</v>
      </c>
      <c r="C7" t="s">
        <v>163</v>
      </c>
      <c r="D7" s="17">
        <v>9095</v>
      </c>
      <c r="E7" s="19">
        <v>19.489999999999998</v>
      </c>
      <c r="F7">
        <f t="shared" si="0"/>
        <v>194899.99999999997</v>
      </c>
      <c r="G7">
        <f t="shared" si="1"/>
        <v>1772615499.9999998</v>
      </c>
      <c r="H7" s="42" t="s">
        <v>254</v>
      </c>
    </row>
    <row r="8" spans="1:8" ht="31.25">
      <c r="A8" s="45"/>
      <c r="B8" s="17" t="s">
        <v>23</v>
      </c>
      <c r="C8" s="18" t="s">
        <v>24</v>
      </c>
      <c r="D8" s="17">
        <v>970</v>
      </c>
      <c r="E8" s="20">
        <v>15.68</v>
      </c>
      <c r="F8">
        <f t="shared" si="0"/>
        <v>156800</v>
      </c>
      <c r="G8">
        <f t="shared" si="1"/>
        <v>152096000</v>
      </c>
      <c r="H8" s="42" t="s">
        <v>167</v>
      </c>
    </row>
    <row r="9" spans="1:8" ht="31.25">
      <c r="A9" s="46"/>
      <c r="B9" s="17" t="s">
        <v>165</v>
      </c>
      <c r="C9" s="18" t="s">
        <v>24</v>
      </c>
      <c r="D9" s="17">
        <v>919</v>
      </c>
      <c r="E9" s="19">
        <v>18.66</v>
      </c>
      <c r="F9">
        <f t="shared" si="0"/>
        <v>186600</v>
      </c>
      <c r="G9">
        <f t="shared" si="1"/>
        <v>171485400</v>
      </c>
      <c r="H9" s="42" t="s">
        <v>166</v>
      </c>
    </row>
    <row r="10" spans="1:8" ht="31.25">
      <c r="A10" s="47" t="s">
        <v>25</v>
      </c>
      <c r="B10" s="17" t="s">
        <v>168</v>
      </c>
      <c r="C10" s="18" t="s">
        <v>21</v>
      </c>
      <c r="D10" s="17">
        <v>2701</v>
      </c>
      <c r="E10" s="19">
        <v>11.29</v>
      </c>
      <c r="F10">
        <f t="shared" si="0"/>
        <v>112899.99999999999</v>
      </c>
      <c r="G10">
        <f t="shared" si="1"/>
        <v>304942899.99999994</v>
      </c>
      <c r="H10" s="42" t="s">
        <v>171</v>
      </c>
    </row>
    <row r="11" spans="1:8" ht="31.25">
      <c r="A11" s="46"/>
      <c r="B11" s="17" t="s">
        <v>169</v>
      </c>
      <c r="C11" s="18" t="s">
        <v>26</v>
      </c>
      <c r="D11" s="17">
        <v>4647</v>
      </c>
      <c r="E11" s="20">
        <v>7.29</v>
      </c>
      <c r="F11">
        <f t="shared" si="0"/>
        <v>72900</v>
      </c>
      <c r="G11">
        <f t="shared" si="1"/>
        <v>338766300</v>
      </c>
      <c r="H11" s="42" t="s">
        <v>170</v>
      </c>
    </row>
    <row r="12" spans="1:8" ht="31.25">
      <c r="A12" s="48" t="s">
        <v>27</v>
      </c>
      <c r="B12" s="17" t="s">
        <v>179</v>
      </c>
      <c r="C12" s="18" t="s">
        <v>178</v>
      </c>
      <c r="D12" s="17">
        <v>251494</v>
      </c>
      <c r="E12" s="20">
        <v>38.17</v>
      </c>
      <c r="F12">
        <f t="shared" si="0"/>
        <v>381700</v>
      </c>
      <c r="G12">
        <f t="shared" si="1"/>
        <v>95995259800</v>
      </c>
      <c r="H12" s="42" t="s">
        <v>180</v>
      </c>
    </row>
    <row r="13" spans="1:8" ht="31.25">
      <c r="A13" s="48"/>
      <c r="B13" s="17" t="s">
        <v>173</v>
      </c>
      <c r="C13" s="18" t="s">
        <v>174</v>
      </c>
      <c r="D13" s="17">
        <v>160823</v>
      </c>
      <c r="E13" s="20">
        <v>20.61</v>
      </c>
      <c r="F13">
        <f t="shared" si="0"/>
        <v>206100</v>
      </c>
      <c r="G13">
        <f t="shared" si="1"/>
        <v>33145620300</v>
      </c>
      <c r="H13" s="42" t="s">
        <v>182</v>
      </c>
    </row>
    <row r="14" spans="1:8" ht="31.25">
      <c r="A14" s="48"/>
      <c r="B14" s="17" t="s">
        <v>175</v>
      </c>
      <c r="C14" s="18" t="s">
        <v>172</v>
      </c>
      <c r="D14" s="17">
        <v>109285</v>
      </c>
      <c r="E14" s="20">
        <v>24.22</v>
      </c>
      <c r="F14">
        <f t="shared" si="0"/>
        <v>242200</v>
      </c>
      <c r="G14">
        <f t="shared" si="1"/>
        <v>26468827000</v>
      </c>
      <c r="H14" s="42" t="s">
        <v>181</v>
      </c>
    </row>
    <row r="15" spans="1:8" ht="31.25">
      <c r="A15" s="48"/>
      <c r="B15" s="17" t="s">
        <v>176</v>
      </c>
      <c r="C15" s="18" t="s">
        <v>174</v>
      </c>
      <c r="D15" s="17">
        <v>72937</v>
      </c>
      <c r="E15" s="20">
        <v>12.78</v>
      </c>
      <c r="F15">
        <f t="shared" si="0"/>
        <v>127800</v>
      </c>
      <c r="G15">
        <f t="shared" si="1"/>
        <v>9321348600</v>
      </c>
      <c r="H15" s="42" t="s">
        <v>184</v>
      </c>
    </row>
    <row r="16" spans="1:8" ht="31.25">
      <c r="A16" s="48"/>
      <c r="B16" s="17" t="s">
        <v>177</v>
      </c>
      <c r="C16" s="18" t="s">
        <v>40</v>
      </c>
      <c r="D16" s="17">
        <v>69888</v>
      </c>
      <c r="E16" s="20">
        <v>3.28</v>
      </c>
      <c r="F16">
        <f t="shared" si="0"/>
        <v>32800</v>
      </c>
      <c r="G16">
        <f t="shared" si="1"/>
        <v>2292326400</v>
      </c>
      <c r="H16" s="42" t="s">
        <v>183</v>
      </c>
    </row>
    <row r="17" spans="1:8" ht="31.25">
      <c r="A17" s="48" t="s">
        <v>28</v>
      </c>
      <c r="B17" s="17" t="s">
        <v>187</v>
      </c>
      <c r="C17" s="18" t="s">
        <v>174</v>
      </c>
      <c r="D17" s="17">
        <v>148217</v>
      </c>
      <c r="E17" s="20">
        <v>17.03</v>
      </c>
      <c r="F17">
        <f t="shared" si="0"/>
        <v>170300</v>
      </c>
      <c r="G17">
        <f t="shared" si="1"/>
        <v>25241355100</v>
      </c>
      <c r="H17" s="42" t="s">
        <v>188</v>
      </c>
    </row>
    <row r="18" spans="1:8" ht="46.9">
      <c r="A18" s="48"/>
      <c r="B18" s="17" t="s">
        <v>190</v>
      </c>
      <c r="C18" s="18" t="s">
        <v>174</v>
      </c>
      <c r="D18" s="17">
        <v>95305</v>
      </c>
      <c r="E18" s="19">
        <v>22.85</v>
      </c>
      <c r="F18">
        <f t="shared" si="0"/>
        <v>228500</v>
      </c>
      <c r="G18">
        <f t="shared" si="1"/>
        <v>21777192500</v>
      </c>
      <c r="H18" s="42" t="s">
        <v>191</v>
      </c>
    </row>
    <row r="19" spans="1:8" ht="31.25">
      <c r="A19" s="48"/>
      <c r="B19" s="17" t="s">
        <v>193</v>
      </c>
      <c r="C19" s="18" t="s">
        <v>174</v>
      </c>
      <c r="D19" s="17">
        <v>90222</v>
      </c>
      <c r="E19" s="19">
        <v>27.38</v>
      </c>
      <c r="F19">
        <f t="shared" si="0"/>
        <v>273800</v>
      </c>
      <c r="G19">
        <f t="shared" si="1"/>
        <v>24702783600</v>
      </c>
      <c r="H19" s="42" t="s">
        <v>194</v>
      </c>
    </row>
    <row r="20" spans="1:8" ht="31.25">
      <c r="A20" s="48"/>
      <c r="B20" s="17" t="s">
        <v>185</v>
      </c>
      <c r="C20" s="18" t="s">
        <v>174</v>
      </c>
      <c r="D20" s="17">
        <v>80030</v>
      </c>
      <c r="E20" s="20">
        <v>18.579999999999998</v>
      </c>
      <c r="F20">
        <f t="shared" si="0"/>
        <v>185799.99999999997</v>
      </c>
      <c r="G20">
        <f t="shared" si="1"/>
        <v>14869573999.999998</v>
      </c>
      <c r="H20" s="42" t="s">
        <v>189</v>
      </c>
    </row>
    <row r="21" spans="1:8" ht="46.9">
      <c r="A21" s="47"/>
      <c r="B21" s="24" t="s">
        <v>186</v>
      </c>
      <c r="C21" s="25" t="s">
        <v>174</v>
      </c>
      <c r="D21" s="24">
        <v>73069</v>
      </c>
      <c r="E21" s="26">
        <v>27.63</v>
      </c>
      <c r="F21">
        <f t="shared" si="0"/>
        <v>276300</v>
      </c>
      <c r="G21">
        <f t="shared" si="1"/>
        <v>20188964700</v>
      </c>
      <c r="H21" s="42" t="s">
        <v>192</v>
      </c>
    </row>
  </sheetData>
  <mergeCells count="5">
    <mergeCell ref="A2:A6"/>
    <mergeCell ref="A7:A9"/>
    <mergeCell ref="A12:A16"/>
    <mergeCell ref="A17:A21"/>
    <mergeCell ref="A10:A11"/>
  </mergeCells>
  <phoneticPr fontId="8" type="noConversion"/>
  <hyperlinks>
    <hyperlink ref="H9" r:id="rId1" display="https://www.dongchedi.com/auto/series/3279/model-55131" xr:uid="{DC6648CC-125E-45EF-8A12-F58E3B9B6FAF}"/>
    <hyperlink ref="H8" r:id="rId2" display="https://www.dongchedi.com/auto/series/1211/model-43531" xr:uid="{24AABF6D-D146-4854-BA24-22A2B6BD5BBC}"/>
    <hyperlink ref="H11" r:id="rId3" display="https://www.dongchedi.com/auto/series/1081/model-93717" xr:uid="{2EBB22C7-B576-462D-B89D-75DCB571F41C}"/>
    <hyperlink ref="H10" r:id="rId4" display="https://www.dongchedi.com/auto/series/4791/model-90331" xr:uid="{A3B81E90-3790-4752-927E-92F6CCB4EBDA}"/>
    <hyperlink ref="H12" r:id="rId5" display="https://www.dongchedi.com/auto/series/4363/model-59072" xr:uid="{14024C77-028E-438A-A007-175D01270559}"/>
    <hyperlink ref="H14" r:id="rId6" display="https://www.dongchedi.com/auto/series/3762/model-58595" xr:uid="{E92DDA3D-6689-4513-B057-FE9F9788CFC5}"/>
    <hyperlink ref="H13" r:id="rId7" display="https://www.dongchedi.com/auto/series/4540/model-88503" xr:uid="{DEAF1798-6618-49A5-B21A-7BCBF91E49FE}"/>
    <hyperlink ref="H16" r:id="rId8" display="https://www.dongchedi.com/auto/series/4499/model-72935" xr:uid="{E164B317-CF5E-4211-B71C-63FED3D96D01}"/>
    <hyperlink ref="H15" r:id="rId9" display="https://www.dongchedi.com/auto/series/4899/model-89501" xr:uid="{90627770-DC98-4C1A-A070-A26113D12ABF}"/>
    <hyperlink ref="H17" r:id="rId10" display="https://www.dongchedi.com/auto/series/4865/model-50997" xr:uid="{E10EC4A2-7567-4FDC-80F2-E2425C7CD88A}"/>
    <hyperlink ref="H20" r:id="rId11" display="https://www.dongchedi.com/auto/series/4865/model-74253" xr:uid="{BBA44572-F6CE-4227-B41D-9782FAAFF588}"/>
    <hyperlink ref="H18" r:id="rId12" display="https://www.dongchedi.com/auto/series/4228/model-72788" xr:uid="{02720534-7B8D-4922-AF91-0921F556364B}"/>
    <hyperlink ref="H21" r:id="rId13" display="https://www.dongchedi.com/auto/series/4228/model-72691" xr:uid="{393C3540-13D9-4CC5-B177-F50C42C607A4}"/>
    <hyperlink ref="H19" r:id="rId14" display="https://www.dongchedi.com/auto/series/311/model-60265" xr:uid="{4BA33E9E-97B0-4469-B8C8-5FC0B57008B2}"/>
    <hyperlink ref="H2" r:id="rId15" location="pvareaid=3454492" display="https://www.autohome.com.cn/spec/s1cSgXW2Qg4/ - pvareaid=3454492" xr:uid="{0D679154-5319-4AB3-8173-98A4A4542F29}"/>
    <hyperlink ref="H3" r:id="rId16" display="https://db.auto.sohu.com/trim_158923" xr:uid="{A5A07F41-EC2F-4194-8970-07B8F05BE4F3}"/>
    <hyperlink ref="H4" r:id="rId17" display="https://db.auto.sohu.com/trim_155383/" xr:uid="{4D6EC148-1316-4177-A5B6-839F97BB9231}"/>
    <hyperlink ref="H5" r:id="rId18" location="pvareaid=2042251" display="https://www.autohome.com.cn/spec/51935/ - pvareaid=2042251" xr:uid="{63A7E36D-790B-4C5D-9D27-D30EDCB61987}"/>
    <hyperlink ref="H6" r:id="rId19" location="pvareaid=3454492" display="https://www.autohome.com.cn/spec/53316/ - pvareaid=3454492" xr:uid="{01787662-033F-48CD-97E4-ABF8B639A756}"/>
    <hyperlink ref="H7" r:id="rId20" display="https://www.autohome.com.cn/spec/49282/" xr:uid="{C154ABB0-C216-4B04-9049-85CF25F4242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0"/>
  <sheetViews>
    <sheetView zoomScale="62" zoomScaleNormal="85" workbookViewId="0">
      <selection activeCell="F17" sqref="F17"/>
    </sheetView>
  </sheetViews>
  <sheetFormatPr defaultColWidth="8.88671875" defaultRowHeight="14.95"/>
  <cols>
    <col min="1" max="1" width="7.6640625" customWidth="1"/>
    <col min="2" max="2" width="8.88671875" customWidth="1"/>
    <col min="3" max="3" width="10" customWidth="1"/>
    <col min="4" max="4" width="12.33203125" customWidth="1"/>
    <col min="5" max="5" width="11.88671875" customWidth="1"/>
    <col min="7" max="7" width="10.44140625"/>
  </cols>
  <sheetData>
    <row r="1" spans="1:8" ht="15.65">
      <c r="B1" s="12" t="s">
        <v>14</v>
      </c>
      <c r="C1" s="13" t="s">
        <v>15</v>
      </c>
      <c r="D1" s="12" t="s">
        <v>16</v>
      </c>
      <c r="E1" s="13" t="s">
        <v>17</v>
      </c>
      <c r="F1" s="13" t="s">
        <v>18</v>
      </c>
      <c r="G1" s="13" t="s">
        <v>19</v>
      </c>
    </row>
    <row r="2" spans="1:8" ht="31.25">
      <c r="A2" s="45" t="s">
        <v>20</v>
      </c>
      <c r="B2" s="14" t="s">
        <v>157</v>
      </c>
      <c r="C2" s="23" t="s">
        <v>155</v>
      </c>
      <c r="D2" s="14">
        <v>184269</v>
      </c>
      <c r="E2" s="16">
        <v>10.29</v>
      </c>
      <c r="F2">
        <f>E2*10000</f>
        <v>102899.99999999999</v>
      </c>
      <c r="G2">
        <f>F2*D2</f>
        <v>18961280099.999996</v>
      </c>
      <c r="H2" s="42" t="s">
        <v>249</v>
      </c>
    </row>
    <row r="3" spans="1:8" ht="31.25">
      <c r="A3" s="45"/>
      <c r="B3" s="17" t="s">
        <v>159</v>
      </c>
      <c r="C3" s="18" t="s">
        <v>156</v>
      </c>
      <c r="D3" s="17">
        <v>178966</v>
      </c>
      <c r="E3" s="20">
        <v>19.28</v>
      </c>
      <c r="F3">
        <f t="shared" ref="F3:F20" si="0">E3*10000</f>
        <v>192800</v>
      </c>
      <c r="G3">
        <f t="shared" ref="G3:G20" si="1">F3*D3</f>
        <v>34504644800</v>
      </c>
      <c r="H3" s="42" t="s">
        <v>250</v>
      </c>
    </row>
    <row r="4" spans="1:8" ht="31.25">
      <c r="A4" s="45"/>
      <c r="B4" s="17" t="s">
        <v>162</v>
      </c>
      <c r="C4" s="18" t="s">
        <v>161</v>
      </c>
      <c r="D4" s="17">
        <v>143212</v>
      </c>
      <c r="E4" s="20">
        <v>25.29</v>
      </c>
      <c r="F4">
        <f t="shared" si="0"/>
        <v>252900</v>
      </c>
      <c r="G4">
        <f t="shared" si="1"/>
        <v>36218314800</v>
      </c>
      <c r="H4" s="42" t="s">
        <v>251</v>
      </c>
    </row>
    <row r="5" spans="1:8" ht="31.25">
      <c r="A5" s="45"/>
      <c r="B5" s="17" t="s">
        <v>158</v>
      </c>
      <c r="C5" s="18" t="s">
        <v>29</v>
      </c>
      <c r="D5" s="17">
        <v>131849</v>
      </c>
      <c r="E5" s="20">
        <v>34.380000000000003</v>
      </c>
      <c r="F5">
        <f t="shared" si="0"/>
        <v>343800</v>
      </c>
      <c r="G5">
        <f t="shared" si="1"/>
        <v>45329686200</v>
      </c>
      <c r="H5" s="42" t="s">
        <v>252</v>
      </c>
    </row>
    <row r="6" spans="1:8" ht="31.25">
      <c r="A6" s="46"/>
      <c r="B6" s="17" t="s">
        <v>160</v>
      </c>
      <c r="C6" s="18" t="s">
        <v>155</v>
      </c>
      <c r="D6" s="17">
        <v>123098</v>
      </c>
      <c r="E6" s="20">
        <v>11.86</v>
      </c>
      <c r="F6">
        <f t="shared" si="0"/>
        <v>118600</v>
      </c>
      <c r="G6">
        <f t="shared" si="1"/>
        <v>14599422800</v>
      </c>
      <c r="H6" s="42" t="s">
        <v>253</v>
      </c>
    </row>
    <row r="7" spans="1:8" ht="31.25">
      <c r="A7" s="47" t="s">
        <v>22</v>
      </c>
      <c r="B7" s="17" t="s">
        <v>164</v>
      </c>
      <c r="C7" t="s">
        <v>163</v>
      </c>
      <c r="D7" s="17">
        <v>9095</v>
      </c>
      <c r="E7" s="19">
        <v>19.489999999999998</v>
      </c>
      <c r="F7">
        <f t="shared" si="0"/>
        <v>194899.99999999997</v>
      </c>
      <c r="G7">
        <f t="shared" si="1"/>
        <v>1772615499.9999998</v>
      </c>
      <c r="H7" s="42" t="s">
        <v>254</v>
      </c>
    </row>
    <row r="8" spans="1:8" ht="31.25">
      <c r="A8" s="45"/>
      <c r="B8" s="17" t="s">
        <v>23</v>
      </c>
      <c r="C8" s="18" t="s">
        <v>24</v>
      </c>
      <c r="D8" s="17">
        <v>970</v>
      </c>
      <c r="E8" s="20">
        <v>15.68</v>
      </c>
      <c r="F8">
        <f t="shared" si="0"/>
        <v>156800</v>
      </c>
      <c r="G8">
        <f t="shared" si="1"/>
        <v>152096000</v>
      </c>
      <c r="H8" s="42" t="s">
        <v>167</v>
      </c>
    </row>
    <row r="9" spans="1:8" ht="31.25">
      <c r="A9" s="46"/>
      <c r="B9" s="17" t="s">
        <v>165</v>
      </c>
      <c r="C9" s="18" t="s">
        <v>24</v>
      </c>
      <c r="D9" s="17">
        <v>919</v>
      </c>
      <c r="E9" s="19">
        <v>18.66</v>
      </c>
      <c r="F9">
        <f t="shared" si="0"/>
        <v>186600</v>
      </c>
      <c r="G9">
        <f t="shared" si="1"/>
        <v>171485400</v>
      </c>
      <c r="H9" s="42" t="s">
        <v>166</v>
      </c>
    </row>
    <row r="10" spans="1:8" ht="44.85">
      <c r="A10" s="21" t="s">
        <v>25</v>
      </c>
      <c r="B10" s="17" t="s">
        <v>169</v>
      </c>
      <c r="C10" s="18" t="s">
        <v>26</v>
      </c>
      <c r="D10" s="17">
        <v>4647</v>
      </c>
      <c r="E10" s="20">
        <v>7.29</v>
      </c>
      <c r="F10">
        <f t="shared" si="0"/>
        <v>72900</v>
      </c>
      <c r="G10">
        <f t="shared" si="1"/>
        <v>338766300</v>
      </c>
      <c r="H10" s="42" t="s">
        <v>170</v>
      </c>
    </row>
    <row r="11" spans="1:8" ht="31.25">
      <c r="A11" s="48" t="s">
        <v>27</v>
      </c>
      <c r="B11" s="17" t="s">
        <v>179</v>
      </c>
      <c r="C11" s="18" t="s">
        <v>178</v>
      </c>
      <c r="D11" s="17">
        <v>251494</v>
      </c>
      <c r="E11" s="20">
        <v>38.17</v>
      </c>
      <c r="F11">
        <f t="shared" si="0"/>
        <v>381700</v>
      </c>
      <c r="G11">
        <f t="shared" si="1"/>
        <v>95995259800</v>
      </c>
      <c r="H11" s="42" t="s">
        <v>180</v>
      </c>
    </row>
    <row r="12" spans="1:8" ht="31.25">
      <c r="A12" s="48"/>
      <c r="B12" s="17" t="s">
        <v>173</v>
      </c>
      <c r="C12" s="18" t="s">
        <v>174</v>
      </c>
      <c r="D12" s="17">
        <v>160823</v>
      </c>
      <c r="E12" s="20">
        <v>20.61</v>
      </c>
      <c r="F12">
        <f t="shared" si="0"/>
        <v>206100</v>
      </c>
      <c r="G12">
        <f t="shared" si="1"/>
        <v>33145620300</v>
      </c>
      <c r="H12" s="42" t="s">
        <v>182</v>
      </c>
    </row>
    <row r="13" spans="1:8" ht="31.25">
      <c r="A13" s="48"/>
      <c r="B13" s="17" t="s">
        <v>175</v>
      </c>
      <c r="C13" s="18" t="s">
        <v>172</v>
      </c>
      <c r="D13" s="17">
        <v>109285</v>
      </c>
      <c r="E13" s="20">
        <v>24.22</v>
      </c>
      <c r="F13">
        <f t="shared" si="0"/>
        <v>242200</v>
      </c>
      <c r="G13">
        <f t="shared" si="1"/>
        <v>26468827000</v>
      </c>
      <c r="H13" s="42" t="s">
        <v>181</v>
      </c>
    </row>
    <row r="14" spans="1:8" ht="31.25">
      <c r="A14" s="48"/>
      <c r="B14" s="17" t="s">
        <v>176</v>
      </c>
      <c r="C14" s="18" t="s">
        <v>174</v>
      </c>
      <c r="D14" s="17">
        <v>72937</v>
      </c>
      <c r="E14" s="20">
        <v>12.78</v>
      </c>
      <c r="F14">
        <f t="shared" si="0"/>
        <v>127800</v>
      </c>
      <c r="G14">
        <f t="shared" si="1"/>
        <v>9321348600</v>
      </c>
      <c r="H14" s="42" t="s">
        <v>184</v>
      </c>
    </row>
    <row r="15" spans="1:8" ht="31.25">
      <c r="A15" s="48"/>
      <c r="B15" s="17" t="s">
        <v>177</v>
      </c>
      <c r="C15" s="18" t="s">
        <v>40</v>
      </c>
      <c r="D15" s="17">
        <v>69888</v>
      </c>
      <c r="E15" s="20">
        <v>3.28</v>
      </c>
      <c r="F15">
        <f t="shared" si="0"/>
        <v>32800</v>
      </c>
      <c r="G15">
        <f t="shared" si="1"/>
        <v>2292326400</v>
      </c>
      <c r="H15" s="42" t="s">
        <v>183</v>
      </c>
    </row>
    <row r="16" spans="1:8" ht="31.25">
      <c r="A16" s="48" t="s">
        <v>28</v>
      </c>
      <c r="B16" s="17" t="s">
        <v>187</v>
      </c>
      <c r="C16" s="18" t="s">
        <v>174</v>
      </c>
      <c r="D16" s="17">
        <v>148217</v>
      </c>
      <c r="E16" s="20">
        <v>17.03</v>
      </c>
      <c r="F16">
        <f t="shared" si="0"/>
        <v>170300</v>
      </c>
      <c r="G16">
        <f t="shared" si="1"/>
        <v>25241355100</v>
      </c>
      <c r="H16" s="42" t="s">
        <v>188</v>
      </c>
    </row>
    <row r="17" spans="1:8" ht="46.9">
      <c r="A17" s="48"/>
      <c r="B17" s="17" t="s">
        <v>190</v>
      </c>
      <c r="C17" s="18" t="s">
        <v>174</v>
      </c>
      <c r="D17" s="17">
        <v>95305</v>
      </c>
      <c r="E17" s="19">
        <v>22.85</v>
      </c>
      <c r="F17">
        <f t="shared" si="0"/>
        <v>228500</v>
      </c>
      <c r="G17">
        <f t="shared" si="1"/>
        <v>21777192500</v>
      </c>
      <c r="H17" s="42" t="s">
        <v>191</v>
      </c>
    </row>
    <row r="18" spans="1:8" ht="31.25">
      <c r="A18" s="48"/>
      <c r="B18" s="17" t="s">
        <v>193</v>
      </c>
      <c r="C18" s="18" t="s">
        <v>174</v>
      </c>
      <c r="D18" s="17">
        <v>90222</v>
      </c>
      <c r="E18" s="19">
        <v>27.38</v>
      </c>
      <c r="F18">
        <f t="shared" si="0"/>
        <v>273800</v>
      </c>
      <c r="G18">
        <f t="shared" si="1"/>
        <v>24702783600</v>
      </c>
      <c r="H18" s="42" t="s">
        <v>194</v>
      </c>
    </row>
    <row r="19" spans="1:8" ht="31.25">
      <c r="A19" s="48"/>
      <c r="B19" s="17" t="s">
        <v>185</v>
      </c>
      <c r="C19" s="18" t="s">
        <v>174</v>
      </c>
      <c r="D19" s="17">
        <v>80030</v>
      </c>
      <c r="E19" s="20">
        <v>18.579999999999998</v>
      </c>
      <c r="F19">
        <f t="shared" si="0"/>
        <v>185799.99999999997</v>
      </c>
      <c r="G19">
        <f t="shared" si="1"/>
        <v>14869573999.999998</v>
      </c>
      <c r="H19" s="42" t="s">
        <v>189</v>
      </c>
    </row>
    <row r="20" spans="1:8" ht="46.9">
      <c r="A20" s="47"/>
      <c r="B20" s="24" t="s">
        <v>186</v>
      </c>
      <c r="C20" s="25" t="s">
        <v>174</v>
      </c>
      <c r="D20" s="24">
        <v>73069</v>
      </c>
      <c r="E20" s="26">
        <v>27.63</v>
      </c>
      <c r="F20">
        <f t="shared" si="0"/>
        <v>276300</v>
      </c>
      <c r="G20">
        <f t="shared" si="1"/>
        <v>20188964700</v>
      </c>
      <c r="H20" s="42" t="s">
        <v>192</v>
      </c>
    </row>
  </sheetData>
  <mergeCells count="4">
    <mergeCell ref="A2:A6"/>
    <mergeCell ref="A7:A9"/>
    <mergeCell ref="A11:A15"/>
    <mergeCell ref="A16:A20"/>
  </mergeCells>
  <phoneticPr fontId="8" type="noConversion"/>
  <hyperlinks>
    <hyperlink ref="H2" r:id="rId1" location="pvareaid=3454492" display="https://www.autohome.com.cn/spec/s1cSgXW2Qg4/ - pvareaid=3454492" xr:uid="{09AF33F6-ACE7-400E-905E-A301B1FDEE6D}"/>
    <hyperlink ref="H3" r:id="rId2" display="https://db.auto.sohu.com/trim_158923" xr:uid="{FF09D310-60DB-4F1B-B74C-535CAF2D3853}"/>
    <hyperlink ref="H4" r:id="rId3" display="https://db.auto.sohu.com/trim_155383/" xr:uid="{9ACDF91D-7A5A-4F73-B25A-ACB6EDEBFBDB}"/>
    <hyperlink ref="H5" r:id="rId4" location="pvareaid=2042251" display="https://www.autohome.com.cn/spec/51935/ - pvareaid=2042251" xr:uid="{7DE34D02-80EB-4EEF-AD1D-F565F3B3537E}"/>
    <hyperlink ref="H6" r:id="rId5" location="pvareaid=3454492" display="https://www.autohome.com.cn/spec/53316/ - pvareaid=3454492" xr:uid="{732D8661-3D27-4FED-A86E-AB60F0437B84}"/>
    <hyperlink ref="H9" r:id="rId6" display="https://www.dongchedi.com/auto/series/3279/model-55131" xr:uid="{956E06E2-24F6-4848-8D39-A5A808E6B646}"/>
    <hyperlink ref="H8" r:id="rId7" display="https://www.dongchedi.com/auto/series/1211/model-43531" xr:uid="{75ADC56E-6C91-4955-B507-A8A35ED38CB8}"/>
    <hyperlink ref="H7" r:id="rId8" display="https://www.autohome.com.cn/spec/49282/" xr:uid="{6962B049-3AC8-4155-BD90-384E8B46CDB2}"/>
    <hyperlink ref="H10" r:id="rId9" display="https://www.dongchedi.com/auto/series/1081/model-93717" xr:uid="{69E04744-5338-482B-BFFF-175D80756468}"/>
    <hyperlink ref="H11" r:id="rId10" display="https://www.dongchedi.com/auto/series/4363/model-59072" xr:uid="{17126D83-24F6-4E92-9D80-FECA3645BF43}"/>
    <hyperlink ref="H13" r:id="rId11" display="https://www.dongchedi.com/auto/series/3762/model-58595" xr:uid="{8A42125B-1459-4A00-BB35-5C6A4C17B6AF}"/>
    <hyperlink ref="H12" r:id="rId12" display="https://www.dongchedi.com/auto/series/4540/model-88503" xr:uid="{372E6E94-08B0-4F60-8CEB-6496639393FF}"/>
    <hyperlink ref="H15" r:id="rId13" display="https://www.dongchedi.com/auto/series/4499/model-72935" xr:uid="{FA33CB43-6864-4227-A0AF-BFFB9BE74331}"/>
    <hyperlink ref="H14" r:id="rId14" display="https://www.dongchedi.com/auto/series/4899/model-89501" xr:uid="{54310A85-A618-4050-B99C-1F20BD0104F8}"/>
    <hyperlink ref="H16" r:id="rId15" display="https://www.dongchedi.com/auto/series/4865/model-50997" xr:uid="{FFF7C883-0216-4675-A9A3-F0C0E1C21286}"/>
    <hyperlink ref="H19" r:id="rId16" display="https://www.dongchedi.com/auto/series/4865/model-74253" xr:uid="{52D16002-DA08-4A10-8C93-839D60931662}"/>
    <hyperlink ref="H17" r:id="rId17" display="https://www.dongchedi.com/auto/series/4228/model-72788" xr:uid="{2F0DA7CF-0418-4C26-B4D8-27236CEE1400}"/>
    <hyperlink ref="H20" r:id="rId18" display="https://www.dongchedi.com/auto/series/4228/model-72691" xr:uid="{C9A3BD04-0F7F-4EF0-89E7-757D3837E3F8}"/>
    <hyperlink ref="H18" r:id="rId19" display="https://www.dongchedi.com/auto/series/311/model-60265" xr:uid="{A03A377E-EF48-45B6-882C-74CB084838F8}"/>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CF603-BD56-489F-B582-580B6ACD9871}">
  <sheetPr>
    <tabColor rgb="FFFFFF00"/>
  </sheetPr>
  <dimension ref="A1:H7"/>
  <sheetViews>
    <sheetView workbookViewId="0">
      <selection activeCell="B7" sqref="B7:H7"/>
    </sheetView>
  </sheetViews>
  <sheetFormatPr defaultRowHeight="14.95"/>
  <cols>
    <col min="1" max="1" width="12.88671875" customWidth="1"/>
    <col min="2" max="2" width="8.88671875" customWidth="1"/>
    <col min="3" max="3" width="6.6640625" customWidth="1"/>
    <col min="4" max="4" width="5.109375" customWidth="1"/>
    <col min="5" max="5" width="11.88671875" customWidth="1"/>
    <col min="7" max="7" width="10.44140625"/>
  </cols>
  <sheetData>
    <row r="1" spans="1:8" ht="15.65">
      <c r="B1" s="12" t="s">
        <v>14</v>
      </c>
      <c r="C1" s="13" t="s">
        <v>15</v>
      </c>
      <c r="D1" s="12" t="s">
        <v>16</v>
      </c>
      <c r="E1" s="13" t="s">
        <v>17</v>
      </c>
      <c r="F1" s="13" t="s">
        <v>18</v>
      </c>
      <c r="G1" s="13" t="s">
        <v>19</v>
      </c>
    </row>
    <row r="2" spans="1:8" ht="31.25">
      <c r="A2" s="45" t="s">
        <v>30</v>
      </c>
      <c r="B2" s="14" t="s">
        <v>32</v>
      </c>
      <c r="C2" s="15" t="s">
        <v>199</v>
      </c>
      <c r="D2" s="14">
        <v>937</v>
      </c>
      <c r="E2" s="22">
        <v>41.84</v>
      </c>
      <c r="F2">
        <f t="shared" ref="F2:F7" si="0">E2*10000</f>
        <v>418400.00000000006</v>
      </c>
      <c r="G2">
        <f t="shared" ref="G2:G7" si="1">F2*D2</f>
        <v>392040800.00000006</v>
      </c>
      <c r="H2" s="42" t="s">
        <v>200</v>
      </c>
    </row>
    <row r="3" spans="1:8" ht="31.25">
      <c r="A3" s="45"/>
      <c r="B3" s="17" t="s">
        <v>198</v>
      </c>
      <c r="C3" s="18" t="s">
        <v>201</v>
      </c>
      <c r="D3" s="17">
        <v>615</v>
      </c>
      <c r="E3" s="19">
        <v>76.8</v>
      </c>
      <c r="F3">
        <f t="shared" si="0"/>
        <v>768000</v>
      </c>
      <c r="G3">
        <f t="shared" si="1"/>
        <v>472320000</v>
      </c>
      <c r="H3" s="42" t="s">
        <v>202</v>
      </c>
    </row>
    <row r="4" spans="1:8" ht="46.9">
      <c r="A4" s="46"/>
      <c r="B4" s="17" t="s">
        <v>203</v>
      </c>
      <c r="C4" s="18" t="s">
        <v>31</v>
      </c>
      <c r="D4" s="17">
        <v>318</v>
      </c>
      <c r="E4" s="19">
        <v>42</v>
      </c>
      <c r="F4">
        <f t="shared" si="0"/>
        <v>420000</v>
      </c>
      <c r="G4">
        <f t="shared" si="1"/>
        <v>133560000</v>
      </c>
      <c r="H4" s="42" t="s">
        <v>204</v>
      </c>
    </row>
    <row r="5" spans="1:8" ht="31.25">
      <c r="A5" s="21" t="s">
        <v>33</v>
      </c>
      <c r="B5" s="17" t="s">
        <v>196</v>
      </c>
      <c r="C5" s="18" t="s">
        <v>195</v>
      </c>
      <c r="D5" s="17">
        <v>664</v>
      </c>
      <c r="E5">
        <v>108</v>
      </c>
      <c r="F5">
        <f t="shared" si="0"/>
        <v>1080000</v>
      </c>
      <c r="G5">
        <f t="shared" si="1"/>
        <v>717120000</v>
      </c>
      <c r="H5" s="42" t="s">
        <v>197</v>
      </c>
    </row>
    <row r="6" spans="1:8" ht="31.25">
      <c r="A6" s="21" t="s">
        <v>35</v>
      </c>
      <c r="B6" s="17" t="s">
        <v>207</v>
      </c>
      <c r="C6" s="18" t="s">
        <v>195</v>
      </c>
      <c r="D6" s="17">
        <v>37</v>
      </c>
      <c r="E6" s="20">
        <v>45</v>
      </c>
      <c r="F6">
        <f t="shared" si="0"/>
        <v>450000</v>
      </c>
      <c r="G6">
        <f t="shared" si="1"/>
        <v>16650000</v>
      </c>
      <c r="H6" t="s">
        <v>208</v>
      </c>
    </row>
    <row r="7" spans="1:8" ht="31.25">
      <c r="A7" s="21" t="s">
        <v>38</v>
      </c>
      <c r="B7" s="17" t="s">
        <v>247</v>
      </c>
      <c r="C7" s="18" t="s">
        <v>174</v>
      </c>
      <c r="D7" s="17">
        <v>546</v>
      </c>
      <c r="E7" s="20">
        <v>160</v>
      </c>
      <c r="F7">
        <f t="shared" si="0"/>
        <v>1600000</v>
      </c>
      <c r="G7">
        <f t="shared" si="1"/>
        <v>873600000</v>
      </c>
      <c r="H7" s="42" t="s">
        <v>248</v>
      </c>
    </row>
  </sheetData>
  <mergeCells count="1">
    <mergeCell ref="A2:A4"/>
  </mergeCells>
  <phoneticPr fontId="8" type="noConversion"/>
  <hyperlinks>
    <hyperlink ref="H5" r:id="rId1" location=":~:text=%E5%93%81%E8%B4%A8%E5%8D%93%E8%B6%8A%E7%9A%84%E2%80%9C%E8%8E%B1%E8%8C%B5,%E4%BD%93%E7%8E%B0%E5%BE%97%E6%B7%8B%E6%BC%93%E5%B0%BD%E8%87%B4%E3%80%82" display="https://www.chinabuses.com/ad/yutong5/cp/zk6120h.htm - :~:text=%E5%93%81%E8%B4%A8%E5%8D%93%E8%B6%8A%E7%9A%84%E2%80%9C%E8%8E%B1%E8%8C%B5,%E4%BD%93%E7%8E%B0%E5%BE%97%E6%B7%8B%E6%BC%93%E5%B0%BD%E8%87%B4%E3%80%82" xr:uid="{23FF96C3-FF57-4CF2-8371-BF99F9F8653C}"/>
    <hyperlink ref="H2" r:id="rId2" display="https://www.autohome.com.cn/spec/1009303/" xr:uid="{E67B74D6-30DA-476D-BF5A-8E3280407DB5}"/>
    <hyperlink ref="H3" r:id="rId3" display="https://www.dongchedi.com/auto/series/1597/model-75605" xr:uid="{CB216549-3BD8-4471-9380-5ED7F1D00A30}"/>
    <hyperlink ref="H4" r:id="rId4" location=":~:text=%E6%8C%87%E5%AF%BC%E4%BB%B7%EF%BC%9A,42.29%20%E4%B8%87" display="https://www.autohome.com.cn/2527/ - :~:text=%E6%8C%87%E5%AF%BC%E4%BB%B7%EF%BC%9A,42.29%20%E4%B8%87" xr:uid="{2A71D217-BC01-40A8-BD78-7F8E5CAE05AB}"/>
    <hyperlink ref="H7" r:id="rId5" display="https://www.modiauto.com.cn/bk/58708.html" xr:uid="{AABD7B88-AB9C-467E-A3AC-B6D05430B42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zoomScale="92" zoomScaleNormal="85" workbookViewId="0">
      <selection sqref="A1:F1048576"/>
    </sheetView>
  </sheetViews>
  <sheetFormatPr defaultColWidth="8.88671875" defaultRowHeight="14.95"/>
  <cols>
    <col min="1" max="1" width="12.88671875" customWidth="1"/>
    <col min="2" max="2" width="8.88671875" customWidth="1"/>
    <col min="3" max="3" width="6.6640625" customWidth="1"/>
    <col min="4" max="4" width="5.109375" customWidth="1"/>
    <col min="5" max="5" width="11.88671875" customWidth="1"/>
    <col min="7" max="7" width="10.44140625"/>
  </cols>
  <sheetData>
    <row r="1" spans="1:8" ht="15.65">
      <c r="B1" s="12" t="s">
        <v>14</v>
      </c>
      <c r="C1" s="13" t="s">
        <v>15</v>
      </c>
      <c r="D1" s="12" t="s">
        <v>16</v>
      </c>
      <c r="E1" s="13" t="s">
        <v>17</v>
      </c>
      <c r="F1" s="13" t="s">
        <v>18</v>
      </c>
      <c r="G1" s="13" t="s">
        <v>19</v>
      </c>
    </row>
    <row r="2" spans="1:8" ht="31.25">
      <c r="A2" s="45" t="s">
        <v>30</v>
      </c>
      <c r="B2" s="14" t="s">
        <v>32</v>
      </c>
      <c r="C2" s="15" t="s">
        <v>199</v>
      </c>
      <c r="D2" s="14">
        <v>937</v>
      </c>
      <c r="E2" s="22">
        <v>41.84</v>
      </c>
      <c r="F2">
        <f t="shared" ref="F2:F4" si="0">E2*10000</f>
        <v>418400.00000000006</v>
      </c>
      <c r="G2">
        <f t="shared" ref="G2:G4" si="1">F2*D2</f>
        <v>392040800.00000006</v>
      </c>
      <c r="H2" s="42" t="s">
        <v>200</v>
      </c>
    </row>
    <row r="3" spans="1:8" ht="31.25">
      <c r="A3" s="45"/>
      <c r="B3" s="17" t="s">
        <v>198</v>
      </c>
      <c r="C3" s="18" t="s">
        <v>201</v>
      </c>
      <c r="D3" s="17">
        <v>615</v>
      </c>
      <c r="E3" s="19">
        <v>76.8</v>
      </c>
      <c r="F3">
        <f t="shared" si="0"/>
        <v>768000</v>
      </c>
      <c r="G3">
        <f t="shared" si="1"/>
        <v>472320000</v>
      </c>
      <c r="H3" s="42" t="s">
        <v>202</v>
      </c>
    </row>
    <row r="4" spans="1:8" ht="46.9">
      <c r="A4" s="46"/>
      <c r="B4" s="17" t="s">
        <v>203</v>
      </c>
      <c r="C4" s="18" t="s">
        <v>31</v>
      </c>
      <c r="D4" s="17">
        <v>318</v>
      </c>
      <c r="E4" s="19">
        <v>42</v>
      </c>
      <c r="F4">
        <f t="shared" si="0"/>
        <v>420000</v>
      </c>
      <c r="G4">
        <f t="shared" si="1"/>
        <v>133560000</v>
      </c>
      <c r="H4" s="42" t="s">
        <v>204</v>
      </c>
    </row>
    <row r="5" spans="1:8" ht="31.25">
      <c r="A5" s="21" t="s">
        <v>33</v>
      </c>
      <c r="B5" s="17" t="s">
        <v>34</v>
      </c>
      <c r="C5" s="18" t="s">
        <v>21</v>
      </c>
      <c r="D5" s="17">
        <v>29</v>
      </c>
      <c r="E5" s="20">
        <v>42</v>
      </c>
      <c r="F5">
        <f t="shared" ref="F5:F7" si="2">E5*10000</f>
        <v>420000</v>
      </c>
      <c r="G5">
        <f t="shared" ref="G5:G7" si="3">F5*D5</f>
        <v>12180000</v>
      </c>
    </row>
    <row r="6" spans="1:8" ht="31.25">
      <c r="A6" s="21" t="s">
        <v>35</v>
      </c>
      <c r="B6" s="17" t="s">
        <v>36</v>
      </c>
      <c r="C6" s="18" t="s">
        <v>37</v>
      </c>
      <c r="D6" s="17">
        <v>19</v>
      </c>
      <c r="E6" s="20">
        <v>45</v>
      </c>
      <c r="F6">
        <f t="shared" si="2"/>
        <v>450000</v>
      </c>
      <c r="G6">
        <f t="shared" si="3"/>
        <v>8550000</v>
      </c>
    </row>
    <row r="7" spans="1:8" ht="31.25">
      <c r="A7" s="21" t="s">
        <v>38</v>
      </c>
      <c r="B7" s="17" t="s">
        <v>247</v>
      </c>
      <c r="C7" s="18" t="s">
        <v>174</v>
      </c>
      <c r="D7" s="17">
        <v>546</v>
      </c>
      <c r="E7" s="20">
        <v>160</v>
      </c>
      <c r="F7">
        <f t="shared" si="2"/>
        <v>1600000</v>
      </c>
      <c r="G7">
        <f t="shared" si="3"/>
        <v>873600000</v>
      </c>
      <c r="H7" s="42" t="s">
        <v>248</v>
      </c>
    </row>
  </sheetData>
  <mergeCells count="1">
    <mergeCell ref="A2:A4"/>
  </mergeCells>
  <phoneticPr fontId="8" type="noConversion"/>
  <hyperlinks>
    <hyperlink ref="H2" r:id="rId1" display="https://www.autohome.com.cn/spec/1009303/" xr:uid="{CFB21042-EE9C-4F17-9F29-8982FB05D3B6}"/>
    <hyperlink ref="H3" r:id="rId2" display="https://www.dongchedi.com/auto/series/1597/model-75605" xr:uid="{361F02E0-4174-4DC8-AD23-A42BD94A8ACE}"/>
    <hyperlink ref="H4" r:id="rId3" location=":~:text=%E6%8C%87%E5%AF%BC%E4%BB%B7%EF%BC%9A,42.29%20%E4%B8%87" display="https://www.autohome.com.cn/2527/ - :~:text=%E6%8C%87%E5%AF%BC%E4%BB%B7%EF%BC%9A,42.29%20%E4%B8%87" xr:uid="{8113B018-D700-4215-B86D-8D78908F2561}"/>
    <hyperlink ref="H7" r:id="rId4" display="https://www.modiauto.com.cn/bk/58708.html" xr:uid="{D33490D0-40EE-482B-A5F6-8B2B41BA40C1}"/>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1BECE-CF4F-413D-9F1C-F67D5992E37C}">
  <dimension ref="A1:H10"/>
  <sheetViews>
    <sheetView topLeftCell="A5" workbookViewId="0">
      <selection activeCell="B2" sqref="B2:H10"/>
    </sheetView>
  </sheetViews>
  <sheetFormatPr defaultRowHeight="14.95"/>
  <cols>
    <col min="1" max="1" width="7.6640625" customWidth="1"/>
    <col min="2" max="2" width="8.88671875" customWidth="1"/>
    <col min="3" max="3" width="8.33203125" customWidth="1"/>
    <col min="4" max="4" width="5.88671875" customWidth="1"/>
    <col min="5" max="5" width="11.88671875" customWidth="1"/>
    <col min="7" max="7" width="10.44140625"/>
  </cols>
  <sheetData>
    <row r="1" spans="1:8" ht="15.65">
      <c r="B1" s="12" t="s">
        <v>14</v>
      </c>
      <c r="C1" s="13" t="s">
        <v>15</v>
      </c>
      <c r="D1" s="12" t="s">
        <v>16</v>
      </c>
      <c r="E1" s="13" t="s">
        <v>17</v>
      </c>
      <c r="F1" s="13" t="s">
        <v>18</v>
      </c>
      <c r="G1" s="13" t="s">
        <v>19</v>
      </c>
    </row>
    <row r="2" spans="1:8" ht="31.25">
      <c r="A2" s="45" t="s">
        <v>20</v>
      </c>
      <c r="B2" s="14" t="s">
        <v>222</v>
      </c>
      <c r="C2" s="15" t="s">
        <v>40</v>
      </c>
      <c r="D2" s="14">
        <v>32796</v>
      </c>
      <c r="E2" s="16">
        <v>5.68</v>
      </c>
      <c r="F2">
        <f>E2*10000</f>
        <v>56800</v>
      </c>
      <c r="G2">
        <f>F2*D2</f>
        <v>1862812800</v>
      </c>
      <c r="H2" s="42" t="s">
        <v>223</v>
      </c>
    </row>
    <row r="3" spans="1:8" ht="31.25">
      <c r="A3" s="46"/>
      <c r="B3" s="17" t="s">
        <v>224</v>
      </c>
      <c r="C3" s="18" t="s">
        <v>40</v>
      </c>
      <c r="D3" s="17">
        <v>23429</v>
      </c>
      <c r="E3" s="20">
        <v>4.33</v>
      </c>
      <c r="F3">
        <f t="shared" ref="F3:F10" si="0">E3*10000</f>
        <v>43300</v>
      </c>
      <c r="G3">
        <f t="shared" ref="G3:G10" si="1">F3*D3</f>
        <v>1014475700</v>
      </c>
      <c r="H3" s="42" t="s">
        <v>225</v>
      </c>
    </row>
    <row r="4" spans="1:8" ht="31.25">
      <c r="A4" s="47" t="s">
        <v>22</v>
      </c>
      <c r="B4" s="17" t="s">
        <v>220</v>
      </c>
      <c r="C4" s="15" t="s">
        <v>39</v>
      </c>
      <c r="D4" s="17">
        <v>19765</v>
      </c>
      <c r="E4" s="20">
        <v>18.88</v>
      </c>
      <c r="F4">
        <f t="shared" si="0"/>
        <v>188800</v>
      </c>
      <c r="G4">
        <f t="shared" si="1"/>
        <v>3731632000</v>
      </c>
      <c r="H4" s="42" t="s">
        <v>221</v>
      </c>
    </row>
    <row r="5" spans="1:8" ht="31.25">
      <c r="A5" s="46"/>
      <c r="B5" s="17" t="s">
        <v>41</v>
      </c>
      <c r="C5" s="15" t="s">
        <v>39</v>
      </c>
      <c r="D5" s="17">
        <v>18746</v>
      </c>
      <c r="E5" s="20">
        <v>18.88</v>
      </c>
      <c r="F5">
        <f t="shared" si="0"/>
        <v>188800</v>
      </c>
      <c r="G5">
        <f t="shared" si="1"/>
        <v>3539244800</v>
      </c>
      <c r="H5" s="42" t="s">
        <v>221</v>
      </c>
    </row>
    <row r="6" spans="1:8" ht="31.25">
      <c r="A6" s="47" t="s">
        <v>25</v>
      </c>
      <c r="B6" s="17" t="s">
        <v>214</v>
      </c>
      <c r="C6" s="18" t="s">
        <v>46</v>
      </c>
      <c r="D6" s="17">
        <v>2512</v>
      </c>
      <c r="E6" s="20">
        <v>5</v>
      </c>
      <c r="F6">
        <f t="shared" si="0"/>
        <v>50000</v>
      </c>
      <c r="G6">
        <f t="shared" si="1"/>
        <v>125600000</v>
      </c>
      <c r="H6" s="42" t="s">
        <v>217</v>
      </c>
    </row>
    <row r="7" spans="1:8" ht="31.25">
      <c r="A7" s="45"/>
      <c r="B7" s="17" t="s">
        <v>215</v>
      </c>
      <c r="C7" s="18" t="s">
        <v>46</v>
      </c>
      <c r="D7" s="17">
        <v>2204</v>
      </c>
      <c r="E7" s="19">
        <f>7.84</f>
        <v>7.84</v>
      </c>
      <c r="F7">
        <f t="shared" si="0"/>
        <v>78400</v>
      </c>
      <c r="G7">
        <f t="shared" si="1"/>
        <v>172793600</v>
      </c>
      <c r="H7" s="42" t="s">
        <v>218</v>
      </c>
    </row>
    <row r="8" spans="1:8" ht="46.9">
      <c r="A8" s="46"/>
      <c r="B8" s="17" t="s">
        <v>216</v>
      </c>
      <c r="C8" s="18" t="s">
        <v>42</v>
      </c>
      <c r="D8" s="17">
        <v>1671</v>
      </c>
      <c r="E8" s="19">
        <v>5.88</v>
      </c>
      <c r="F8">
        <f t="shared" si="0"/>
        <v>58800</v>
      </c>
      <c r="G8">
        <f t="shared" si="1"/>
        <v>98254800</v>
      </c>
      <c r="H8" s="42" t="s">
        <v>219</v>
      </c>
    </row>
    <row r="9" spans="1:8" ht="46.9">
      <c r="A9" s="47" t="s">
        <v>27</v>
      </c>
      <c r="B9" s="17" t="s">
        <v>209</v>
      </c>
      <c r="C9" s="18" t="s">
        <v>43</v>
      </c>
      <c r="D9" s="17">
        <v>7525</v>
      </c>
      <c r="E9" s="20">
        <f>(11.28+11.98)/2</f>
        <v>11.629999999999999</v>
      </c>
      <c r="F9">
        <f t="shared" si="0"/>
        <v>116299.99999999999</v>
      </c>
      <c r="G9">
        <f t="shared" si="1"/>
        <v>875157499.99999988</v>
      </c>
      <c r="H9" s="42" t="s">
        <v>212</v>
      </c>
    </row>
    <row r="10" spans="1:8" ht="46.9">
      <c r="A10" s="46"/>
      <c r="B10" s="17" t="s">
        <v>210</v>
      </c>
      <c r="C10" s="18" t="s">
        <v>211</v>
      </c>
      <c r="D10" s="17">
        <v>4810</v>
      </c>
      <c r="E10" s="20">
        <v>17.18</v>
      </c>
      <c r="F10">
        <f t="shared" si="0"/>
        <v>171800</v>
      </c>
      <c r="G10">
        <f t="shared" si="1"/>
        <v>826358000</v>
      </c>
      <c r="H10" s="42" t="s">
        <v>213</v>
      </c>
    </row>
  </sheetData>
  <mergeCells count="4">
    <mergeCell ref="A2:A3"/>
    <mergeCell ref="A4:A5"/>
    <mergeCell ref="A6:A8"/>
    <mergeCell ref="A9:A10"/>
  </mergeCells>
  <phoneticPr fontId="8" type="noConversion"/>
  <hyperlinks>
    <hyperlink ref="H9" r:id="rId1" display="https://www.autohome.com.cn/news/202404/1295774.html" xr:uid="{19C5D4B2-B37E-44E9-979B-ABCA322A6580}"/>
    <hyperlink ref="H10" r:id="rId2" location=":~:text=%E7%BB%AD%E8%88%AA%E9%87%8C%E7%A8%8B%EF%BC%9A%20270-350%E5%85%AC%E9%87%8C%20%E7%94%B5%20%E5%8A%A8%20%E6%9C%BA%EF%BC%9A,102%E9%A9%AC%E5%8A%9B%20%E5%85%85%E7%94%B5%E6%97%B6%E9%97%B4%EF%BC%9A%20%E5%BF%AB%E5%85%850.5%E5%B0%8F%E6%97%B6%2C%E6%85%A2%E5%85%8510%E5%B0%8F%E6%97%B6%20%E6%8C%87%E5%AF%BC%E4%BB%B7%EF%BC%9A%2015.38-17.68%E4%B8%87" display="https://car.autohome.com.cn/price/series-5432.html - :~:text=%E7%BB%AD%E8%88%AA%E9%87%8C%E7%A8%8B%EF%BC%9A%20270-350%E5%85%AC%E9%87%8C%20%E7%94%B5%20%E5%8A%A8%20%E6%9C%BA%EF%BC%9A,102%E9%A9%AC%E5%8A%9B%20%E5%85%85%E7%94%B5%E6%97%B6%E9%97%B4%EF%BC%9A%20%E5%BF%AB%E5%85%850.5%E5%B0%8F%E6%97%B6%2C%E6%85%A2%E5%85%8510%E5%B0%8F%E6%97%B6%20%E6%8C%87%E5%AF%BC%E4%BB%B7%EF%BC%9A%2015.38-17.68%E4%B8%87" xr:uid="{BE4035F9-BC88-472E-B629-66EB4B35C281}"/>
    <hyperlink ref="H6" r:id="rId3" display="https://www.dongchedi.com/auto/params-carIds-x-2976" xr:uid="{16C41641-FACD-43CD-92A7-4E5E2240AB4A}"/>
    <hyperlink ref="H7" r:id="rId4" display="https://product.360che.com/s30/7711_64_index.html" xr:uid="{DF4D1507-D59A-4C81-AC18-3ED5C31440D7}"/>
    <hyperlink ref="H8" r:id="rId5" display="https://www.autohome.com.cn/news/202007/1018986.html" xr:uid="{01311C74-4456-428E-B067-65A001722146}"/>
    <hyperlink ref="H4" r:id="rId6" location="pvareaid=3454497" display="https://www.autohome.com.cn/spec/1012059/price.html?ordertype=1 - pvareaid=3454497" xr:uid="{6F93556D-146C-41B8-9D66-6FA04F5E5C74}"/>
    <hyperlink ref="H5" r:id="rId7" location="pvareaid=3454497" display="https://www.autohome.com.cn/spec/1012059/price.html?ordertype=1 - pvareaid=3454497" xr:uid="{D768CE7B-1AE7-46AF-ACDD-9B0CDC11B3E0}"/>
    <hyperlink ref="H2" r:id="rId8" location="pvareaid=3454492" display="https://www.autohome.com.cn/spec/VdCa_V3HFZo/ - pvareaid=3454492" xr:uid="{E1EFF829-A927-45DA-8D0C-AC87EFD350FA}"/>
    <hyperlink ref="H3" r:id="rId9" location="pvareaid=3454492" display="https://www.autohome.com.cn/spec/fTcvgC3Pmhs/ - pvareaid=3454492" xr:uid="{C2A6F7BD-8916-4529-AD41-526CC7281E6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
  <sheetViews>
    <sheetView zoomScale="75" workbookViewId="0">
      <selection activeCell="F5" sqref="F5"/>
    </sheetView>
  </sheetViews>
  <sheetFormatPr defaultColWidth="8.88671875" defaultRowHeight="14.95"/>
  <cols>
    <col min="1" max="1" width="7.6640625" customWidth="1"/>
    <col min="2" max="2" width="8.88671875" customWidth="1"/>
    <col min="3" max="3" width="8.33203125" customWidth="1"/>
    <col min="4" max="4" width="5.88671875" customWidth="1"/>
    <col min="5" max="5" width="11.88671875" customWidth="1"/>
    <col min="7" max="7" width="10.44140625"/>
  </cols>
  <sheetData>
    <row r="1" spans="1:8" ht="15.65">
      <c r="B1" s="12" t="s">
        <v>14</v>
      </c>
      <c r="C1" s="13" t="s">
        <v>15</v>
      </c>
      <c r="D1" s="12" t="s">
        <v>16</v>
      </c>
      <c r="E1" s="13" t="s">
        <v>17</v>
      </c>
      <c r="F1" s="13" t="s">
        <v>18</v>
      </c>
      <c r="G1" s="13" t="s">
        <v>19</v>
      </c>
    </row>
    <row r="2" spans="1:8" ht="31.25">
      <c r="A2" s="45" t="s">
        <v>20</v>
      </c>
      <c r="B2" s="14" t="s">
        <v>222</v>
      </c>
      <c r="C2" s="15" t="s">
        <v>40</v>
      </c>
      <c r="D2" s="14">
        <v>32796</v>
      </c>
      <c r="E2" s="16">
        <v>5.68</v>
      </c>
      <c r="F2">
        <f>E2*10000</f>
        <v>56800</v>
      </c>
      <c r="G2">
        <f>F2*D2</f>
        <v>1862812800</v>
      </c>
      <c r="H2" s="42" t="s">
        <v>223</v>
      </c>
    </row>
    <row r="3" spans="1:8" ht="31.25">
      <c r="A3" s="46"/>
      <c r="B3" s="17" t="s">
        <v>224</v>
      </c>
      <c r="C3" s="18" t="s">
        <v>40</v>
      </c>
      <c r="D3" s="17">
        <v>23429</v>
      </c>
      <c r="E3" s="20">
        <v>4.33</v>
      </c>
      <c r="F3">
        <f t="shared" ref="F3:F10" si="0">E3*10000</f>
        <v>43300</v>
      </c>
      <c r="G3">
        <f t="shared" ref="G3:G10" si="1">F3*D3</f>
        <v>1014475700</v>
      </c>
      <c r="H3" s="42" t="s">
        <v>225</v>
      </c>
    </row>
    <row r="4" spans="1:8" ht="31.25">
      <c r="A4" s="47" t="s">
        <v>22</v>
      </c>
      <c r="B4" s="17" t="s">
        <v>220</v>
      </c>
      <c r="C4" s="15" t="s">
        <v>39</v>
      </c>
      <c r="D4" s="17">
        <v>19765</v>
      </c>
      <c r="E4" s="20">
        <v>18.88</v>
      </c>
      <c r="F4">
        <f t="shared" si="0"/>
        <v>188800</v>
      </c>
      <c r="G4">
        <f t="shared" si="1"/>
        <v>3731632000</v>
      </c>
      <c r="H4" s="42" t="s">
        <v>221</v>
      </c>
    </row>
    <row r="5" spans="1:8" ht="31.25">
      <c r="A5" s="46"/>
      <c r="B5" s="17" t="s">
        <v>41</v>
      </c>
      <c r="C5" s="15" t="s">
        <v>39</v>
      </c>
      <c r="D5" s="17">
        <v>18746</v>
      </c>
      <c r="E5" s="20">
        <v>18.88</v>
      </c>
      <c r="F5">
        <f t="shared" si="0"/>
        <v>188800</v>
      </c>
      <c r="G5">
        <f t="shared" si="1"/>
        <v>3539244800</v>
      </c>
      <c r="H5" s="42" t="s">
        <v>221</v>
      </c>
    </row>
    <row r="6" spans="1:8" ht="31.25">
      <c r="A6" s="47" t="s">
        <v>25</v>
      </c>
      <c r="B6" s="17" t="s">
        <v>214</v>
      </c>
      <c r="C6" s="18" t="s">
        <v>46</v>
      </c>
      <c r="D6" s="17">
        <v>2512</v>
      </c>
      <c r="E6" s="20">
        <v>5</v>
      </c>
      <c r="F6">
        <f t="shared" si="0"/>
        <v>50000</v>
      </c>
      <c r="G6">
        <f t="shared" si="1"/>
        <v>125600000</v>
      </c>
      <c r="H6" s="42" t="s">
        <v>217</v>
      </c>
    </row>
    <row r="7" spans="1:8" ht="31.25">
      <c r="A7" s="45"/>
      <c r="B7" s="17" t="s">
        <v>215</v>
      </c>
      <c r="C7" s="18" t="s">
        <v>46</v>
      </c>
      <c r="D7" s="17">
        <v>2204</v>
      </c>
      <c r="E7" s="19">
        <f>7.84</f>
        <v>7.84</v>
      </c>
      <c r="F7">
        <f t="shared" si="0"/>
        <v>78400</v>
      </c>
      <c r="G7">
        <f t="shared" si="1"/>
        <v>172793600</v>
      </c>
      <c r="H7" s="42" t="s">
        <v>218</v>
      </c>
    </row>
    <row r="8" spans="1:8" ht="46.9">
      <c r="A8" s="46"/>
      <c r="B8" s="17" t="s">
        <v>216</v>
      </c>
      <c r="C8" s="18" t="s">
        <v>42</v>
      </c>
      <c r="D8" s="17">
        <v>1671</v>
      </c>
      <c r="E8" s="19">
        <v>5.88</v>
      </c>
      <c r="F8">
        <f t="shared" si="0"/>
        <v>58800</v>
      </c>
      <c r="G8">
        <f t="shared" si="1"/>
        <v>98254800</v>
      </c>
      <c r="H8" s="42" t="s">
        <v>219</v>
      </c>
    </row>
    <row r="9" spans="1:8" ht="46.9">
      <c r="A9" s="47" t="s">
        <v>27</v>
      </c>
      <c r="B9" s="17" t="s">
        <v>209</v>
      </c>
      <c r="C9" s="18" t="s">
        <v>43</v>
      </c>
      <c r="D9" s="17">
        <v>7525</v>
      </c>
      <c r="E9" s="20">
        <f>(11.28+11.98)/2</f>
        <v>11.629999999999999</v>
      </c>
      <c r="F9">
        <f t="shared" si="0"/>
        <v>116299.99999999999</v>
      </c>
      <c r="G9">
        <f t="shared" si="1"/>
        <v>875157499.99999988</v>
      </c>
      <c r="H9" s="42" t="s">
        <v>212</v>
      </c>
    </row>
    <row r="10" spans="1:8" ht="46.9">
      <c r="A10" s="46"/>
      <c r="B10" s="17" t="s">
        <v>210</v>
      </c>
      <c r="C10" s="18" t="s">
        <v>211</v>
      </c>
      <c r="D10" s="17">
        <v>4810</v>
      </c>
      <c r="E10" s="20">
        <v>17.18</v>
      </c>
      <c r="F10">
        <f t="shared" si="0"/>
        <v>171800</v>
      </c>
      <c r="G10">
        <f t="shared" si="1"/>
        <v>826358000</v>
      </c>
      <c r="H10" s="42" t="s">
        <v>213</v>
      </c>
    </row>
  </sheetData>
  <mergeCells count="4">
    <mergeCell ref="A2:A3"/>
    <mergeCell ref="A4:A5"/>
    <mergeCell ref="A6:A8"/>
    <mergeCell ref="A9:A10"/>
  </mergeCells>
  <phoneticPr fontId="8" type="noConversion"/>
  <hyperlinks>
    <hyperlink ref="H9" r:id="rId1" display="https://www.autohome.com.cn/news/202404/1295774.html" xr:uid="{AE7550B4-1A9E-4227-9A7A-11E5212F1470}"/>
    <hyperlink ref="H10" r:id="rId2" location=":~:text=%E7%BB%AD%E8%88%AA%E9%87%8C%E7%A8%8B%EF%BC%9A%20270-350%E5%85%AC%E9%87%8C%20%E7%94%B5%20%E5%8A%A8%20%E6%9C%BA%EF%BC%9A,102%E9%A9%AC%E5%8A%9B%20%E5%85%85%E7%94%B5%E6%97%B6%E9%97%B4%EF%BC%9A%20%E5%BF%AB%E5%85%850.5%E5%B0%8F%E6%97%B6%2C%E6%85%A2%E5%85%8510%E5%B0%8F%E6%97%B6%20%E6%8C%87%E5%AF%BC%E4%BB%B7%EF%BC%9A%2015.38-17.68%E4%B8%87" display="https://car.autohome.com.cn/price/series-5432.html - :~:text=%E7%BB%AD%E8%88%AA%E9%87%8C%E7%A8%8B%EF%BC%9A%20270-350%E5%85%AC%E9%87%8C%20%E7%94%B5%20%E5%8A%A8%20%E6%9C%BA%EF%BC%9A,102%E9%A9%AC%E5%8A%9B%20%E5%85%85%E7%94%B5%E6%97%B6%E9%97%B4%EF%BC%9A%20%E5%BF%AB%E5%85%850.5%E5%B0%8F%E6%97%B6%2C%E6%85%A2%E5%85%8510%E5%B0%8F%E6%97%B6%20%E6%8C%87%E5%AF%BC%E4%BB%B7%EF%BC%9A%2015.38-17.68%E4%B8%87" xr:uid="{C9C709D8-1FC1-4B2A-B525-7EB899475245}"/>
    <hyperlink ref="H6" r:id="rId3" display="https://www.dongchedi.com/auto/params-carIds-x-2976" xr:uid="{A353A5A1-3665-4741-BE3A-BE67B8CEB0E2}"/>
    <hyperlink ref="H7" r:id="rId4" display="https://product.360che.com/s30/7711_64_index.html" xr:uid="{A2B2F04E-DB47-4A85-9D29-972945C50468}"/>
    <hyperlink ref="H8" r:id="rId5" display="https://www.autohome.com.cn/news/202007/1018986.html" xr:uid="{5C712EFB-12DB-498F-A7CE-A3100EE98F8C}"/>
    <hyperlink ref="H4" r:id="rId6" location="pvareaid=3454497" display="https://www.autohome.com.cn/spec/1012059/price.html?ordertype=1 - pvareaid=3454497" xr:uid="{42AE7B17-F0CE-40E4-BF73-BC2FEC506ADE}"/>
    <hyperlink ref="H5" r:id="rId7" location="pvareaid=3454497" display="https://www.autohome.com.cn/spec/1012059/price.html?ordertype=1 - pvareaid=3454497" xr:uid="{ADEE5ADA-162D-4FC2-8D97-B8AA23DE6D64}"/>
    <hyperlink ref="H2" r:id="rId8" location="pvareaid=3454492" display="https://www.autohome.com.cn/spec/VdCa_V3HFZo/ - pvareaid=3454492" xr:uid="{9A76613A-7809-4E1D-A040-8CDCFE0DC26F}"/>
    <hyperlink ref="H3" r:id="rId9" location="pvareaid=3454492" display="https://www.autohome.com.cn/spec/fTcvgC3Pmhs/ - pvareaid=3454492" xr:uid="{C3EEB881-2231-47E9-9BFB-921460E6D8FA}"/>
  </hyperlink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D2D43-E5DA-4F7F-A71B-834425AF03CF}">
  <dimension ref="A1:H12"/>
  <sheetViews>
    <sheetView topLeftCell="A6" zoomScale="61" workbookViewId="0">
      <selection activeCell="B2" sqref="B2:H12"/>
    </sheetView>
  </sheetViews>
  <sheetFormatPr defaultRowHeight="14.95"/>
  <cols>
    <col min="4" max="4" width="8.77734375" bestFit="1" customWidth="1"/>
    <col min="5" max="5" width="11.88671875" customWidth="1"/>
    <col min="6" max="6" width="8.88671875" bestFit="1" customWidth="1"/>
    <col min="7" max="7" width="11.33203125" bestFit="1" customWidth="1"/>
  </cols>
  <sheetData>
    <row r="1" spans="1:8" ht="15.65">
      <c r="B1" s="12" t="s">
        <v>14</v>
      </c>
      <c r="C1" s="13" t="s">
        <v>15</v>
      </c>
      <c r="D1" s="12" t="s">
        <v>16</v>
      </c>
      <c r="E1" s="13" t="s">
        <v>17</v>
      </c>
      <c r="F1" s="13" t="s">
        <v>18</v>
      </c>
      <c r="G1" s="13" t="s">
        <v>19</v>
      </c>
    </row>
    <row r="2" spans="1:8" ht="46.9">
      <c r="A2" s="46" t="s">
        <v>33</v>
      </c>
      <c r="B2" s="14" t="s">
        <v>230</v>
      </c>
      <c r="C2" s="15" t="s">
        <v>45</v>
      </c>
      <c r="D2" s="14">
        <v>12248</v>
      </c>
      <c r="E2" s="16">
        <f>37.21</f>
        <v>37.21</v>
      </c>
      <c r="F2">
        <f>E2*10000</f>
        <v>372100</v>
      </c>
      <c r="G2">
        <f>F2*D2</f>
        <v>4557480800</v>
      </c>
      <c r="H2" s="42" t="s">
        <v>231</v>
      </c>
    </row>
    <row r="3" spans="1:8" ht="46.9">
      <c r="A3" s="48"/>
      <c r="B3" s="17" t="s">
        <v>232</v>
      </c>
      <c r="C3" s="18" t="s">
        <v>45</v>
      </c>
      <c r="D3" s="17">
        <v>12039</v>
      </c>
      <c r="E3" s="19">
        <f>34.4</f>
        <v>34.4</v>
      </c>
      <c r="F3">
        <f t="shared" ref="F3:F12" si="0">E3*10000</f>
        <v>344000</v>
      </c>
      <c r="G3">
        <f t="shared" ref="G3:G12" si="1">F3*D3</f>
        <v>4141416000</v>
      </c>
      <c r="H3" s="42" t="s">
        <v>233</v>
      </c>
    </row>
    <row r="4" spans="1:8" ht="46.9">
      <c r="A4" s="48"/>
      <c r="B4" s="17" t="s">
        <v>226</v>
      </c>
      <c r="C4" s="18" t="s">
        <v>45</v>
      </c>
      <c r="D4" s="17">
        <v>7444</v>
      </c>
      <c r="E4" s="20">
        <f>21.5</f>
        <v>21.5</v>
      </c>
      <c r="F4">
        <f t="shared" si="0"/>
        <v>215000</v>
      </c>
      <c r="G4">
        <f t="shared" si="1"/>
        <v>1600460000</v>
      </c>
      <c r="H4" s="42" t="s">
        <v>234</v>
      </c>
    </row>
    <row r="5" spans="1:8" ht="31.25">
      <c r="A5" s="48"/>
      <c r="B5" s="17" t="s">
        <v>227</v>
      </c>
      <c r="C5" s="18" t="s">
        <v>228</v>
      </c>
      <c r="D5" s="17">
        <v>7189</v>
      </c>
      <c r="E5" s="20">
        <f>33.51</f>
        <v>33.51</v>
      </c>
      <c r="F5">
        <f t="shared" si="0"/>
        <v>335100</v>
      </c>
      <c r="G5">
        <f t="shared" si="1"/>
        <v>2409033900</v>
      </c>
      <c r="H5" s="42" t="s">
        <v>235</v>
      </c>
    </row>
    <row r="6" spans="1:8" ht="31.25">
      <c r="A6" s="48"/>
      <c r="B6" s="17" t="s">
        <v>229</v>
      </c>
      <c r="C6" s="18" t="s">
        <v>44</v>
      </c>
      <c r="D6" s="17">
        <v>6641</v>
      </c>
      <c r="E6" s="20">
        <f>40.22</f>
        <v>40.22</v>
      </c>
      <c r="F6">
        <f t="shared" si="0"/>
        <v>402200</v>
      </c>
      <c r="G6">
        <f t="shared" si="1"/>
        <v>2671010200</v>
      </c>
      <c r="H6" s="42" t="s">
        <v>236</v>
      </c>
    </row>
    <row r="7" spans="1:8" ht="46.9">
      <c r="A7" s="48" t="s">
        <v>35</v>
      </c>
      <c r="B7" s="17" t="s">
        <v>238</v>
      </c>
      <c r="C7" s="18" t="s">
        <v>45</v>
      </c>
      <c r="D7" s="17">
        <v>3056</v>
      </c>
      <c r="E7" s="19">
        <v>48</v>
      </c>
      <c r="F7">
        <f t="shared" si="0"/>
        <v>480000</v>
      </c>
      <c r="G7">
        <f t="shared" si="1"/>
        <v>1466880000</v>
      </c>
      <c r="H7" s="42" t="s">
        <v>237</v>
      </c>
    </row>
    <row r="8" spans="1:8" ht="46.9">
      <c r="A8" s="48"/>
      <c r="B8" s="17" t="s">
        <v>241</v>
      </c>
      <c r="C8" s="18" t="s">
        <v>45</v>
      </c>
      <c r="D8" s="17">
        <v>2965</v>
      </c>
      <c r="E8" s="19">
        <v>41.8</v>
      </c>
      <c r="F8">
        <f t="shared" si="0"/>
        <v>418000</v>
      </c>
      <c r="G8">
        <f t="shared" si="1"/>
        <v>1239370000</v>
      </c>
      <c r="H8" s="42" t="s">
        <v>242</v>
      </c>
    </row>
    <row r="9" spans="1:8" ht="31.25">
      <c r="A9" s="48"/>
      <c r="B9" s="17" t="s">
        <v>48</v>
      </c>
      <c r="C9" s="18" t="s">
        <v>239</v>
      </c>
      <c r="D9" s="17">
        <v>2200</v>
      </c>
      <c r="E9" s="19">
        <v>49.8</v>
      </c>
      <c r="F9">
        <f t="shared" si="0"/>
        <v>498000</v>
      </c>
      <c r="G9">
        <f t="shared" si="1"/>
        <v>1095600000</v>
      </c>
      <c r="H9" s="42" t="s">
        <v>243</v>
      </c>
    </row>
    <row r="10" spans="1:8" ht="46.9">
      <c r="A10" s="48"/>
      <c r="B10" s="17" t="s">
        <v>47</v>
      </c>
      <c r="C10" s="18" t="s">
        <v>45</v>
      </c>
      <c r="D10" s="17">
        <v>1878</v>
      </c>
      <c r="E10" s="19">
        <v>48</v>
      </c>
      <c r="F10">
        <f t="shared" si="0"/>
        <v>480000</v>
      </c>
      <c r="G10">
        <f t="shared" si="1"/>
        <v>901440000</v>
      </c>
      <c r="H10" s="42" t="s">
        <v>244</v>
      </c>
    </row>
    <row r="11" spans="1:8" ht="31.25">
      <c r="A11" s="48"/>
      <c r="B11" s="17" t="s">
        <v>240</v>
      </c>
      <c r="C11" s="18" t="s">
        <v>44</v>
      </c>
      <c r="D11" s="17">
        <v>1733</v>
      </c>
      <c r="E11" s="19">
        <v>43</v>
      </c>
      <c r="F11">
        <f t="shared" si="0"/>
        <v>430000</v>
      </c>
      <c r="G11">
        <f t="shared" si="1"/>
        <v>745190000</v>
      </c>
      <c r="H11" s="42" t="s">
        <v>245</v>
      </c>
    </row>
    <row r="12" spans="1:8" ht="44.85">
      <c r="A12" s="21" t="s">
        <v>38</v>
      </c>
      <c r="B12" s="17" t="s">
        <v>205</v>
      </c>
      <c r="C12" s="18" t="s">
        <v>206</v>
      </c>
      <c r="D12">
        <v>1069</v>
      </c>
      <c r="E12" s="20">
        <v>81</v>
      </c>
      <c r="F12">
        <f t="shared" si="0"/>
        <v>810000</v>
      </c>
      <c r="G12">
        <f t="shared" si="1"/>
        <v>865890000</v>
      </c>
      <c r="H12" s="42" t="s">
        <v>246</v>
      </c>
    </row>
  </sheetData>
  <mergeCells count="2">
    <mergeCell ref="A2:A6"/>
    <mergeCell ref="A7:A11"/>
  </mergeCells>
  <phoneticPr fontId="8" type="noConversion"/>
  <hyperlinks>
    <hyperlink ref="H2" r:id="rId1" display="https://product.360che.com/m676/169137_index.html" xr:uid="{ACD19711-5A38-4227-B594-95D7772E0914}"/>
    <hyperlink ref="H3" r:id="rId2" display="https://product.360che.com/m416/104076_index.html" xr:uid="{5F8D99CA-BD2F-4A72-9976-C112A3C6A847}"/>
    <hyperlink ref="H4" r:id="rId3" display="https://product.360che.com/m484/121172_index.html" xr:uid="{7E622110-EDB6-4F79-A34B-A58ADEA2FC95}"/>
    <hyperlink ref="H5" r:id="rId4" display="https://product.360che.com/m470/117624_index.html" xr:uid="{67F43AA6-2F0A-408F-AD18-6A6B1C42C252}"/>
    <hyperlink ref="H6" r:id="rId5" location=":~:text=%E5%8E%82%E5%95%86%E6%8C%87%E5%AF%BC%E4%BB%B7,%EF%BC%9A%2040.22%E4%B8%87%E5%85%83" display="https://product.360che.com/m523/130921_index.html - :~:text=%E5%8E%82%E5%95%86%E6%8C%87%E5%AF%BC%E4%BB%B7,%EF%BC%9A%2040.22%E4%B8%87%E5%85%83" xr:uid="{A47A65F9-58B3-426C-BC81-5E461161F56F}"/>
    <hyperlink ref="H7" r:id="rId6" display="https://product.360che.com/m324/81244_index.html" xr:uid="{9BDA4A9B-AEB4-4FFD-959A-E817B3F2ABC5}"/>
    <hyperlink ref="H8" r:id="rId7" display="https://product.360che.com/m730/182529_index.html" xr:uid="{113BBF3F-9263-4A09-9E25-8AE0ED764C6E}"/>
    <hyperlink ref="H9" r:id="rId8" display="https://product.360che.com/m306/76673_index.html" xr:uid="{754E3B68-6F64-47C2-A735-017EE89481AF}"/>
    <hyperlink ref="H10" r:id="rId9" display="https://www.chinatruck.org/product/truck/100344_35_1.html" xr:uid="{EF4557DD-8389-4E9D-9D8D-E120FDC6AFA6}"/>
    <hyperlink ref="H11" r:id="rId10" display="https://product.360che.com/m351/87754_index.html" xr:uid="{F9C5B831-D4DE-49CC-B1DE-9920039302DE}"/>
    <hyperlink ref="H12" r:id="rId11" display="https://product.360che.com/m625/156455_index.html" xr:uid="{AD586390-5116-4363-8126-4C01C57859C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2"/>
  <sheetViews>
    <sheetView zoomScale="50" workbookViewId="0">
      <selection activeCell="B2" sqref="B2:H12"/>
    </sheetView>
  </sheetViews>
  <sheetFormatPr defaultColWidth="8.88671875" defaultRowHeight="14.95"/>
  <cols>
    <col min="5" max="5" width="11.88671875" customWidth="1"/>
    <col min="7" max="7" width="10.44140625"/>
  </cols>
  <sheetData>
    <row r="1" spans="1:8" ht="15.65">
      <c r="B1" s="12" t="s">
        <v>14</v>
      </c>
      <c r="C1" s="13" t="s">
        <v>15</v>
      </c>
      <c r="D1" s="12" t="s">
        <v>16</v>
      </c>
      <c r="E1" s="13" t="s">
        <v>17</v>
      </c>
      <c r="F1" s="13" t="s">
        <v>18</v>
      </c>
      <c r="G1" s="13" t="s">
        <v>19</v>
      </c>
    </row>
    <row r="2" spans="1:8" ht="46.9">
      <c r="A2" s="46" t="s">
        <v>33</v>
      </c>
      <c r="B2" s="14" t="s">
        <v>230</v>
      </c>
      <c r="C2" s="15" t="s">
        <v>45</v>
      </c>
      <c r="D2" s="14">
        <v>12248</v>
      </c>
      <c r="E2" s="16">
        <f>37.21</f>
        <v>37.21</v>
      </c>
      <c r="F2">
        <f>E2*10000</f>
        <v>372100</v>
      </c>
      <c r="G2">
        <f>F2*D2</f>
        <v>4557480800</v>
      </c>
      <c r="H2" s="42" t="s">
        <v>231</v>
      </c>
    </row>
    <row r="3" spans="1:8" ht="46.9">
      <c r="A3" s="48"/>
      <c r="B3" s="17" t="s">
        <v>232</v>
      </c>
      <c r="C3" s="18" t="s">
        <v>45</v>
      </c>
      <c r="D3" s="17">
        <v>12039</v>
      </c>
      <c r="E3" s="19">
        <f>34.4</f>
        <v>34.4</v>
      </c>
      <c r="F3">
        <f t="shared" ref="F3:F12" si="0">E3*10000</f>
        <v>344000</v>
      </c>
      <c r="G3">
        <f t="shared" ref="G3:G12" si="1">F3*D3</f>
        <v>4141416000</v>
      </c>
      <c r="H3" s="42" t="s">
        <v>233</v>
      </c>
    </row>
    <row r="4" spans="1:8" ht="46.9">
      <c r="A4" s="48"/>
      <c r="B4" s="17" t="s">
        <v>226</v>
      </c>
      <c r="C4" s="18" t="s">
        <v>45</v>
      </c>
      <c r="D4" s="17">
        <v>7444</v>
      </c>
      <c r="E4" s="20">
        <f>21.5</f>
        <v>21.5</v>
      </c>
      <c r="F4">
        <f t="shared" si="0"/>
        <v>215000</v>
      </c>
      <c r="G4">
        <f t="shared" si="1"/>
        <v>1600460000</v>
      </c>
      <c r="H4" s="42" t="s">
        <v>234</v>
      </c>
    </row>
    <row r="5" spans="1:8" ht="31.25">
      <c r="A5" s="48"/>
      <c r="B5" s="17" t="s">
        <v>227</v>
      </c>
      <c r="C5" s="18" t="s">
        <v>228</v>
      </c>
      <c r="D5" s="17">
        <v>7189</v>
      </c>
      <c r="E5" s="20">
        <f>33.51</f>
        <v>33.51</v>
      </c>
      <c r="F5">
        <f t="shared" si="0"/>
        <v>335100</v>
      </c>
      <c r="G5">
        <f t="shared" si="1"/>
        <v>2409033900</v>
      </c>
      <c r="H5" s="42" t="s">
        <v>235</v>
      </c>
    </row>
    <row r="6" spans="1:8" ht="31.25">
      <c r="A6" s="48"/>
      <c r="B6" s="17" t="s">
        <v>229</v>
      </c>
      <c r="C6" s="18" t="s">
        <v>44</v>
      </c>
      <c r="D6" s="17">
        <v>6641</v>
      </c>
      <c r="E6" s="20">
        <f>40.22</f>
        <v>40.22</v>
      </c>
      <c r="F6">
        <f t="shared" si="0"/>
        <v>402200</v>
      </c>
      <c r="G6">
        <f t="shared" si="1"/>
        <v>2671010200</v>
      </c>
      <c r="H6" s="42" t="s">
        <v>236</v>
      </c>
    </row>
    <row r="7" spans="1:8" ht="46.9">
      <c r="A7" s="48" t="s">
        <v>35</v>
      </c>
      <c r="B7" s="17" t="s">
        <v>238</v>
      </c>
      <c r="C7" s="18" t="s">
        <v>45</v>
      </c>
      <c r="D7" s="17">
        <v>3056</v>
      </c>
      <c r="E7" s="19">
        <v>48</v>
      </c>
      <c r="F7">
        <f t="shared" si="0"/>
        <v>480000</v>
      </c>
      <c r="G7">
        <f t="shared" si="1"/>
        <v>1466880000</v>
      </c>
      <c r="H7" s="42" t="s">
        <v>237</v>
      </c>
    </row>
    <row r="8" spans="1:8" ht="46.9">
      <c r="A8" s="48"/>
      <c r="B8" s="17" t="s">
        <v>241</v>
      </c>
      <c r="C8" s="18" t="s">
        <v>45</v>
      </c>
      <c r="D8" s="17">
        <v>2965</v>
      </c>
      <c r="E8" s="19">
        <v>41.8</v>
      </c>
      <c r="F8">
        <f t="shared" si="0"/>
        <v>418000</v>
      </c>
      <c r="G8">
        <f t="shared" si="1"/>
        <v>1239370000</v>
      </c>
      <c r="H8" s="42" t="s">
        <v>242</v>
      </c>
    </row>
    <row r="9" spans="1:8" ht="31.25">
      <c r="A9" s="48"/>
      <c r="B9" s="17" t="s">
        <v>48</v>
      </c>
      <c r="C9" s="18" t="s">
        <v>239</v>
      </c>
      <c r="D9" s="17">
        <v>2200</v>
      </c>
      <c r="E9" s="19">
        <v>49.8</v>
      </c>
      <c r="F9">
        <f t="shared" si="0"/>
        <v>498000</v>
      </c>
      <c r="G9">
        <f t="shared" si="1"/>
        <v>1095600000</v>
      </c>
      <c r="H9" s="42" t="s">
        <v>243</v>
      </c>
    </row>
    <row r="10" spans="1:8" ht="46.9">
      <c r="A10" s="48"/>
      <c r="B10" s="17" t="s">
        <v>47</v>
      </c>
      <c r="C10" s="18" t="s">
        <v>45</v>
      </c>
      <c r="D10" s="17">
        <v>1878</v>
      </c>
      <c r="E10" s="19">
        <v>48</v>
      </c>
      <c r="F10">
        <f t="shared" si="0"/>
        <v>480000</v>
      </c>
      <c r="G10">
        <f t="shared" si="1"/>
        <v>901440000</v>
      </c>
      <c r="H10" s="42" t="s">
        <v>244</v>
      </c>
    </row>
    <row r="11" spans="1:8" ht="31.25">
      <c r="A11" s="48"/>
      <c r="B11" s="17" t="s">
        <v>240</v>
      </c>
      <c r="C11" s="18" t="s">
        <v>44</v>
      </c>
      <c r="D11" s="17">
        <v>1733</v>
      </c>
      <c r="E11" s="19">
        <v>43</v>
      </c>
      <c r="F11">
        <f t="shared" si="0"/>
        <v>430000</v>
      </c>
      <c r="G11">
        <f t="shared" si="1"/>
        <v>745190000</v>
      </c>
      <c r="H11" s="42" t="s">
        <v>245</v>
      </c>
    </row>
    <row r="12" spans="1:8" ht="44.85">
      <c r="A12" s="21" t="s">
        <v>38</v>
      </c>
      <c r="B12" s="17" t="s">
        <v>205</v>
      </c>
      <c r="C12" s="18" t="s">
        <v>206</v>
      </c>
      <c r="D12">
        <v>1069</v>
      </c>
      <c r="E12" s="20">
        <v>81</v>
      </c>
      <c r="F12">
        <f t="shared" si="0"/>
        <v>810000</v>
      </c>
      <c r="G12">
        <f t="shared" si="1"/>
        <v>865890000</v>
      </c>
      <c r="H12" s="42" t="s">
        <v>246</v>
      </c>
    </row>
  </sheetData>
  <mergeCells count="2">
    <mergeCell ref="A2:A6"/>
    <mergeCell ref="A7:A11"/>
  </mergeCells>
  <phoneticPr fontId="8" type="noConversion"/>
  <hyperlinks>
    <hyperlink ref="H2" r:id="rId1" display="https://product.360che.com/m676/169137_index.html" xr:uid="{0664D89F-1C99-46CE-9457-D4648C9009B4}"/>
    <hyperlink ref="H3" r:id="rId2" display="https://product.360che.com/m416/104076_index.html" xr:uid="{681930E2-C5B9-489F-BA64-031219D299FE}"/>
    <hyperlink ref="H4" r:id="rId3" display="https://product.360che.com/m484/121172_index.html" xr:uid="{480E5E9E-7400-4141-AF7C-EDCDE1D1D3D9}"/>
    <hyperlink ref="H5" r:id="rId4" display="https://product.360che.com/m470/117624_index.html" xr:uid="{F207804B-3D12-4DA9-A1A9-EE9D3FAE0E3B}"/>
    <hyperlink ref="H6" r:id="rId5" location=":~:text=%E5%8E%82%E5%95%86%E6%8C%87%E5%AF%BC%E4%BB%B7,%EF%BC%9A%2040.22%E4%B8%87%E5%85%83" display="https://product.360che.com/m523/130921_index.html - :~:text=%E5%8E%82%E5%95%86%E6%8C%87%E5%AF%BC%E4%BB%B7,%EF%BC%9A%2040.22%E4%B8%87%E5%85%83" xr:uid="{114DA907-6B00-4F7C-B2FD-1D8F4101C23F}"/>
    <hyperlink ref="H7" r:id="rId6" display="https://product.360che.com/m324/81244_index.html" xr:uid="{98550B21-A189-46D3-A393-D909EA1629D2}"/>
    <hyperlink ref="H8" r:id="rId7" display="https://product.360che.com/m730/182529_index.html" xr:uid="{B21B42EB-BFA9-4847-B485-72FE449A9B3D}"/>
    <hyperlink ref="H9" r:id="rId8" display="https://product.360che.com/m306/76673_index.html" xr:uid="{EB6702B1-5D9E-4704-A5E6-297EF68D5CA8}"/>
    <hyperlink ref="H10" r:id="rId9" display="https://www.chinatruck.org/product/truck/100344_35_1.html" xr:uid="{0BD68CB5-C34A-4706-97DF-4111C77EA7B4}"/>
    <hyperlink ref="H11" r:id="rId10" display="https://product.360che.com/m351/87754_index.html" xr:uid="{46CFEC0E-6F34-45FF-A666-738558C82BA4}"/>
    <hyperlink ref="H12" r:id="rId11" display="https://product.360che.com/m625/156455_index.html" xr:uid="{7DA5CE07-3EA7-4604-8EDD-A12AD4419761}"/>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
  <sheetViews>
    <sheetView workbookViewId="0">
      <selection activeCell="F7" sqref="F7"/>
    </sheetView>
  </sheetViews>
  <sheetFormatPr defaultColWidth="8.88671875" defaultRowHeight="14.95"/>
  <cols>
    <col min="1" max="1" width="16.88671875" customWidth="1"/>
    <col min="2" max="2" width="17.33203125" customWidth="1"/>
    <col min="3" max="3" width="19.44140625" customWidth="1"/>
    <col min="6" max="6" width="11.44140625"/>
  </cols>
  <sheetData>
    <row r="1" spans="1:6">
      <c r="A1" s="3" t="s">
        <v>49</v>
      </c>
      <c r="B1" s="3"/>
      <c r="C1" s="3"/>
      <c r="D1" s="3"/>
      <c r="E1" s="3"/>
      <c r="F1" s="3"/>
    </row>
    <row r="2" spans="1:6">
      <c r="A2" s="3" t="s">
        <v>50</v>
      </c>
      <c r="B2" s="3"/>
      <c r="C2" s="3"/>
      <c r="D2" s="3"/>
      <c r="E2" s="3"/>
      <c r="F2" s="3"/>
    </row>
    <row r="3" spans="1:6">
      <c r="A3" s="3"/>
      <c r="B3" s="3"/>
      <c r="C3" s="3"/>
      <c r="D3" s="3"/>
      <c r="E3" s="3"/>
      <c r="F3" s="3"/>
    </row>
    <row r="4" spans="1:6">
      <c r="A4" s="4" t="s">
        <v>51</v>
      </c>
      <c r="B4" s="10" t="s">
        <v>52</v>
      </c>
      <c r="C4" s="10" t="s">
        <v>53</v>
      </c>
      <c r="D4" s="3"/>
      <c r="E4" s="3"/>
      <c r="F4" s="3"/>
    </row>
    <row r="5" spans="1:6">
      <c r="A5" s="3" t="s">
        <v>54</v>
      </c>
      <c r="B5" s="11">
        <v>84000000</v>
      </c>
      <c r="C5" s="11">
        <v>41000000</v>
      </c>
      <c r="D5" s="3"/>
      <c r="E5" s="3"/>
    </row>
    <row r="6" spans="1:6">
      <c r="A6" s="3" t="s">
        <v>55</v>
      </c>
      <c r="B6" s="11">
        <v>90000000</v>
      </c>
      <c r="C6" s="11">
        <v>45000000</v>
      </c>
      <c r="D6" s="3"/>
      <c r="E6" s="3"/>
      <c r="F6" s="3">
        <v>1.155348958</v>
      </c>
    </row>
    <row r="7" spans="1:6">
      <c r="A7" s="3" t="s">
        <v>56</v>
      </c>
      <c r="B7" s="11">
        <v>298000000</v>
      </c>
      <c r="C7" s="11">
        <v>149000000</v>
      </c>
      <c r="D7" s="3"/>
      <c r="E7" s="3"/>
      <c r="F7" s="3">
        <v>1.745779712</v>
      </c>
    </row>
    <row r="8" spans="1:6">
      <c r="A8" s="3" t="s">
        <v>57</v>
      </c>
      <c r="B8" s="11">
        <v>81000000</v>
      </c>
      <c r="C8" s="11">
        <v>30000000</v>
      </c>
      <c r="D8" s="3"/>
      <c r="E8" s="3"/>
      <c r="F8" s="3"/>
    </row>
    <row r="9" spans="1:6">
      <c r="A9" s="3" t="s">
        <v>58</v>
      </c>
      <c r="B9" s="11">
        <v>88000000</v>
      </c>
      <c r="C9" s="11">
        <v>40000000</v>
      </c>
      <c r="D9" s="3"/>
      <c r="E9" s="3"/>
      <c r="F9" s="3"/>
    </row>
    <row r="10" spans="1:6">
      <c r="A10" s="3" t="s">
        <v>59</v>
      </c>
      <c r="B10" s="11">
        <v>209000000</v>
      </c>
      <c r="C10" s="11">
        <v>84000000</v>
      </c>
      <c r="D10" s="3"/>
      <c r="E10" s="3"/>
      <c r="F10" s="3"/>
    </row>
    <row r="11" spans="1:6">
      <c r="A11" s="3"/>
      <c r="B11" s="3"/>
      <c r="C11" s="3"/>
      <c r="D11" s="3"/>
      <c r="E11" s="3"/>
      <c r="F11" s="3"/>
    </row>
    <row r="12" spans="1:6">
      <c r="A12" s="3" t="s">
        <v>60</v>
      </c>
      <c r="B12" s="3"/>
      <c r="C12" s="3"/>
      <c r="D12" s="3"/>
      <c r="E12" s="3"/>
      <c r="F12" s="3"/>
    </row>
    <row r="13" spans="1:6">
      <c r="A13" s="3" t="s">
        <v>61</v>
      </c>
      <c r="B13" s="3"/>
      <c r="C13" s="3"/>
      <c r="D13" s="3"/>
      <c r="E13" s="3"/>
      <c r="F13" s="3"/>
    </row>
    <row r="14" spans="1:6">
      <c r="A14" s="3" t="s">
        <v>62</v>
      </c>
      <c r="B14" s="3"/>
      <c r="C14" s="3"/>
      <c r="D14" s="3"/>
      <c r="E14" s="3"/>
      <c r="F14" s="3"/>
    </row>
  </sheetData>
  <phoneticPr fontId="8"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6"/>
  <sheetViews>
    <sheetView workbookViewId="0">
      <selection activeCell="C4" sqref="C4"/>
    </sheetView>
  </sheetViews>
  <sheetFormatPr defaultColWidth="8.88671875" defaultRowHeight="14.95"/>
  <sheetData>
    <row r="1" spans="1:10">
      <c r="A1" s="3" t="s">
        <v>63</v>
      </c>
      <c r="B1" s="3" t="s">
        <v>64</v>
      </c>
      <c r="C1" s="3"/>
      <c r="D1" s="3"/>
      <c r="E1" s="3"/>
      <c r="F1" s="3"/>
      <c r="G1" s="3"/>
      <c r="H1" s="3"/>
      <c r="I1" s="3"/>
      <c r="J1" s="3"/>
    </row>
    <row r="2" spans="1:10">
      <c r="A2" s="3"/>
      <c r="B2" s="3">
        <v>172000000</v>
      </c>
      <c r="C2" s="3"/>
      <c r="D2" s="3">
        <v>24963715.529753301</v>
      </c>
      <c r="E2" s="3"/>
      <c r="F2" s="3"/>
      <c r="G2" s="3"/>
      <c r="H2" s="3"/>
      <c r="I2" s="3"/>
      <c r="J2" s="3"/>
    </row>
    <row r="3" spans="1:10">
      <c r="A3" s="3"/>
      <c r="B3" s="3"/>
      <c r="C3" s="3"/>
      <c r="D3" s="3"/>
      <c r="E3" s="3"/>
      <c r="F3" s="3"/>
      <c r="G3" s="3"/>
      <c r="H3" s="3"/>
      <c r="I3" s="3"/>
      <c r="J3" s="3"/>
    </row>
    <row r="4" spans="1:10">
      <c r="A4" s="3"/>
      <c r="B4" s="3" t="s">
        <v>65</v>
      </c>
      <c r="C4" s="3"/>
      <c r="D4" s="3"/>
      <c r="E4" s="3"/>
      <c r="F4" s="3"/>
      <c r="G4" s="3"/>
      <c r="H4" s="3"/>
      <c r="I4" s="3"/>
      <c r="J4" s="3"/>
    </row>
    <row r="5" spans="1:10">
      <c r="A5" s="3"/>
      <c r="B5" s="3">
        <v>25000000</v>
      </c>
      <c r="C5" s="3"/>
      <c r="D5" s="3">
        <v>3628447.02467344</v>
      </c>
      <c r="E5" s="3"/>
      <c r="F5" s="3"/>
      <c r="G5" s="3"/>
      <c r="H5" s="3"/>
      <c r="I5" s="3"/>
      <c r="J5" s="3"/>
    </row>
    <row r="6" spans="1:10">
      <c r="A6" s="3"/>
      <c r="B6" s="3"/>
      <c r="C6" s="3"/>
      <c r="D6" s="3"/>
      <c r="E6" s="3"/>
      <c r="F6" s="3"/>
      <c r="G6" s="3"/>
      <c r="H6" s="3"/>
      <c r="I6" s="3"/>
      <c r="J6" s="3"/>
    </row>
    <row r="7" spans="1:10">
      <c r="A7" s="3"/>
      <c r="B7" s="3"/>
      <c r="C7" s="3"/>
      <c r="D7" s="3"/>
      <c r="E7" s="3"/>
      <c r="F7" s="3"/>
      <c r="G7" s="3"/>
      <c r="H7" s="3"/>
      <c r="I7" s="3"/>
      <c r="J7" s="3"/>
    </row>
    <row r="8" spans="1:10">
      <c r="A8" s="3" t="s">
        <v>66</v>
      </c>
      <c r="B8" s="3" t="s">
        <v>64</v>
      </c>
      <c r="C8" s="3"/>
      <c r="D8" s="3"/>
      <c r="E8" s="3"/>
      <c r="F8" s="3"/>
      <c r="G8" s="3"/>
      <c r="H8" s="3"/>
      <c r="I8" s="3"/>
      <c r="J8" s="3"/>
    </row>
    <row r="9" spans="1:10">
      <c r="A9" s="3"/>
      <c r="B9" s="3">
        <v>25000000</v>
      </c>
      <c r="C9" s="3"/>
      <c r="D9" s="3">
        <v>3628447.02467344</v>
      </c>
      <c r="E9" s="3"/>
      <c r="F9" s="3"/>
      <c r="G9" s="3"/>
      <c r="H9" s="3"/>
      <c r="I9" s="3"/>
      <c r="J9" s="3"/>
    </row>
    <row r="10" spans="1:10">
      <c r="A10" s="3"/>
      <c r="B10" s="3"/>
      <c r="C10" s="3"/>
      <c r="D10" s="3"/>
      <c r="E10" s="3"/>
      <c r="F10" s="3"/>
      <c r="G10" s="3"/>
      <c r="H10" s="3"/>
      <c r="I10" s="3"/>
      <c r="J10" s="3"/>
    </row>
    <row r="11" spans="1:10">
      <c r="A11" s="3"/>
      <c r="B11" s="3" t="s">
        <v>65</v>
      </c>
      <c r="C11" s="3"/>
      <c r="D11" s="3"/>
      <c r="E11" s="3"/>
      <c r="F11" s="3"/>
      <c r="G11" s="3"/>
      <c r="H11" s="3"/>
      <c r="I11" s="3"/>
      <c r="J11" s="3"/>
    </row>
    <row r="12" spans="1:10">
      <c r="A12" s="3"/>
      <c r="B12" s="3">
        <v>6000000</v>
      </c>
      <c r="C12" s="3"/>
      <c r="D12" s="3">
        <v>870827.28592162603</v>
      </c>
      <c r="E12" s="3"/>
      <c r="F12" s="3"/>
      <c r="G12" s="3"/>
      <c r="H12" s="3"/>
      <c r="I12" s="3"/>
      <c r="J12" s="3"/>
    </row>
    <row r="13" spans="1:10">
      <c r="A13" s="3"/>
      <c r="B13" s="3"/>
      <c r="C13" s="3"/>
      <c r="D13" s="3"/>
      <c r="E13" s="3"/>
      <c r="F13" s="3"/>
      <c r="G13" s="3"/>
      <c r="H13" s="3"/>
      <c r="I13" s="3"/>
      <c r="J13" s="3"/>
    </row>
    <row r="14" spans="1:10">
      <c r="A14" s="3"/>
      <c r="B14" s="3"/>
      <c r="C14" s="3"/>
      <c r="D14" s="3"/>
      <c r="E14" s="3"/>
      <c r="F14" s="3"/>
      <c r="G14" s="3"/>
      <c r="H14" s="3"/>
      <c r="I14" s="3"/>
      <c r="J14" s="3"/>
    </row>
    <row r="15" spans="1:10" ht="21.1">
      <c r="A15" s="3"/>
      <c r="B15" s="9" t="s">
        <v>67</v>
      </c>
      <c r="C15" s="3"/>
      <c r="D15" s="3"/>
      <c r="E15" s="3"/>
      <c r="F15" s="3"/>
      <c r="G15" s="3"/>
      <c r="H15" s="3"/>
      <c r="I15" s="3"/>
      <c r="J15" s="3"/>
    </row>
    <row r="16" spans="1:10">
      <c r="A16" s="3"/>
      <c r="B16" s="3">
        <v>6.89</v>
      </c>
      <c r="C16" s="3"/>
      <c r="D16" s="3"/>
      <c r="E16" s="3"/>
      <c r="F16" s="3"/>
      <c r="G16" s="3"/>
      <c r="H16" s="3"/>
      <c r="I16" s="3"/>
      <c r="J16" s="3"/>
    </row>
  </sheetData>
  <phoneticPr fontId="8"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0"/>
  <sheetViews>
    <sheetView topLeftCell="A7" workbookViewId="0">
      <selection activeCell="A35" sqref="A35"/>
    </sheetView>
  </sheetViews>
  <sheetFormatPr defaultColWidth="21.88671875" defaultRowHeight="14.95"/>
  <cols>
    <col min="1" max="1" width="21.88671875" customWidth="1"/>
  </cols>
  <sheetData>
    <row r="1" spans="1:14">
      <c r="A1" s="3" t="s">
        <v>68</v>
      </c>
      <c r="B1" s="3"/>
      <c r="C1" s="3"/>
      <c r="D1" s="3"/>
      <c r="E1" s="4" t="s">
        <v>69</v>
      </c>
      <c r="F1" s="3"/>
      <c r="G1" s="3"/>
      <c r="H1" s="3"/>
      <c r="I1" s="3"/>
      <c r="J1" s="3"/>
      <c r="K1" s="3"/>
      <c r="L1" s="3"/>
      <c r="M1" s="3"/>
      <c r="N1" s="3"/>
    </row>
    <row r="2" spans="1:14">
      <c r="A2" s="3" t="s">
        <v>70</v>
      </c>
      <c r="B2" s="3"/>
      <c r="C2" s="3"/>
      <c r="D2" s="3"/>
      <c r="E2" s="3" t="s">
        <v>71</v>
      </c>
      <c r="F2" s="3"/>
      <c r="G2" s="3"/>
      <c r="H2" s="3"/>
      <c r="I2" s="3"/>
      <c r="J2" s="3"/>
      <c r="K2" s="3"/>
      <c r="L2" s="3"/>
      <c r="M2" s="3"/>
      <c r="N2" s="3"/>
    </row>
    <row r="3" spans="1:14">
      <c r="A3" s="3" t="s">
        <v>72</v>
      </c>
      <c r="B3" s="3"/>
      <c r="C3" s="3"/>
      <c r="D3" s="3"/>
      <c r="E3" s="3" t="s">
        <v>73</v>
      </c>
      <c r="F3" s="3"/>
      <c r="G3" s="3"/>
      <c r="H3" s="3"/>
      <c r="I3" s="3"/>
      <c r="J3" s="3"/>
      <c r="K3" s="3"/>
      <c r="L3" s="3"/>
      <c r="M3" s="3"/>
      <c r="N3" s="3"/>
    </row>
    <row r="4" spans="1:14">
      <c r="A4" s="3" t="s">
        <v>74</v>
      </c>
      <c r="B4" s="3"/>
      <c r="C4" s="3"/>
      <c r="D4" s="3"/>
      <c r="E4" s="3" t="s">
        <v>75</v>
      </c>
      <c r="F4" s="3"/>
      <c r="G4" s="3"/>
      <c r="H4" s="3"/>
      <c r="I4" s="3"/>
      <c r="J4" s="3"/>
      <c r="K4" s="3"/>
      <c r="L4" s="3"/>
      <c r="M4" s="3"/>
      <c r="N4" s="3"/>
    </row>
    <row r="5" spans="1:14">
      <c r="A5" s="3"/>
      <c r="B5" s="3"/>
      <c r="C5" s="3"/>
      <c r="D5" s="3"/>
      <c r="E5" s="3" t="s">
        <v>76</v>
      </c>
      <c r="F5" s="3"/>
      <c r="G5" s="3"/>
      <c r="H5" s="3"/>
      <c r="I5" s="3"/>
      <c r="J5" s="3"/>
      <c r="K5" s="3"/>
      <c r="L5" s="3"/>
      <c r="M5" s="3"/>
      <c r="N5" s="3"/>
    </row>
    <row r="6" spans="1:14">
      <c r="A6" s="3" t="s">
        <v>77</v>
      </c>
      <c r="B6" s="3"/>
      <c r="C6" s="3"/>
      <c r="D6" s="3"/>
      <c r="E6" s="3"/>
      <c r="F6" s="3"/>
      <c r="G6" s="3"/>
      <c r="H6" s="3"/>
      <c r="I6" s="3"/>
      <c r="J6" s="3"/>
      <c r="K6" s="3"/>
      <c r="L6" s="3"/>
      <c r="M6" s="3"/>
      <c r="N6" s="3"/>
    </row>
    <row r="7" spans="1:14">
      <c r="A7" s="3" t="s">
        <v>78</v>
      </c>
      <c r="B7" s="3"/>
      <c r="C7" s="3"/>
      <c r="D7" s="3"/>
      <c r="E7" s="3"/>
      <c r="F7" s="3"/>
      <c r="G7" s="3"/>
      <c r="H7" s="3"/>
      <c r="I7" s="3"/>
      <c r="J7" s="3"/>
      <c r="K7" s="3"/>
      <c r="L7" s="3"/>
      <c r="M7" s="3"/>
      <c r="N7" s="3"/>
    </row>
    <row r="8" spans="1:14">
      <c r="A8" s="3" t="s">
        <v>79</v>
      </c>
      <c r="B8" s="3"/>
      <c r="C8" s="3"/>
      <c r="D8" s="3"/>
      <c r="E8" s="3"/>
      <c r="F8" s="3"/>
      <c r="G8" s="3"/>
      <c r="H8" s="3"/>
      <c r="I8" s="3"/>
      <c r="J8" s="3"/>
      <c r="K8" s="3"/>
      <c r="L8" s="3"/>
      <c r="M8" s="3"/>
      <c r="N8" s="3"/>
    </row>
    <row r="9" spans="1:14">
      <c r="A9" s="3" t="s">
        <v>80</v>
      </c>
      <c r="B9" s="3"/>
      <c r="C9" s="3"/>
      <c r="D9" s="3"/>
      <c r="E9" s="3"/>
      <c r="F9" s="3"/>
      <c r="G9" s="3"/>
      <c r="H9" s="3"/>
      <c r="I9" s="3"/>
      <c r="J9" s="3"/>
      <c r="K9" s="3"/>
      <c r="L9" s="3"/>
      <c r="M9" s="3"/>
      <c r="N9" s="3"/>
    </row>
    <row r="10" spans="1:14">
      <c r="A10" s="3" t="s">
        <v>81</v>
      </c>
      <c r="B10" s="3"/>
      <c r="C10" s="3"/>
      <c r="D10" s="3"/>
      <c r="E10" s="3"/>
      <c r="F10" s="3"/>
      <c r="G10" s="3"/>
      <c r="H10" s="3"/>
      <c r="I10" s="3"/>
      <c r="J10" s="3"/>
      <c r="K10" s="3"/>
      <c r="L10" s="3"/>
      <c r="M10" s="3"/>
      <c r="N10" s="3"/>
    </row>
    <row r="11" spans="1:14">
      <c r="A11" s="3" t="s">
        <v>82</v>
      </c>
      <c r="B11" s="3"/>
      <c r="C11" s="3"/>
      <c r="D11" s="3"/>
      <c r="E11" s="3"/>
      <c r="F11" s="3"/>
      <c r="G11" s="3"/>
      <c r="H11" s="3"/>
      <c r="I11" s="3"/>
      <c r="J11" s="3"/>
      <c r="K11" s="3"/>
      <c r="L11" s="3"/>
      <c r="M11" s="3"/>
      <c r="N11" s="3"/>
    </row>
    <row r="12" spans="1:14">
      <c r="A12" s="3"/>
      <c r="B12" s="3"/>
      <c r="C12" s="3"/>
      <c r="D12" s="3"/>
      <c r="E12" s="3"/>
      <c r="F12" s="3"/>
      <c r="G12" s="3"/>
      <c r="H12" s="3"/>
      <c r="I12" s="3"/>
      <c r="J12" s="3"/>
      <c r="K12" s="3"/>
      <c r="L12" s="3"/>
      <c r="M12" s="3"/>
      <c r="N12" s="3"/>
    </row>
    <row r="13" spans="1:14">
      <c r="A13" s="3" t="s">
        <v>83</v>
      </c>
      <c r="B13" s="3"/>
      <c r="C13" s="3"/>
      <c r="D13" s="3"/>
      <c r="E13" s="4" t="s">
        <v>84</v>
      </c>
      <c r="F13" s="3"/>
      <c r="G13" s="3"/>
      <c r="H13" s="3"/>
      <c r="I13" s="3"/>
      <c r="J13" s="3"/>
      <c r="K13" s="3"/>
      <c r="L13" s="3"/>
      <c r="M13" s="3"/>
      <c r="N13" s="3"/>
    </row>
    <row r="14" spans="1:14">
      <c r="A14" s="3" t="s">
        <v>85</v>
      </c>
      <c r="B14" s="3"/>
      <c r="C14" s="3"/>
      <c r="D14" s="3"/>
      <c r="E14" s="3" t="s">
        <v>86</v>
      </c>
      <c r="F14" s="3"/>
      <c r="G14" s="3"/>
      <c r="H14" s="3"/>
      <c r="I14" s="3"/>
      <c r="J14" s="3"/>
      <c r="K14" s="3"/>
      <c r="L14" s="3"/>
      <c r="M14" s="3"/>
      <c r="N14" s="3"/>
    </row>
    <row r="15" spans="1:14">
      <c r="A15" s="3" t="s">
        <v>87</v>
      </c>
      <c r="B15" s="3"/>
      <c r="C15" s="3"/>
      <c r="D15" s="3"/>
      <c r="E15" s="3"/>
      <c r="F15" s="3"/>
      <c r="G15" s="3"/>
      <c r="H15" s="3"/>
      <c r="I15" s="3"/>
      <c r="J15" s="3"/>
      <c r="K15" s="3"/>
      <c r="L15" s="3"/>
      <c r="M15" s="3"/>
      <c r="N15" s="3"/>
    </row>
    <row r="16" spans="1:14">
      <c r="A16" s="3"/>
      <c r="B16" s="3"/>
      <c r="C16" s="3"/>
      <c r="D16" s="3"/>
      <c r="E16" s="4" t="s">
        <v>88</v>
      </c>
      <c r="F16" s="3"/>
      <c r="G16" s="3"/>
      <c r="H16" s="3"/>
      <c r="I16" s="3"/>
      <c r="J16" s="3"/>
      <c r="K16" s="3"/>
      <c r="L16" s="3"/>
      <c r="M16" s="3"/>
      <c r="N16" s="3"/>
    </row>
    <row r="17" spans="1:14">
      <c r="A17" s="3" t="s">
        <v>89</v>
      </c>
      <c r="B17" s="3"/>
      <c r="C17" s="3"/>
      <c r="D17" s="3"/>
      <c r="E17" s="3" t="s">
        <v>90</v>
      </c>
      <c r="F17" s="3"/>
      <c r="G17" s="3"/>
      <c r="H17" s="3"/>
      <c r="I17" s="3"/>
      <c r="J17" s="3"/>
      <c r="K17" s="3"/>
      <c r="L17" s="3"/>
      <c r="M17" s="3"/>
      <c r="N17" s="3"/>
    </row>
    <row r="18" spans="1:14">
      <c r="A18" s="3" t="s">
        <v>91</v>
      </c>
      <c r="B18" s="3"/>
      <c r="C18" s="3"/>
      <c r="D18" s="3"/>
      <c r="E18" s="3"/>
      <c r="F18" s="3"/>
      <c r="G18" s="3"/>
      <c r="H18" s="3"/>
      <c r="I18" s="3"/>
      <c r="J18" s="3"/>
      <c r="K18" s="3"/>
      <c r="L18" s="3"/>
      <c r="M18" s="3"/>
      <c r="N18" s="3"/>
    </row>
    <row r="19" spans="1:14">
      <c r="A19" s="3" t="s">
        <v>92</v>
      </c>
      <c r="B19" s="3"/>
      <c r="C19" s="3"/>
      <c r="D19" s="3"/>
      <c r="E19" s="4" t="s">
        <v>93</v>
      </c>
      <c r="F19" s="3"/>
      <c r="G19" s="3"/>
      <c r="H19" s="3"/>
      <c r="I19" s="3"/>
      <c r="J19" s="3"/>
      <c r="K19" s="3"/>
      <c r="L19" s="3"/>
      <c r="M19" s="3"/>
      <c r="N19" s="3"/>
    </row>
    <row r="20" spans="1:14">
      <c r="A20" s="3" t="s">
        <v>94</v>
      </c>
      <c r="B20" s="3"/>
      <c r="C20" s="3"/>
      <c r="D20" s="3"/>
      <c r="E20" s="3" t="s">
        <v>95</v>
      </c>
      <c r="F20" s="3"/>
      <c r="G20" s="3"/>
      <c r="H20" s="3"/>
      <c r="I20" s="3"/>
      <c r="J20" s="3"/>
      <c r="K20" s="3"/>
      <c r="L20" s="3"/>
      <c r="M20" s="3"/>
      <c r="N20" s="3"/>
    </row>
    <row r="21" spans="1:14">
      <c r="A21" s="3" t="s">
        <v>96</v>
      </c>
      <c r="B21" s="3"/>
      <c r="C21" s="3"/>
      <c r="D21" s="3"/>
      <c r="E21" s="3"/>
      <c r="F21" s="3"/>
      <c r="G21" s="3"/>
      <c r="H21" s="3"/>
      <c r="I21" s="3"/>
      <c r="J21" s="3"/>
      <c r="K21" s="3"/>
      <c r="L21" s="3"/>
      <c r="M21" s="3"/>
      <c r="N21" s="3"/>
    </row>
    <row r="22" spans="1:14">
      <c r="A22" s="3" t="s">
        <v>97</v>
      </c>
      <c r="B22" s="3"/>
      <c r="C22" s="3"/>
      <c r="D22" s="3"/>
      <c r="E22" s="3"/>
      <c r="F22" s="3"/>
      <c r="G22" s="3"/>
      <c r="H22" s="3"/>
      <c r="I22" s="3"/>
      <c r="J22" s="3"/>
      <c r="K22" s="3"/>
      <c r="L22" s="3"/>
      <c r="M22" s="3"/>
      <c r="N22" s="3"/>
    </row>
    <row r="23" spans="1:14">
      <c r="A23" s="3" t="s">
        <v>98</v>
      </c>
      <c r="B23" s="3"/>
      <c r="C23" s="3"/>
      <c r="D23" s="3"/>
      <c r="E23" s="3"/>
      <c r="F23" s="3"/>
      <c r="G23" s="3"/>
      <c r="H23" s="3"/>
      <c r="I23" s="3"/>
      <c r="J23" s="3"/>
      <c r="K23" s="3"/>
      <c r="L23" s="3"/>
      <c r="M23" s="3"/>
      <c r="N23" s="3"/>
    </row>
    <row r="24" spans="1:14">
      <c r="A24" s="3"/>
      <c r="B24" s="3"/>
      <c r="C24" s="3"/>
      <c r="D24" s="3"/>
      <c r="E24" s="3"/>
      <c r="F24" s="3"/>
      <c r="G24" s="3"/>
      <c r="H24" s="3"/>
      <c r="I24" s="3"/>
      <c r="J24" s="3"/>
      <c r="K24" s="3"/>
      <c r="L24" s="3"/>
      <c r="M24" s="3"/>
      <c r="N24" s="3"/>
    </row>
    <row r="25" spans="1:14" ht="25.85">
      <c r="A25" s="3"/>
      <c r="B25" s="5" t="s">
        <v>99</v>
      </c>
      <c r="C25" s="6" t="s">
        <v>100</v>
      </c>
      <c r="D25" s="6" t="s">
        <v>101</v>
      </c>
      <c r="E25" s="6" t="s">
        <v>102</v>
      </c>
      <c r="F25" s="3"/>
      <c r="G25" s="3"/>
      <c r="H25" s="3"/>
      <c r="I25" s="3"/>
      <c r="J25" s="3"/>
      <c r="K25" s="3"/>
      <c r="L25" s="3"/>
      <c r="M25" s="3"/>
      <c r="N25" s="3"/>
    </row>
    <row r="26" spans="1:14">
      <c r="A26" s="3"/>
      <c r="B26" s="3" t="s">
        <v>103</v>
      </c>
      <c r="C26" s="3">
        <v>500</v>
      </c>
      <c r="D26" s="3">
        <v>5900000</v>
      </c>
      <c r="E26" s="3">
        <v>1984</v>
      </c>
      <c r="F26" s="3"/>
      <c r="G26" s="3"/>
      <c r="H26" s="3"/>
      <c r="I26" s="3"/>
      <c r="J26" s="3"/>
      <c r="K26" s="3"/>
      <c r="L26" s="3"/>
      <c r="M26" s="3"/>
      <c r="N26" s="3"/>
    </row>
    <row r="27" spans="1:14">
      <c r="A27" s="3"/>
      <c r="B27" s="3" t="s">
        <v>104</v>
      </c>
      <c r="C27" s="3">
        <v>500</v>
      </c>
      <c r="D27" s="3">
        <v>7050000</v>
      </c>
      <c r="E27" s="3">
        <v>1984</v>
      </c>
      <c r="F27" s="3"/>
      <c r="G27" s="3"/>
      <c r="H27" s="3"/>
      <c r="I27" s="3"/>
      <c r="J27" s="3"/>
      <c r="K27" s="3"/>
      <c r="L27" s="3"/>
      <c r="M27" s="3"/>
      <c r="N27" s="3"/>
    </row>
    <row r="28" spans="1:14">
      <c r="A28" s="3"/>
      <c r="B28" s="3" t="s">
        <v>105</v>
      </c>
      <c r="C28" s="3">
        <v>500</v>
      </c>
      <c r="D28" s="3">
        <v>7050000</v>
      </c>
      <c r="E28" s="3">
        <v>1983</v>
      </c>
      <c r="F28" s="3"/>
      <c r="G28" s="3"/>
      <c r="H28" s="3"/>
      <c r="I28" s="3"/>
      <c r="J28" s="3"/>
      <c r="K28" s="3"/>
      <c r="L28" s="3"/>
      <c r="M28" s="3"/>
      <c r="N28" s="3"/>
    </row>
    <row r="29" spans="1:14">
      <c r="A29" s="3"/>
      <c r="B29" s="3" t="s">
        <v>106</v>
      </c>
      <c r="C29" s="3">
        <v>1030</v>
      </c>
      <c r="D29" s="3">
        <v>6000000</v>
      </c>
      <c r="E29" s="3">
        <v>1999</v>
      </c>
      <c r="F29" s="3"/>
      <c r="G29" s="3"/>
      <c r="H29" s="3"/>
      <c r="I29" s="3"/>
      <c r="J29" s="3"/>
      <c r="K29" s="3"/>
      <c r="L29" s="3"/>
      <c r="M29" s="3"/>
      <c r="N29" s="3"/>
    </row>
    <row r="30" spans="1:14">
      <c r="A30" s="3"/>
      <c r="B30" s="3" t="s">
        <v>107</v>
      </c>
      <c r="C30" s="3">
        <v>1800</v>
      </c>
      <c r="D30" s="3">
        <v>6000000</v>
      </c>
      <c r="E30" s="3">
        <v>2009</v>
      </c>
      <c r="F30" s="3"/>
      <c r="G30" s="3"/>
      <c r="H30" s="3"/>
      <c r="I30" s="3"/>
      <c r="J30" s="3"/>
      <c r="K30" s="3"/>
      <c r="L30" s="3"/>
      <c r="M30" s="3"/>
      <c r="N30" s="3"/>
    </row>
    <row r="31" spans="1:14">
      <c r="A31" s="3"/>
      <c r="B31" s="3" t="s">
        <v>108</v>
      </c>
      <c r="C31" s="3">
        <v>2800</v>
      </c>
      <c r="D31" s="3">
        <v>22000000</v>
      </c>
      <c r="E31" s="3">
        <v>2014</v>
      </c>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3" t="s">
        <v>109</v>
      </c>
      <c r="B33" s="3"/>
      <c r="C33" s="3"/>
      <c r="D33" s="3"/>
      <c r="E33" s="3"/>
      <c r="F33" s="3"/>
      <c r="G33" s="3"/>
      <c r="H33" s="3"/>
      <c r="I33" s="3"/>
      <c r="J33" s="3"/>
      <c r="K33" s="3"/>
      <c r="L33" s="3"/>
      <c r="M33" s="3"/>
      <c r="N33" s="3"/>
    </row>
    <row r="34" spans="1:14">
      <c r="A34" s="3" t="s">
        <v>110</v>
      </c>
      <c r="B34" s="3"/>
      <c r="C34" s="3"/>
      <c r="D34" s="3"/>
      <c r="E34" s="3"/>
      <c r="F34" s="3"/>
      <c r="G34" s="3"/>
      <c r="H34" s="3"/>
      <c r="I34" s="3"/>
      <c r="J34" s="3"/>
      <c r="K34" s="3"/>
      <c r="L34" s="3"/>
      <c r="M34" s="3"/>
      <c r="N34" s="3"/>
    </row>
    <row r="35" spans="1:14">
      <c r="A35" s="7">
        <v>10000000</v>
      </c>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t="s">
        <v>111</v>
      </c>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4" t="s">
        <v>112</v>
      </c>
      <c r="B42" s="8"/>
      <c r="C42" s="3"/>
      <c r="D42" s="3"/>
      <c r="G42" s="3"/>
      <c r="H42" s="3"/>
      <c r="I42" s="3"/>
      <c r="J42" s="3"/>
      <c r="K42" s="3"/>
      <c r="L42" s="3"/>
      <c r="M42" s="3"/>
      <c r="N42" s="3"/>
    </row>
    <row r="43" spans="1:14">
      <c r="A43" s="3" t="s">
        <v>113</v>
      </c>
      <c r="B43" s="3"/>
      <c r="C43" s="3"/>
      <c r="D43" s="3"/>
      <c r="G43" s="3"/>
      <c r="H43" s="3"/>
      <c r="I43" s="3"/>
      <c r="J43" s="3"/>
      <c r="K43" s="3"/>
      <c r="L43" s="3"/>
      <c r="M43" s="3"/>
      <c r="N43" s="3"/>
    </row>
    <row r="44" spans="1:14">
      <c r="A44" s="3" t="s">
        <v>114</v>
      </c>
      <c r="B44" s="3"/>
      <c r="C44" s="3"/>
      <c r="D44" s="3"/>
      <c r="G44" s="3"/>
      <c r="H44" s="3"/>
      <c r="I44" s="3"/>
      <c r="J44" s="3"/>
      <c r="K44" s="3"/>
      <c r="L44" s="3"/>
      <c r="M44" s="3"/>
      <c r="N44" s="3"/>
    </row>
    <row r="45" spans="1:14">
      <c r="A45" s="3"/>
      <c r="B45" s="3"/>
      <c r="C45" s="3"/>
      <c r="D45" s="3"/>
      <c r="G45" s="3"/>
      <c r="H45" s="3"/>
      <c r="I45" s="3"/>
      <c r="J45" s="3"/>
      <c r="K45" s="3"/>
      <c r="L45" s="3"/>
      <c r="M45" s="3"/>
      <c r="N45" s="3"/>
    </row>
    <row r="46" spans="1:14">
      <c r="A46" s="3" t="s">
        <v>115</v>
      </c>
      <c r="B46" s="3"/>
      <c r="C46" s="3"/>
      <c r="D46" s="3"/>
      <c r="G46" s="3"/>
      <c r="H46" s="3"/>
      <c r="I46" s="3"/>
      <c r="J46" s="3"/>
      <c r="K46" s="3"/>
      <c r="L46" s="3"/>
      <c r="M46" s="3"/>
      <c r="N46" s="3"/>
    </row>
    <row r="47" spans="1:14">
      <c r="A47" s="3" t="s">
        <v>116</v>
      </c>
      <c r="B47" s="3"/>
      <c r="C47" s="3"/>
      <c r="D47" s="3"/>
      <c r="G47" s="3"/>
      <c r="H47" s="3"/>
      <c r="I47" s="3"/>
      <c r="J47" s="3"/>
      <c r="K47" s="3"/>
      <c r="L47" s="3"/>
      <c r="M47" s="3"/>
      <c r="N47" s="3"/>
    </row>
    <row r="48" spans="1:14">
      <c r="A48" s="3" t="s">
        <v>117</v>
      </c>
      <c r="B48" s="3"/>
      <c r="C48" s="3"/>
      <c r="D48" s="3"/>
      <c r="G48" s="3"/>
      <c r="H48" s="3"/>
      <c r="I48" s="3"/>
      <c r="J48" s="3"/>
      <c r="K48" s="3"/>
      <c r="L48" s="3"/>
      <c r="M48" s="3"/>
      <c r="N48" s="3"/>
    </row>
    <row r="49" spans="1:14">
      <c r="A49" s="7">
        <v>30000</v>
      </c>
      <c r="B49" s="3"/>
      <c r="C49" s="3"/>
      <c r="D49" s="3"/>
      <c r="G49" s="3"/>
      <c r="H49" s="3"/>
      <c r="I49" s="3"/>
      <c r="J49" s="3"/>
      <c r="K49" s="3"/>
      <c r="L49" s="3"/>
      <c r="M49" s="3"/>
      <c r="N49" s="3"/>
    </row>
    <row r="50" spans="1:14">
      <c r="A50" s="3"/>
      <c r="B50" s="3"/>
      <c r="C50" s="3"/>
      <c r="D50" s="3"/>
      <c r="E50" s="3"/>
      <c r="F50" s="3"/>
      <c r="G50" s="3"/>
      <c r="H50" s="3"/>
      <c r="I50" s="3"/>
      <c r="J50" s="3"/>
      <c r="K50" s="3"/>
      <c r="L50" s="3"/>
      <c r="M50" s="3"/>
      <c r="N50" s="3"/>
    </row>
    <row r="51" spans="1:14">
      <c r="A51" s="3" t="s">
        <v>111</v>
      </c>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t="s">
        <v>118</v>
      </c>
      <c r="B53" s="3"/>
      <c r="C53" s="3"/>
      <c r="D53" s="3"/>
      <c r="E53" s="3"/>
      <c r="F53" s="3"/>
      <c r="G53" s="3"/>
      <c r="H53" s="3"/>
      <c r="I53" s="3"/>
      <c r="J53" s="3"/>
      <c r="K53" s="3"/>
      <c r="L53" s="3"/>
      <c r="M53" s="3"/>
      <c r="N53" s="3"/>
    </row>
    <row r="54" spans="1:14">
      <c r="A54" s="3" t="s">
        <v>119</v>
      </c>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row r="56" spans="1:14">
      <c r="A56" s="3"/>
      <c r="B56" s="3"/>
      <c r="C56" s="3"/>
      <c r="D56" s="3"/>
      <c r="E56" s="3"/>
      <c r="F56" s="3"/>
      <c r="G56" s="3"/>
      <c r="H56" s="3"/>
      <c r="I56" s="3"/>
      <c r="J56" s="3"/>
      <c r="K56" s="3"/>
      <c r="L56" s="3"/>
      <c r="M56" s="3"/>
      <c r="N56" s="3"/>
    </row>
    <row r="57" spans="1:14">
      <c r="A57" s="3">
        <v>1.1553489583333301</v>
      </c>
      <c r="B57" s="3"/>
      <c r="C57" s="3"/>
      <c r="D57" s="3"/>
      <c r="E57" s="3"/>
      <c r="F57" s="3"/>
      <c r="G57" s="3"/>
      <c r="H57" s="3"/>
      <c r="I57" s="3"/>
      <c r="J57" s="3"/>
      <c r="K57" s="3"/>
      <c r="L57" s="3"/>
      <c r="M57" s="3"/>
      <c r="N57" s="3"/>
    </row>
    <row r="58" spans="1:14">
      <c r="A58" s="3">
        <v>1.7457797119144201</v>
      </c>
      <c r="B58" s="3"/>
      <c r="C58" s="3"/>
      <c r="D58" s="3"/>
      <c r="E58" s="3"/>
      <c r="F58" s="3"/>
      <c r="G58" s="3"/>
      <c r="H58" s="3"/>
      <c r="I58" s="3"/>
      <c r="J58" s="3"/>
      <c r="K58" s="3"/>
      <c r="L58" s="3"/>
      <c r="M58" s="3"/>
      <c r="N58" s="3"/>
    </row>
    <row r="59" spans="1:14">
      <c r="A59" s="3"/>
      <c r="B59" s="3"/>
      <c r="C59" s="3"/>
      <c r="D59" s="3"/>
      <c r="E59" s="3"/>
      <c r="F59" s="3"/>
      <c r="G59" s="3"/>
      <c r="H59" s="3"/>
      <c r="I59" s="3"/>
      <c r="J59" s="3"/>
      <c r="K59" s="3"/>
      <c r="L59" s="3"/>
      <c r="M59" s="3"/>
      <c r="N59" s="3"/>
    </row>
    <row r="60" spans="1:14">
      <c r="A60" s="3"/>
      <c r="B60" s="3"/>
      <c r="C60" s="3"/>
      <c r="D60" s="3"/>
      <c r="E60" s="3"/>
      <c r="F60" s="3"/>
      <c r="G60" s="3"/>
      <c r="H60" s="3"/>
      <c r="I60" s="3"/>
      <c r="J60" s="3"/>
      <c r="K60" s="3"/>
      <c r="L60" s="3"/>
      <c r="M60" s="3"/>
      <c r="N60" s="3"/>
    </row>
  </sheetData>
  <phoneticPr fontId="8" type="noConversion"/>
  <pageMargins left="0.75" right="0.75" top="1" bottom="1" header="0.5" footer="0.5"/>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
  <sheetViews>
    <sheetView workbookViewId="0">
      <selection activeCell="E24" sqref="E24"/>
    </sheetView>
  </sheetViews>
  <sheetFormatPr defaultColWidth="8.88671875" defaultRowHeight="14.95"/>
  <cols>
    <col min="1" max="1" width="38.6640625" customWidth="1"/>
    <col min="2" max="2" width="10.6640625" customWidth="1"/>
    <col min="3" max="3" width="11.44140625" customWidth="1"/>
  </cols>
  <sheetData>
    <row r="1" spans="1:4">
      <c r="A1" s="2"/>
      <c r="B1" s="3"/>
      <c r="C1" s="3"/>
      <c r="D1" s="3"/>
    </row>
    <row r="2" spans="1:4">
      <c r="A2" s="4" t="s">
        <v>120</v>
      </c>
      <c r="B2" s="4"/>
      <c r="C2" s="4"/>
      <c r="D2" s="3"/>
    </row>
    <row r="3" spans="1:4">
      <c r="A3" s="3" t="s">
        <v>121</v>
      </c>
      <c r="B3" s="3" t="s">
        <v>122</v>
      </c>
      <c r="C3" s="3">
        <v>1451.3788098693799</v>
      </c>
      <c r="D3" s="3"/>
    </row>
    <row r="4" spans="1:4">
      <c r="A4" s="3" t="s">
        <v>123</v>
      </c>
      <c r="B4" s="3" t="s">
        <v>124</v>
      </c>
      <c r="C4" s="3">
        <v>725.68940493468801</v>
      </c>
      <c r="D4" s="3"/>
    </row>
    <row r="5" spans="1:4">
      <c r="A5" s="3" t="s">
        <v>3</v>
      </c>
      <c r="B5" s="3"/>
      <c r="C5" s="3"/>
      <c r="D5" s="3"/>
    </row>
  </sheetData>
  <phoneticPr fontId="8"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70C0"/>
  </sheetPr>
  <dimension ref="A1:AQ8"/>
  <sheetViews>
    <sheetView workbookViewId="0">
      <selection activeCell="B2" sqref="B2"/>
    </sheetView>
  </sheetViews>
  <sheetFormatPr defaultColWidth="8.88671875" defaultRowHeight="14.95"/>
  <cols>
    <col min="1" max="2" width="27.33203125" customWidth="1"/>
    <col min="3" max="3" width="9.88671875" customWidth="1"/>
    <col min="4" max="43" width="9.33203125" customWidth="1"/>
  </cols>
  <sheetData>
    <row r="1" spans="1:43">
      <c r="A1" s="1" t="s">
        <v>125</v>
      </c>
      <c r="B1" s="2">
        <v>2019</v>
      </c>
      <c r="C1" s="2">
        <v>2020</v>
      </c>
      <c r="D1" s="2">
        <v>2021</v>
      </c>
      <c r="E1" s="2">
        <v>2022</v>
      </c>
      <c r="F1" s="2">
        <v>2023</v>
      </c>
      <c r="G1" s="2">
        <v>2024</v>
      </c>
      <c r="H1" s="2">
        <v>2025</v>
      </c>
      <c r="I1" s="2">
        <v>2026</v>
      </c>
      <c r="J1" s="2">
        <v>2027</v>
      </c>
      <c r="K1" s="2">
        <v>2028</v>
      </c>
      <c r="L1" s="2">
        <v>2029</v>
      </c>
      <c r="M1" s="2">
        <v>2030</v>
      </c>
      <c r="N1" s="2">
        <v>2031</v>
      </c>
      <c r="O1" s="2">
        <v>2032</v>
      </c>
      <c r="P1" s="2">
        <v>2033</v>
      </c>
      <c r="Q1" s="2">
        <v>2034</v>
      </c>
      <c r="R1" s="2">
        <v>2035</v>
      </c>
      <c r="S1" s="2">
        <v>2036</v>
      </c>
      <c r="T1" s="2">
        <v>2037</v>
      </c>
      <c r="U1" s="2">
        <v>2038</v>
      </c>
      <c r="V1" s="2">
        <v>2039</v>
      </c>
      <c r="W1" s="2">
        <v>2040</v>
      </c>
      <c r="X1" s="2">
        <v>2041</v>
      </c>
      <c r="Y1" s="2">
        <v>2042</v>
      </c>
      <c r="Z1" s="2">
        <v>2043</v>
      </c>
      <c r="AA1" s="2">
        <v>2044</v>
      </c>
      <c r="AB1" s="2">
        <v>2045</v>
      </c>
      <c r="AC1" s="2">
        <v>2046</v>
      </c>
      <c r="AD1" s="2">
        <v>2047</v>
      </c>
      <c r="AE1" s="2">
        <v>2048</v>
      </c>
      <c r="AF1" s="2">
        <v>2049</v>
      </c>
      <c r="AG1" s="2">
        <v>2050</v>
      </c>
      <c r="AH1" s="2">
        <v>2051</v>
      </c>
      <c r="AI1" s="2">
        <v>2052</v>
      </c>
      <c r="AJ1" s="2">
        <v>2053</v>
      </c>
      <c r="AK1" s="2">
        <v>2054</v>
      </c>
      <c r="AL1" s="2">
        <v>2055</v>
      </c>
      <c r="AM1" s="2">
        <v>2056</v>
      </c>
      <c r="AN1" s="2">
        <v>2057</v>
      </c>
      <c r="AO1" s="2">
        <v>2058</v>
      </c>
      <c r="AP1" s="2">
        <v>2059</v>
      </c>
      <c r="AQ1" s="2">
        <v>2060</v>
      </c>
    </row>
    <row r="2" spans="1:43">
      <c r="A2" s="2" t="s">
        <v>38</v>
      </c>
      <c r="B2" s="2">
        <v>32429.536263779541</v>
      </c>
      <c r="C2" s="29">
        <f>SUM('LDV-psgr'!G11:G15)/SUM('LDV-psgr'!D11:D15)*About!A24</f>
        <v>32429.536263779541</v>
      </c>
      <c r="D2" s="29">
        <f>$C2</f>
        <v>32429.536263779541</v>
      </c>
      <c r="E2" s="29">
        <f t="shared" ref="E2:AQ6" si="0">$C2</f>
        <v>32429.536263779541</v>
      </c>
      <c r="F2" s="29">
        <f t="shared" si="0"/>
        <v>32429.536263779541</v>
      </c>
      <c r="G2" s="29">
        <f t="shared" si="0"/>
        <v>32429.536263779541</v>
      </c>
      <c r="H2" s="29">
        <f t="shared" si="0"/>
        <v>32429.536263779541</v>
      </c>
      <c r="I2" s="29">
        <f t="shared" si="0"/>
        <v>32429.536263779541</v>
      </c>
      <c r="J2" s="29">
        <f t="shared" si="0"/>
        <v>32429.536263779541</v>
      </c>
      <c r="K2" s="29">
        <f t="shared" si="0"/>
        <v>32429.536263779541</v>
      </c>
      <c r="L2" s="29">
        <f t="shared" si="0"/>
        <v>32429.536263779541</v>
      </c>
      <c r="M2" s="29">
        <f t="shared" si="0"/>
        <v>32429.536263779541</v>
      </c>
      <c r="N2" s="29">
        <f t="shared" si="0"/>
        <v>32429.536263779541</v>
      </c>
      <c r="O2" s="29">
        <f t="shared" si="0"/>
        <v>32429.536263779541</v>
      </c>
      <c r="P2" s="29">
        <f t="shared" si="0"/>
        <v>32429.536263779541</v>
      </c>
      <c r="Q2" s="29">
        <f t="shared" si="0"/>
        <v>32429.536263779541</v>
      </c>
      <c r="R2" s="29">
        <f t="shared" si="0"/>
        <v>32429.536263779541</v>
      </c>
      <c r="S2" s="29">
        <f t="shared" si="0"/>
        <v>32429.536263779541</v>
      </c>
      <c r="T2" s="29">
        <f t="shared" si="0"/>
        <v>32429.536263779541</v>
      </c>
      <c r="U2" s="29">
        <f t="shared" si="0"/>
        <v>32429.536263779541</v>
      </c>
      <c r="V2" s="29">
        <f t="shared" si="0"/>
        <v>32429.536263779541</v>
      </c>
      <c r="W2" s="29">
        <f t="shared" si="0"/>
        <v>32429.536263779541</v>
      </c>
      <c r="X2" s="29">
        <f t="shared" si="0"/>
        <v>32429.536263779541</v>
      </c>
      <c r="Y2" s="29">
        <f t="shared" si="0"/>
        <v>32429.536263779541</v>
      </c>
      <c r="Z2" s="29">
        <f t="shared" si="0"/>
        <v>32429.536263779541</v>
      </c>
      <c r="AA2" s="29">
        <f t="shared" si="0"/>
        <v>32429.536263779541</v>
      </c>
      <c r="AB2" s="29">
        <f t="shared" si="0"/>
        <v>32429.536263779541</v>
      </c>
      <c r="AC2" s="29">
        <f t="shared" si="0"/>
        <v>32429.536263779541</v>
      </c>
      <c r="AD2" s="29">
        <f t="shared" si="0"/>
        <v>32429.536263779541</v>
      </c>
      <c r="AE2" s="29">
        <f t="shared" si="0"/>
        <v>32429.536263779541</v>
      </c>
      <c r="AF2" s="29">
        <f t="shared" si="0"/>
        <v>32429.536263779541</v>
      </c>
      <c r="AG2" s="29">
        <f t="shared" si="0"/>
        <v>32429.536263779541</v>
      </c>
      <c r="AH2" s="29">
        <f t="shared" si="0"/>
        <v>32429.536263779541</v>
      </c>
      <c r="AI2" s="29">
        <f t="shared" si="0"/>
        <v>32429.536263779541</v>
      </c>
      <c r="AJ2" s="29">
        <f t="shared" si="0"/>
        <v>32429.536263779541</v>
      </c>
      <c r="AK2" s="29">
        <f t="shared" si="0"/>
        <v>32429.536263779541</v>
      </c>
      <c r="AL2" s="29">
        <f t="shared" si="0"/>
        <v>32429.536263779541</v>
      </c>
      <c r="AM2" s="29">
        <f t="shared" si="0"/>
        <v>32429.536263779541</v>
      </c>
      <c r="AN2" s="29">
        <f t="shared" si="0"/>
        <v>32429.536263779541</v>
      </c>
      <c r="AO2" s="29">
        <f t="shared" si="0"/>
        <v>32429.536263779541</v>
      </c>
      <c r="AP2" s="29">
        <f t="shared" si="0"/>
        <v>32429.536263779541</v>
      </c>
      <c r="AQ2" s="29">
        <f t="shared" si="0"/>
        <v>32429.536263779541</v>
      </c>
    </row>
    <row r="3" spans="1:43">
      <c r="A3" s="2" t="s">
        <v>35</v>
      </c>
      <c r="B3" s="2">
        <v>9393.3074261370693</v>
      </c>
      <c r="C3" s="29">
        <f>'LDV-psgr'!G10/'LDV-psgr'!D10*About!A24</f>
        <v>9393.3074261370693</v>
      </c>
      <c r="D3" s="29">
        <f t="shared" ref="D3:S6" si="1">$C3</f>
        <v>9393.3074261370693</v>
      </c>
      <c r="E3" s="29">
        <f t="shared" si="1"/>
        <v>9393.3074261370693</v>
      </c>
      <c r="F3" s="29">
        <f t="shared" si="1"/>
        <v>9393.3074261370693</v>
      </c>
      <c r="G3" s="29">
        <f t="shared" si="1"/>
        <v>9393.3074261370693</v>
      </c>
      <c r="H3" s="29">
        <f t="shared" si="1"/>
        <v>9393.3074261370693</v>
      </c>
      <c r="I3" s="29">
        <f t="shared" si="1"/>
        <v>9393.3074261370693</v>
      </c>
      <c r="J3" s="29">
        <f t="shared" si="1"/>
        <v>9393.3074261370693</v>
      </c>
      <c r="K3" s="29">
        <f t="shared" si="1"/>
        <v>9393.3074261370693</v>
      </c>
      <c r="L3" s="29">
        <f t="shared" si="1"/>
        <v>9393.3074261370693</v>
      </c>
      <c r="M3" s="29">
        <f t="shared" si="1"/>
        <v>9393.3074261370693</v>
      </c>
      <c r="N3" s="29">
        <f t="shared" si="1"/>
        <v>9393.3074261370693</v>
      </c>
      <c r="O3" s="29">
        <f t="shared" si="1"/>
        <v>9393.3074261370693</v>
      </c>
      <c r="P3" s="29">
        <f t="shared" si="1"/>
        <v>9393.3074261370693</v>
      </c>
      <c r="Q3" s="29">
        <f t="shared" si="1"/>
        <v>9393.3074261370693</v>
      </c>
      <c r="R3" s="29">
        <f t="shared" si="1"/>
        <v>9393.3074261370693</v>
      </c>
      <c r="S3" s="29">
        <f t="shared" si="1"/>
        <v>9393.3074261370693</v>
      </c>
      <c r="T3" s="29">
        <f t="shared" si="0"/>
        <v>9393.3074261370693</v>
      </c>
      <c r="U3" s="29">
        <f t="shared" si="0"/>
        <v>9393.3074261370693</v>
      </c>
      <c r="V3" s="29">
        <f t="shared" si="0"/>
        <v>9393.3074261370693</v>
      </c>
      <c r="W3" s="29">
        <f t="shared" si="0"/>
        <v>9393.3074261370693</v>
      </c>
      <c r="X3" s="29">
        <f t="shared" si="0"/>
        <v>9393.3074261370693</v>
      </c>
      <c r="Y3" s="29">
        <f t="shared" si="0"/>
        <v>9393.3074261370693</v>
      </c>
      <c r="Z3" s="29">
        <f t="shared" si="0"/>
        <v>9393.3074261370693</v>
      </c>
      <c r="AA3" s="29">
        <f t="shared" si="0"/>
        <v>9393.3074261370693</v>
      </c>
      <c r="AB3" s="29">
        <f t="shared" si="0"/>
        <v>9393.3074261370693</v>
      </c>
      <c r="AC3" s="29">
        <f t="shared" si="0"/>
        <v>9393.3074261370693</v>
      </c>
      <c r="AD3" s="29">
        <f t="shared" si="0"/>
        <v>9393.3074261370693</v>
      </c>
      <c r="AE3" s="29">
        <f t="shared" si="0"/>
        <v>9393.3074261370693</v>
      </c>
      <c r="AF3" s="29">
        <f t="shared" si="0"/>
        <v>9393.3074261370693</v>
      </c>
      <c r="AG3" s="29">
        <f t="shared" si="0"/>
        <v>9393.3074261370693</v>
      </c>
      <c r="AH3" s="29">
        <f t="shared" si="0"/>
        <v>9393.3074261370693</v>
      </c>
      <c r="AI3" s="29">
        <f t="shared" si="0"/>
        <v>9393.3074261370693</v>
      </c>
      <c r="AJ3" s="29">
        <f t="shared" si="0"/>
        <v>9393.3074261370693</v>
      </c>
      <c r="AK3" s="29">
        <f t="shared" si="0"/>
        <v>9393.3074261370693</v>
      </c>
      <c r="AL3" s="29">
        <f t="shared" si="0"/>
        <v>9393.3074261370693</v>
      </c>
      <c r="AM3" s="29">
        <f t="shared" si="0"/>
        <v>9393.3074261370693</v>
      </c>
      <c r="AN3" s="29">
        <f t="shared" si="0"/>
        <v>9393.3074261370693</v>
      </c>
      <c r="AO3" s="29">
        <f t="shared" si="0"/>
        <v>9393.3074261370693</v>
      </c>
      <c r="AP3" s="29">
        <f t="shared" si="0"/>
        <v>9393.3074261370693</v>
      </c>
      <c r="AQ3" s="29">
        <f t="shared" si="0"/>
        <v>9393.3074261370693</v>
      </c>
    </row>
    <row r="4" spans="1:43">
      <c r="A4" s="2" t="s">
        <v>30</v>
      </c>
      <c r="B4" s="2">
        <v>25319.312054576341</v>
      </c>
      <c r="C4" s="29">
        <f>SUM('LDV-psgr'!G2:G6)/SUM('LDV-psgr'!D2:D6)*About!A24</f>
        <v>25319.312054576341</v>
      </c>
      <c r="D4" s="29">
        <f t="shared" si="1"/>
        <v>25319.312054576341</v>
      </c>
      <c r="E4" s="29">
        <f t="shared" si="0"/>
        <v>25319.312054576341</v>
      </c>
      <c r="F4" s="29">
        <f t="shared" si="0"/>
        <v>25319.312054576341</v>
      </c>
      <c r="G4" s="29">
        <f t="shared" si="0"/>
        <v>25319.312054576341</v>
      </c>
      <c r="H4" s="29">
        <f t="shared" si="0"/>
        <v>25319.312054576341</v>
      </c>
      <c r="I4" s="29">
        <f t="shared" si="0"/>
        <v>25319.312054576341</v>
      </c>
      <c r="J4" s="29">
        <f t="shared" si="0"/>
        <v>25319.312054576341</v>
      </c>
      <c r="K4" s="29">
        <f t="shared" si="0"/>
        <v>25319.312054576341</v>
      </c>
      <c r="L4" s="29">
        <f t="shared" si="0"/>
        <v>25319.312054576341</v>
      </c>
      <c r="M4" s="29">
        <f t="shared" si="0"/>
        <v>25319.312054576341</v>
      </c>
      <c r="N4" s="29">
        <f t="shared" si="0"/>
        <v>25319.312054576341</v>
      </c>
      <c r="O4" s="29">
        <f t="shared" si="0"/>
        <v>25319.312054576341</v>
      </c>
      <c r="P4" s="29">
        <f t="shared" si="0"/>
        <v>25319.312054576341</v>
      </c>
      <c r="Q4" s="29">
        <f t="shared" si="0"/>
        <v>25319.312054576341</v>
      </c>
      <c r="R4" s="29">
        <f t="shared" si="0"/>
        <v>25319.312054576341</v>
      </c>
      <c r="S4" s="29">
        <f t="shared" si="0"/>
        <v>25319.312054576341</v>
      </c>
      <c r="T4" s="29">
        <f t="shared" si="0"/>
        <v>25319.312054576341</v>
      </c>
      <c r="U4" s="29">
        <f t="shared" si="0"/>
        <v>25319.312054576341</v>
      </c>
      <c r="V4" s="29">
        <f t="shared" si="0"/>
        <v>25319.312054576341</v>
      </c>
      <c r="W4" s="29">
        <f t="shared" si="0"/>
        <v>25319.312054576341</v>
      </c>
      <c r="X4" s="29">
        <f t="shared" si="0"/>
        <v>25319.312054576341</v>
      </c>
      <c r="Y4" s="29">
        <f t="shared" si="0"/>
        <v>25319.312054576341</v>
      </c>
      <c r="Z4" s="29">
        <f t="shared" si="0"/>
        <v>25319.312054576341</v>
      </c>
      <c r="AA4" s="29">
        <f t="shared" si="0"/>
        <v>25319.312054576341</v>
      </c>
      <c r="AB4" s="29">
        <f t="shared" si="0"/>
        <v>25319.312054576341</v>
      </c>
      <c r="AC4" s="29">
        <f t="shared" si="0"/>
        <v>25319.312054576341</v>
      </c>
      <c r="AD4" s="29">
        <f t="shared" si="0"/>
        <v>25319.312054576341</v>
      </c>
      <c r="AE4" s="29">
        <f t="shared" si="0"/>
        <v>25319.312054576341</v>
      </c>
      <c r="AF4" s="29">
        <f t="shared" si="0"/>
        <v>25319.312054576341</v>
      </c>
      <c r="AG4" s="29">
        <f t="shared" si="0"/>
        <v>25319.312054576341</v>
      </c>
      <c r="AH4" s="29">
        <f t="shared" si="0"/>
        <v>25319.312054576341</v>
      </c>
      <c r="AI4" s="29">
        <f t="shared" si="0"/>
        <v>25319.312054576341</v>
      </c>
      <c r="AJ4" s="29">
        <f t="shared" si="0"/>
        <v>25319.312054576341</v>
      </c>
      <c r="AK4" s="29">
        <f t="shared" si="0"/>
        <v>25319.312054576341</v>
      </c>
      <c r="AL4" s="29">
        <f t="shared" si="0"/>
        <v>25319.312054576341</v>
      </c>
      <c r="AM4" s="29">
        <f t="shared" si="0"/>
        <v>25319.312054576341</v>
      </c>
      <c r="AN4" s="29">
        <f t="shared" si="0"/>
        <v>25319.312054576341</v>
      </c>
      <c r="AO4" s="29">
        <f t="shared" si="0"/>
        <v>25319.312054576341</v>
      </c>
      <c r="AP4" s="29">
        <f t="shared" si="0"/>
        <v>25319.312054576341</v>
      </c>
      <c r="AQ4" s="29">
        <f t="shared" si="0"/>
        <v>25319.312054576341</v>
      </c>
    </row>
    <row r="5" spans="1:43">
      <c r="A5" s="2" t="s">
        <v>33</v>
      </c>
      <c r="B5" s="2">
        <v>24590.228145060355</v>
      </c>
      <c r="C5" s="29">
        <f>SUM('LDV-psgr'!G7:G9)/SUM('LDV-psgr'!D7:D9)*About!A24</f>
        <v>24590.228145060355</v>
      </c>
      <c r="D5" s="29">
        <f t="shared" si="1"/>
        <v>24590.228145060355</v>
      </c>
      <c r="E5" s="29">
        <f t="shared" si="0"/>
        <v>24590.228145060355</v>
      </c>
      <c r="F5" s="29">
        <f t="shared" si="0"/>
        <v>24590.228145060355</v>
      </c>
      <c r="G5" s="29">
        <f t="shared" si="0"/>
        <v>24590.228145060355</v>
      </c>
      <c r="H5" s="29">
        <f t="shared" si="0"/>
        <v>24590.228145060355</v>
      </c>
      <c r="I5" s="29">
        <f t="shared" si="0"/>
        <v>24590.228145060355</v>
      </c>
      <c r="J5" s="29">
        <f t="shared" si="0"/>
        <v>24590.228145060355</v>
      </c>
      <c r="K5" s="29">
        <f t="shared" si="0"/>
        <v>24590.228145060355</v>
      </c>
      <c r="L5" s="29">
        <f t="shared" si="0"/>
        <v>24590.228145060355</v>
      </c>
      <c r="M5" s="29">
        <f t="shared" si="0"/>
        <v>24590.228145060355</v>
      </c>
      <c r="N5" s="29">
        <f t="shared" si="0"/>
        <v>24590.228145060355</v>
      </c>
      <c r="O5" s="29">
        <f t="shared" si="0"/>
        <v>24590.228145060355</v>
      </c>
      <c r="P5" s="29">
        <f t="shared" si="0"/>
        <v>24590.228145060355</v>
      </c>
      <c r="Q5" s="29">
        <f t="shared" si="0"/>
        <v>24590.228145060355</v>
      </c>
      <c r="R5" s="29">
        <f t="shared" si="0"/>
        <v>24590.228145060355</v>
      </c>
      <c r="S5" s="29">
        <f t="shared" si="0"/>
        <v>24590.228145060355</v>
      </c>
      <c r="T5" s="29">
        <f t="shared" si="0"/>
        <v>24590.228145060355</v>
      </c>
      <c r="U5" s="29">
        <f t="shared" si="0"/>
        <v>24590.228145060355</v>
      </c>
      <c r="V5" s="29">
        <f t="shared" si="0"/>
        <v>24590.228145060355</v>
      </c>
      <c r="W5" s="29">
        <f t="shared" si="0"/>
        <v>24590.228145060355</v>
      </c>
      <c r="X5" s="29">
        <f t="shared" si="0"/>
        <v>24590.228145060355</v>
      </c>
      <c r="Y5" s="29">
        <f t="shared" si="0"/>
        <v>24590.228145060355</v>
      </c>
      <c r="Z5" s="29">
        <f t="shared" si="0"/>
        <v>24590.228145060355</v>
      </c>
      <c r="AA5" s="29">
        <f t="shared" si="0"/>
        <v>24590.228145060355</v>
      </c>
      <c r="AB5" s="29">
        <f t="shared" si="0"/>
        <v>24590.228145060355</v>
      </c>
      <c r="AC5" s="29">
        <f t="shared" si="0"/>
        <v>24590.228145060355</v>
      </c>
      <c r="AD5" s="29">
        <f t="shared" si="0"/>
        <v>24590.228145060355</v>
      </c>
      <c r="AE5" s="29">
        <f t="shared" si="0"/>
        <v>24590.228145060355</v>
      </c>
      <c r="AF5" s="29">
        <f t="shared" si="0"/>
        <v>24590.228145060355</v>
      </c>
      <c r="AG5" s="29">
        <f t="shared" si="0"/>
        <v>24590.228145060355</v>
      </c>
      <c r="AH5" s="29">
        <f t="shared" si="0"/>
        <v>24590.228145060355</v>
      </c>
      <c r="AI5" s="29">
        <f t="shared" si="0"/>
        <v>24590.228145060355</v>
      </c>
      <c r="AJ5" s="29">
        <f t="shared" si="0"/>
        <v>24590.228145060355</v>
      </c>
      <c r="AK5" s="29">
        <f t="shared" si="0"/>
        <v>24590.228145060355</v>
      </c>
      <c r="AL5" s="29">
        <f t="shared" si="0"/>
        <v>24590.228145060355</v>
      </c>
      <c r="AM5" s="29">
        <f t="shared" si="0"/>
        <v>24590.228145060355</v>
      </c>
      <c r="AN5" s="29">
        <f t="shared" si="0"/>
        <v>24590.228145060355</v>
      </c>
      <c r="AO5" s="29">
        <f t="shared" si="0"/>
        <v>24590.228145060355</v>
      </c>
      <c r="AP5" s="29">
        <f t="shared" si="0"/>
        <v>24590.228145060355</v>
      </c>
      <c r="AQ5" s="29">
        <f t="shared" si="0"/>
        <v>24590.228145060355</v>
      </c>
    </row>
    <row r="6" spans="1:43">
      <c r="A6" s="2" t="s">
        <v>126</v>
      </c>
      <c r="B6" s="2">
        <v>28261.256410193473</v>
      </c>
      <c r="C6" s="29">
        <f>SUM('LDV-psgr'!G16:G20)/SUM('LDV-psgr'!D16:D20)*About!A24</f>
        <v>28261.256410193473</v>
      </c>
      <c r="D6" s="29">
        <f t="shared" si="1"/>
        <v>28261.256410193473</v>
      </c>
      <c r="E6" s="29">
        <f t="shared" si="0"/>
        <v>28261.256410193473</v>
      </c>
      <c r="F6" s="29">
        <f t="shared" si="0"/>
        <v>28261.256410193473</v>
      </c>
      <c r="G6" s="29">
        <f t="shared" si="0"/>
        <v>28261.256410193473</v>
      </c>
      <c r="H6" s="29">
        <f t="shared" si="0"/>
        <v>28261.256410193473</v>
      </c>
      <c r="I6" s="29">
        <f t="shared" si="0"/>
        <v>28261.256410193473</v>
      </c>
      <c r="J6" s="29">
        <f t="shared" si="0"/>
        <v>28261.256410193473</v>
      </c>
      <c r="K6" s="29">
        <f t="shared" si="0"/>
        <v>28261.256410193473</v>
      </c>
      <c r="L6" s="29">
        <f t="shared" si="0"/>
        <v>28261.256410193473</v>
      </c>
      <c r="M6" s="29">
        <f t="shared" si="0"/>
        <v>28261.256410193473</v>
      </c>
      <c r="N6" s="29">
        <f t="shared" si="0"/>
        <v>28261.256410193473</v>
      </c>
      <c r="O6" s="29">
        <f t="shared" si="0"/>
        <v>28261.256410193473</v>
      </c>
      <c r="P6" s="29">
        <f t="shared" si="0"/>
        <v>28261.256410193473</v>
      </c>
      <c r="Q6" s="29">
        <f t="shared" si="0"/>
        <v>28261.256410193473</v>
      </c>
      <c r="R6" s="29">
        <f t="shared" si="0"/>
        <v>28261.256410193473</v>
      </c>
      <c r="S6" s="29">
        <f t="shared" si="0"/>
        <v>28261.256410193473</v>
      </c>
      <c r="T6" s="29">
        <f t="shared" si="0"/>
        <v>28261.256410193473</v>
      </c>
      <c r="U6" s="29">
        <f t="shared" si="0"/>
        <v>28261.256410193473</v>
      </c>
      <c r="V6" s="29">
        <f t="shared" si="0"/>
        <v>28261.256410193473</v>
      </c>
      <c r="W6" s="29">
        <f t="shared" si="0"/>
        <v>28261.256410193473</v>
      </c>
      <c r="X6" s="29">
        <f t="shared" si="0"/>
        <v>28261.256410193473</v>
      </c>
      <c r="Y6" s="29">
        <f t="shared" si="0"/>
        <v>28261.256410193473</v>
      </c>
      <c r="Z6" s="29">
        <f t="shared" si="0"/>
        <v>28261.256410193473</v>
      </c>
      <c r="AA6" s="29">
        <f t="shared" si="0"/>
        <v>28261.256410193473</v>
      </c>
      <c r="AB6" s="29">
        <f t="shared" si="0"/>
        <v>28261.256410193473</v>
      </c>
      <c r="AC6" s="29">
        <f t="shared" si="0"/>
        <v>28261.256410193473</v>
      </c>
      <c r="AD6" s="29">
        <f t="shared" si="0"/>
        <v>28261.256410193473</v>
      </c>
      <c r="AE6" s="29">
        <f t="shared" si="0"/>
        <v>28261.256410193473</v>
      </c>
      <c r="AF6" s="29">
        <f t="shared" si="0"/>
        <v>28261.256410193473</v>
      </c>
      <c r="AG6" s="29">
        <f t="shared" si="0"/>
        <v>28261.256410193473</v>
      </c>
      <c r="AH6" s="29">
        <f t="shared" si="0"/>
        <v>28261.256410193473</v>
      </c>
      <c r="AI6" s="29">
        <f t="shared" si="0"/>
        <v>28261.256410193473</v>
      </c>
      <c r="AJ6" s="29">
        <f t="shared" si="0"/>
        <v>28261.256410193473</v>
      </c>
      <c r="AK6" s="29">
        <f t="shared" si="0"/>
        <v>28261.256410193473</v>
      </c>
      <c r="AL6" s="29">
        <f t="shared" si="0"/>
        <v>28261.256410193473</v>
      </c>
      <c r="AM6" s="29">
        <f t="shared" si="0"/>
        <v>28261.256410193473</v>
      </c>
      <c r="AN6" s="29">
        <f t="shared" si="0"/>
        <v>28261.256410193473</v>
      </c>
      <c r="AO6" s="29">
        <f t="shared" si="0"/>
        <v>28261.256410193473</v>
      </c>
      <c r="AP6" s="29">
        <f t="shared" si="0"/>
        <v>28261.256410193473</v>
      </c>
      <c r="AQ6" s="29">
        <f t="shared" si="0"/>
        <v>28261.256410193473</v>
      </c>
    </row>
    <row r="7" spans="1:43">
      <c r="A7" s="2" t="s">
        <v>127</v>
      </c>
      <c r="B7" s="2">
        <v>25319.312054576341</v>
      </c>
      <c r="C7" s="44">
        <f>C4</f>
        <v>25319.312054576341</v>
      </c>
      <c r="D7" s="44">
        <f t="shared" ref="D7:AQ7" si="2">D4</f>
        <v>25319.312054576341</v>
      </c>
      <c r="E7" s="44">
        <f t="shared" si="2"/>
        <v>25319.312054576341</v>
      </c>
      <c r="F7" s="44">
        <f t="shared" si="2"/>
        <v>25319.312054576341</v>
      </c>
      <c r="G7" s="44">
        <f t="shared" si="2"/>
        <v>25319.312054576341</v>
      </c>
      <c r="H7" s="44">
        <f t="shared" si="2"/>
        <v>25319.312054576341</v>
      </c>
      <c r="I7" s="44">
        <f t="shared" si="2"/>
        <v>25319.312054576341</v>
      </c>
      <c r="J7" s="44">
        <f t="shared" si="2"/>
        <v>25319.312054576341</v>
      </c>
      <c r="K7" s="44">
        <f t="shared" si="2"/>
        <v>25319.312054576341</v>
      </c>
      <c r="L7" s="44">
        <f t="shared" si="2"/>
        <v>25319.312054576341</v>
      </c>
      <c r="M7" s="44">
        <f t="shared" si="2"/>
        <v>25319.312054576341</v>
      </c>
      <c r="N7" s="44">
        <f t="shared" si="2"/>
        <v>25319.312054576341</v>
      </c>
      <c r="O7" s="44">
        <f t="shared" si="2"/>
        <v>25319.312054576341</v>
      </c>
      <c r="P7" s="44">
        <f t="shared" si="2"/>
        <v>25319.312054576341</v>
      </c>
      <c r="Q7" s="44">
        <f t="shared" si="2"/>
        <v>25319.312054576341</v>
      </c>
      <c r="R7" s="44">
        <f t="shared" si="2"/>
        <v>25319.312054576341</v>
      </c>
      <c r="S7" s="44">
        <f t="shared" si="2"/>
        <v>25319.312054576341</v>
      </c>
      <c r="T7" s="44">
        <f t="shared" si="2"/>
        <v>25319.312054576341</v>
      </c>
      <c r="U7" s="44">
        <f t="shared" si="2"/>
        <v>25319.312054576341</v>
      </c>
      <c r="V7" s="44">
        <f t="shared" si="2"/>
        <v>25319.312054576341</v>
      </c>
      <c r="W7" s="44">
        <f t="shared" si="2"/>
        <v>25319.312054576341</v>
      </c>
      <c r="X7" s="44">
        <f t="shared" si="2"/>
        <v>25319.312054576341</v>
      </c>
      <c r="Y7" s="44">
        <f t="shared" si="2"/>
        <v>25319.312054576341</v>
      </c>
      <c r="Z7" s="44">
        <f t="shared" si="2"/>
        <v>25319.312054576341</v>
      </c>
      <c r="AA7" s="44">
        <f t="shared" si="2"/>
        <v>25319.312054576341</v>
      </c>
      <c r="AB7" s="44">
        <f t="shared" si="2"/>
        <v>25319.312054576341</v>
      </c>
      <c r="AC7" s="44">
        <f t="shared" si="2"/>
        <v>25319.312054576341</v>
      </c>
      <c r="AD7" s="44">
        <f t="shared" si="2"/>
        <v>25319.312054576341</v>
      </c>
      <c r="AE7" s="44">
        <f t="shared" si="2"/>
        <v>25319.312054576341</v>
      </c>
      <c r="AF7" s="44">
        <f t="shared" si="2"/>
        <v>25319.312054576341</v>
      </c>
      <c r="AG7" s="44">
        <f t="shared" si="2"/>
        <v>25319.312054576341</v>
      </c>
      <c r="AH7" s="44">
        <f t="shared" si="2"/>
        <v>25319.312054576341</v>
      </c>
      <c r="AI7" s="44">
        <f t="shared" si="2"/>
        <v>25319.312054576341</v>
      </c>
      <c r="AJ7" s="44">
        <f t="shared" si="2"/>
        <v>25319.312054576341</v>
      </c>
      <c r="AK7" s="44">
        <f t="shared" si="2"/>
        <v>25319.312054576341</v>
      </c>
      <c r="AL7" s="44">
        <f t="shared" si="2"/>
        <v>25319.312054576341</v>
      </c>
      <c r="AM7" s="44">
        <f t="shared" si="2"/>
        <v>25319.312054576341</v>
      </c>
      <c r="AN7" s="44">
        <f t="shared" si="2"/>
        <v>25319.312054576341</v>
      </c>
      <c r="AO7" s="44">
        <f t="shared" si="2"/>
        <v>25319.312054576341</v>
      </c>
      <c r="AP7" s="44">
        <f t="shared" si="2"/>
        <v>25319.312054576341</v>
      </c>
      <c r="AQ7" s="44">
        <f t="shared" si="2"/>
        <v>25319.312054576341</v>
      </c>
    </row>
    <row r="8" spans="1:43">
      <c r="A8" s="2" t="s">
        <v>128</v>
      </c>
      <c r="B8" s="2">
        <v>32429.536263779541</v>
      </c>
      <c r="C8" s="44">
        <f>C2</f>
        <v>32429.536263779541</v>
      </c>
      <c r="D8" s="44">
        <f t="shared" ref="D8:AQ8" si="3">D2</f>
        <v>32429.536263779541</v>
      </c>
      <c r="E8" s="44">
        <f t="shared" si="3"/>
        <v>32429.536263779541</v>
      </c>
      <c r="F8" s="44">
        <f t="shared" si="3"/>
        <v>32429.536263779541</v>
      </c>
      <c r="G8" s="44">
        <f t="shared" si="3"/>
        <v>32429.536263779541</v>
      </c>
      <c r="H8" s="44">
        <f t="shared" si="3"/>
        <v>32429.536263779541</v>
      </c>
      <c r="I8" s="44">
        <f t="shared" si="3"/>
        <v>32429.536263779541</v>
      </c>
      <c r="J8" s="44">
        <f t="shared" si="3"/>
        <v>32429.536263779541</v>
      </c>
      <c r="K8" s="44">
        <f t="shared" si="3"/>
        <v>32429.536263779541</v>
      </c>
      <c r="L8" s="44">
        <f t="shared" si="3"/>
        <v>32429.536263779541</v>
      </c>
      <c r="M8" s="44">
        <f t="shared" si="3"/>
        <v>32429.536263779541</v>
      </c>
      <c r="N8" s="44">
        <f t="shared" si="3"/>
        <v>32429.536263779541</v>
      </c>
      <c r="O8" s="44">
        <f t="shared" si="3"/>
        <v>32429.536263779541</v>
      </c>
      <c r="P8" s="44">
        <f t="shared" si="3"/>
        <v>32429.536263779541</v>
      </c>
      <c r="Q8" s="44">
        <f t="shared" si="3"/>
        <v>32429.536263779541</v>
      </c>
      <c r="R8" s="44">
        <f t="shared" si="3"/>
        <v>32429.536263779541</v>
      </c>
      <c r="S8" s="44">
        <f t="shared" si="3"/>
        <v>32429.536263779541</v>
      </c>
      <c r="T8" s="44">
        <f t="shared" si="3"/>
        <v>32429.536263779541</v>
      </c>
      <c r="U8" s="44">
        <f t="shared" si="3"/>
        <v>32429.536263779541</v>
      </c>
      <c r="V8" s="44">
        <f t="shared" si="3"/>
        <v>32429.536263779541</v>
      </c>
      <c r="W8" s="44">
        <f t="shared" si="3"/>
        <v>32429.536263779541</v>
      </c>
      <c r="X8" s="44">
        <f t="shared" si="3"/>
        <v>32429.536263779541</v>
      </c>
      <c r="Y8" s="44">
        <f t="shared" si="3"/>
        <v>32429.536263779541</v>
      </c>
      <c r="Z8" s="44">
        <f t="shared" si="3"/>
        <v>32429.536263779541</v>
      </c>
      <c r="AA8" s="44">
        <f t="shared" si="3"/>
        <v>32429.536263779541</v>
      </c>
      <c r="AB8" s="44">
        <f t="shared" si="3"/>
        <v>32429.536263779541</v>
      </c>
      <c r="AC8" s="44">
        <f t="shared" si="3"/>
        <v>32429.536263779541</v>
      </c>
      <c r="AD8" s="44">
        <f t="shared" si="3"/>
        <v>32429.536263779541</v>
      </c>
      <c r="AE8" s="44">
        <f t="shared" si="3"/>
        <v>32429.536263779541</v>
      </c>
      <c r="AF8" s="44">
        <f t="shared" si="3"/>
        <v>32429.536263779541</v>
      </c>
      <c r="AG8" s="44">
        <f t="shared" si="3"/>
        <v>32429.536263779541</v>
      </c>
      <c r="AH8" s="44">
        <f t="shared" si="3"/>
        <v>32429.536263779541</v>
      </c>
      <c r="AI8" s="44">
        <f t="shared" si="3"/>
        <v>32429.536263779541</v>
      </c>
      <c r="AJ8" s="44">
        <f t="shared" si="3"/>
        <v>32429.536263779541</v>
      </c>
      <c r="AK8" s="44">
        <f t="shared" si="3"/>
        <v>32429.536263779541</v>
      </c>
      <c r="AL8" s="44">
        <f t="shared" si="3"/>
        <v>32429.536263779541</v>
      </c>
      <c r="AM8" s="44">
        <f t="shared" si="3"/>
        <v>32429.536263779541</v>
      </c>
      <c r="AN8" s="44">
        <f t="shared" si="3"/>
        <v>32429.536263779541</v>
      </c>
      <c r="AO8" s="44">
        <f t="shared" si="3"/>
        <v>32429.536263779541</v>
      </c>
      <c r="AP8" s="44">
        <f t="shared" si="3"/>
        <v>32429.536263779541</v>
      </c>
      <c r="AQ8" s="44">
        <f t="shared" si="3"/>
        <v>32429.536263779541</v>
      </c>
    </row>
  </sheetData>
  <phoneticPr fontId="8"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70C0"/>
  </sheetPr>
  <dimension ref="A1:AQ8"/>
  <sheetViews>
    <sheetView workbookViewId="0">
      <selection activeCell="B3" sqref="B3"/>
    </sheetView>
  </sheetViews>
  <sheetFormatPr defaultColWidth="8.88671875" defaultRowHeight="14.95"/>
  <cols>
    <col min="1" max="2" width="27.33203125" style="29" customWidth="1"/>
    <col min="3" max="16384" width="8.88671875" style="29"/>
  </cols>
  <sheetData>
    <row r="1" spans="1:43">
      <c r="A1" s="30" t="s">
        <v>125</v>
      </c>
      <c r="B1" s="31">
        <v>2019</v>
      </c>
      <c r="C1" s="31">
        <v>2020</v>
      </c>
      <c r="D1" s="31">
        <v>2021</v>
      </c>
      <c r="E1" s="31">
        <v>2022</v>
      </c>
      <c r="F1" s="31">
        <v>2023</v>
      </c>
      <c r="G1" s="31">
        <v>2024</v>
      </c>
      <c r="H1" s="31">
        <v>2025</v>
      </c>
      <c r="I1" s="31">
        <v>2026</v>
      </c>
      <c r="J1" s="31">
        <v>2027</v>
      </c>
      <c r="K1" s="31">
        <v>2028</v>
      </c>
      <c r="L1" s="31">
        <v>2029</v>
      </c>
      <c r="M1" s="31">
        <v>2030</v>
      </c>
      <c r="N1" s="31">
        <v>2031</v>
      </c>
      <c r="O1" s="31">
        <v>2032</v>
      </c>
      <c r="P1" s="31">
        <v>2033</v>
      </c>
      <c r="Q1" s="31">
        <v>2034</v>
      </c>
      <c r="R1" s="31">
        <v>2035</v>
      </c>
      <c r="S1" s="31">
        <v>2036</v>
      </c>
      <c r="T1" s="31">
        <v>2037</v>
      </c>
      <c r="U1" s="31">
        <v>2038</v>
      </c>
      <c r="V1" s="31">
        <v>2039</v>
      </c>
      <c r="W1" s="31">
        <v>2040</v>
      </c>
      <c r="X1" s="31">
        <v>2041</v>
      </c>
      <c r="Y1" s="31">
        <v>2042</v>
      </c>
      <c r="Z1" s="31">
        <v>2043</v>
      </c>
      <c r="AA1" s="31">
        <v>2044</v>
      </c>
      <c r="AB1" s="31">
        <v>2045</v>
      </c>
      <c r="AC1" s="31">
        <v>2046</v>
      </c>
      <c r="AD1" s="31">
        <v>2047</v>
      </c>
      <c r="AE1" s="31">
        <v>2048</v>
      </c>
      <c r="AF1" s="31">
        <v>2049</v>
      </c>
      <c r="AG1" s="31">
        <v>2050</v>
      </c>
      <c r="AH1" s="31">
        <v>2051</v>
      </c>
      <c r="AI1" s="31">
        <v>2052</v>
      </c>
      <c r="AJ1" s="31">
        <v>2053</v>
      </c>
      <c r="AK1" s="31">
        <v>2054</v>
      </c>
      <c r="AL1" s="31">
        <v>2055</v>
      </c>
      <c r="AM1" s="31">
        <v>2056</v>
      </c>
      <c r="AN1" s="31">
        <v>2057</v>
      </c>
      <c r="AO1" s="31">
        <v>2058</v>
      </c>
      <c r="AP1" s="31">
        <v>2059</v>
      </c>
      <c r="AQ1" s="31">
        <v>2060</v>
      </c>
    </row>
    <row r="2" spans="1:43">
      <c r="A2" s="31" t="s">
        <v>38</v>
      </c>
      <c r="B2" s="29">
        <v>17774.105914768865</v>
      </c>
      <c r="C2" s="29">
        <f>SUM('LDV-frgt'!G9:G10)/SUM('LDV-frgt'!D9:D10)*About!A24</f>
        <v>17774.105914768865</v>
      </c>
      <c r="D2" s="29">
        <f>$C2</f>
        <v>17774.105914768865</v>
      </c>
      <c r="E2" s="29">
        <f t="shared" ref="E2:AQ5" si="0">$C2</f>
        <v>17774.105914768865</v>
      </c>
      <c r="F2" s="29">
        <f t="shared" si="0"/>
        <v>17774.105914768865</v>
      </c>
      <c r="G2" s="29">
        <f t="shared" si="0"/>
        <v>17774.105914768865</v>
      </c>
      <c r="H2" s="29">
        <f t="shared" si="0"/>
        <v>17774.105914768865</v>
      </c>
      <c r="I2" s="29">
        <f t="shared" si="0"/>
        <v>17774.105914768865</v>
      </c>
      <c r="J2" s="29">
        <f t="shared" si="0"/>
        <v>17774.105914768865</v>
      </c>
      <c r="K2" s="29">
        <f t="shared" si="0"/>
        <v>17774.105914768865</v>
      </c>
      <c r="L2" s="29">
        <f t="shared" si="0"/>
        <v>17774.105914768865</v>
      </c>
      <c r="M2" s="29">
        <f t="shared" si="0"/>
        <v>17774.105914768865</v>
      </c>
      <c r="N2" s="29">
        <f t="shared" si="0"/>
        <v>17774.105914768865</v>
      </c>
      <c r="O2" s="29">
        <f t="shared" si="0"/>
        <v>17774.105914768865</v>
      </c>
      <c r="P2" s="29">
        <f t="shared" si="0"/>
        <v>17774.105914768865</v>
      </c>
      <c r="Q2" s="29">
        <f t="shared" si="0"/>
        <v>17774.105914768865</v>
      </c>
      <c r="R2" s="29">
        <f t="shared" si="0"/>
        <v>17774.105914768865</v>
      </c>
      <c r="S2" s="29">
        <f t="shared" si="0"/>
        <v>17774.105914768865</v>
      </c>
      <c r="T2" s="29">
        <f t="shared" si="0"/>
        <v>17774.105914768865</v>
      </c>
      <c r="U2" s="29">
        <f t="shared" si="0"/>
        <v>17774.105914768865</v>
      </c>
      <c r="V2" s="29">
        <f t="shared" si="0"/>
        <v>17774.105914768865</v>
      </c>
      <c r="W2" s="29">
        <f t="shared" si="0"/>
        <v>17774.105914768865</v>
      </c>
      <c r="X2" s="29">
        <f t="shared" si="0"/>
        <v>17774.105914768865</v>
      </c>
      <c r="Y2" s="29">
        <f t="shared" si="0"/>
        <v>17774.105914768865</v>
      </c>
      <c r="Z2" s="29">
        <f t="shared" si="0"/>
        <v>17774.105914768865</v>
      </c>
      <c r="AA2" s="29">
        <f t="shared" si="0"/>
        <v>17774.105914768865</v>
      </c>
      <c r="AB2" s="29">
        <f t="shared" si="0"/>
        <v>17774.105914768865</v>
      </c>
      <c r="AC2" s="29">
        <f t="shared" si="0"/>
        <v>17774.105914768865</v>
      </c>
      <c r="AD2" s="29">
        <f t="shared" si="0"/>
        <v>17774.105914768865</v>
      </c>
      <c r="AE2" s="29">
        <f t="shared" si="0"/>
        <v>17774.105914768865</v>
      </c>
      <c r="AF2" s="29">
        <f t="shared" si="0"/>
        <v>17774.105914768865</v>
      </c>
      <c r="AG2" s="29">
        <f t="shared" si="0"/>
        <v>17774.105914768865</v>
      </c>
      <c r="AH2" s="29">
        <f t="shared" si="0"/>
        <v>17774.105914768865</v>
      </c>
      <c r="AI2" s="29">
        <f t="shared" si="0"/>
        <v>17774.105914768865</v>
      </c>
      <c r="AJ2" s="29">
        <f t="shared" si="0"/>
        <v>17774.105914768865</v>
      </c>
      <c r="AK2" s="29">
        <f t="shared" si="0"/>
        <v>17774.105914768865</v>
      </c>
      <c r="AL2" s="29">
        <f t="shared" si="0"/>
        <v>17774.105914768865</v>
      </c>
      <c r="AM2" s="29">
        <f t="shared" si="0"/>
        <v>17774.105914768865</v>
      </c>
      <c r="AN2" s="29">
        <f t="shared" si="0"/>
        <v>17774.105914768865</v>
      </c>
      <c r="AO2" s="29">
        <f t="shared" si="0"/>
        <v>17774.105914768865</v>
      </c>
      <c r="AP2" s="29">
        <f t="shared" si="0"/>
        <v>17774.105914768865</v>
      </c>
      <c r="AQ2" s="29">
        <f t="shared" si="0"/>
        <v>17774.105914768865</v>
      </c>
    </row>
    <row r="3" spans="1:43">
      <c r="A3" s="31" t="s">
        <v>35</v>
      </c>
      <c r="B3" s="29">
        <v>8002.0230592821254</v>
      </c>
      <c r="C3" s="29">
        <f>SUM('LDV-frgt'!G6:G8)/SUM('LDV-frgt'!D6:D8)*About!A24</f>
        <v>8002.0230592821254</v>
      </c>
      <c r="D3" s="29">
        <f t="shared" ref="D3:S5" si="1">$C3</f>
        <v>8002.0230592821254</v>
      </c>
      <c r="E3" s="29">
        <f t="shared" si="1"/>
        <v>8002.0230592821254</v>
      </c>
      <c r="F3" s="29">
        <f t="shared" si="1"/>
        <v>8002.0230592821254</v>
      </c>
      <c r="G3" s="29">
        <f t="shared" si="1"/>
        <v>8002.0230592821254</v>
      </c>
      <c r="H3" s="29">
        <f t="shared" si="1"/>
        <v>8002.0230592821254</v>
      </c>
      <c r="I3" s="29">
        <f t="shared" si="1"/>
        <v>8002.0230592821254</v>
      </c>
      <c r="J3" s="29">
        <f t="shared" si="1"/>
        <v>8002.0230592821254</v>
      </c>
      <c r="K3" s="29">
        <f t="shared" si="1"/>
        <v>8002.0230592821254</v>
      </c>
      <c r="L3" s="29">
        <f t="shared" si="1"/>
        <v>8002.0230592821254</v>
      </c>
      <c r="M3" s="29">
        <f t="shared" si="1"/>
        <v>8002.0230592821254</v>
      </c>
      <c r="N3" s="29">
        <f t="shared" si="1"/>
        <v>8002.0230592821254</v>
      </c>
      <c r="O3" s="29">
        <f t="shared" si="1"/>
        <v>8002.0230592821254</v>
      </c>
      <c r="P3" s="29">
        <f t="shared" si="1"/>
        <v>8002.0230592821254</v>
      </c>
      <c r="Q3" s="29">
        <f t="shared" si="1"/>
        <v>8002.0230592821254</v>
      </c>
      <c r="R3" s="29">
        <f t="shared" si="1"/>
        <v>8002.0230592821254</v>
      </c>
      <c r="S3" s="29">
        <f t="shared" si="1"/>
        <v>8002.0230592821254</v>
      </c>
      <c r="T3" s="29">
        <f t="shared" si="0"/>
        <v>8002.0230592821254</v>
      </c>
      <c r="U3" s="29">
        <f t="shared" si="0"/>
        <v>8002.0230592821254</v>
      </c>
      <c r="V3" s="29">
        <f t="shared" si="0"/>
        <v>8002.0230592821254</v>
      </c>
      <c r="W3" s="29">
        <f t="shared" si="0"/>
        <v>8002.0230592821254</v>
      </c>
      <c r="X3" s="29">
        <f t="shared" si="0"/>
        <v>8002.0230592821254</v>
      </c>
      <c r="Y3" s="29">
        <f t="shared" si="0"/>
        <v>8002.0230592821254</v>
      </c>
      <c r="Z3" s="29">
        <f t="shared" si="0"/>
        <v>8002.0230592821254</v>
      </c>
      <c r="AA3" s="29">
        <f t="shared" si="0"/>
        <v>8002.0230592821254</v>
      </c>
      <c r="AB3" s="29">
        <f t="shared" si="0"/>
        <v>8002.0230592821254</v>
      </c>
      <c r="AC3" s="29">
        <f t="shared" si="0"/>
        <v>8002.0230592821254</v>
      </c>
      <c r="AD3" s="29">
        <f t="shared" si="0"/>
        <v>8002.0230592821254</v>
      </c>
      <c r="AE3" s="29">
        <f t="shared" si="0"/>
        <v>8002.0230592821254</v>
      </c>
      <c r="AF3" s="29">
        <f t="shared" si="0"/>
        <v>8002.0230592821254</v>
      </c>
      <c r="AG3" s="29">
        <f t="shared" si="0"/>
        <v>8002.0230592821254</v>
      </c>
      <c r="AH3" s="29">
        <f t="shared" si="0"/>
        <v>8002.0230592821254</v>
      </c>
      <c r="AI3" s="29">
        <f t="shared" si="0"/>
        <v>8002.0230592821254</v>
      </c>
      <c r="AJ3" s="29">
        <f t="shared" si="0"/>
        <v>8002.0230592821254</v>
      </c>
      <c r="AK3" s="29">
        <f t="shared" si="0"/>
        <v>8002.0230592821254</v>
      </c>
      <c r="AL3" s="29">
        <f t="shared" si="0"/>
        <v>8002.0230592821254</v>
      </c>
      <c r="AM3" s="29">
        <f t="shared" si="0"/>
        <v>8002.0230592821254</v>
      </c>
      <c r="AN3" s="29">
        <f t="shared" si="0"/>
        <v>8002.0230592821254</v>
      </c>
      <c r="AO3" s="29">
        <f t="shared" si="0"/>
        <v>8002.0230592821254</v>
      </c>
      <c r="AP3" s="29">
        <f t="shared" si="0"/>
        <v>8002.0230592821254</v>
      </c>
      <c r="AQ3" s="29">
        <f t="shared" si="0"/>
        <v>8002.0230592821254</v>
      </c>
    </row>
    <row r="4" spans="1:43">
      <c r="A4" s="31" t="s">
        <v>30</v>
      </c>
      <c r="B4" s="29">
        <v>6593.9394333317568</v>
      </c>
      <c r="C4" s="29">
        <f>SUM('LDV-frgt'!G2:G3)/SUM('LDV-frgt'!D2:D3)*About!A24</f>
        <v>6593.9394333317568</v>
      </c>
      <c r="D4" s="29">
        <f t="shared" si="1"/>
        <v>6593.9394333317568</v>
      </c>
      <c r="E4" s="29">
        <f t="shared" si="0"/>
        <v>6593.9394333317568</v>
      </c>
      <c r="F4" s="29">
        <f t="shared" si="0"/>
        <v>6593.9394333317568</v>
      </c>
      <c r="G4" s="29">
        <f t="shared" si="0"/>
        <v>6593.9394333317568</v>
      </c>
      <c r="H4" s="29">
        <f t="shared" si="0"/>
        <v>6593.9394333317568</v>
      </c>
      <c r="I4" s="29">
        <f t="shared" si="0"/>
        <v>6593.9394333317568</v>
      </c>
      <c r="J4" s="29">
        <f t="shared" si="0"/>
        <v>6593.9394333317568</v>
      </c>
      <c r="K4" s="29">
        <f t="shared" si="0"/>
        <v>6593.9394333317568</v>
      </c>
      <c r="L4" s="29">
        <f t="shared" si="0"/>
        <v>6593.9394333317568</v>
      </c>
      <c r="M4" s="29">
        <f t="shared" si="0"/>
        <v>6593.9394333317568</v>
      </c>
      <c r="N4" s="29">
        <f t="shared" si="0"/>
        <v>6593.9394333317568</v>
      </c>
      <c r="O4" s="29">
        <f t="shared" si="0"/>
        <v>6593.9394333317568</v>
      </c>
      <c r="P4" s="29">
        <f t="shared" si="0"/>
        <v>6593.9394333317568</v>
      </c>
      <c r="Q4" s="29">
        <f t="shared" si="0"/>
        <v>6593.9394333317568</v>
      </c>
      <c r="R4" s="29">
        <f t="shared" si="0"/>
        <v>6593.9394333317568</v>
      </c>
      <c r="S4" s="29">
        <f t="shared" si="0"/>
        <v>6593.9394333317568</v>
      </c>
      <c r="T4" s="29">
        <f t="shared" si="0"/>
        <v>6593.9394333317568</v>
      </c>
      <c r="U4" s="29">
        <f t="shared" si="0"/>
        <v>6593.9394333317568</v>
      </c>
      <c r="V4" s="29">
        <f t="shared" si="0"/>
        <v>6593.9394333317568</v>
      </c>
      <c r="W4" s="29">
        <f t="shared" si="0"/>
        <v>6593.9394333317568</v>
      </c>
      <c r="X4" s="29">
        <f t="shared" si="0"/>
        <v>6593.9394333317568</v>
      </c>
      <c r="Y4" s="29">
        <f t="shared" si="0"/>
        <v>6593.9394333317568</v>
      </c>
      <c r="Z4" s="29">
        <f t="shared" si="0"/>
        <v>6593.9394333317568</v>
      </c>
      <c r="AA4" s="29">
        <f t="shared" si="0"/>
        <v>6593.9394333317568</v>
      </c>
      <c r="AB4" s="29">
        <f t="shared" si="0"/>
        <v>6593.9394333317568</v>
      </c>
      <c r="AC4" s="29">
        <f t="shared" si="0"/>
        <v>6593.9394333317568</v>
      </c>
      <c r="AD4" s="29">
        <f t="shared" si="0"/>
        <v>6593.9394333317568</v>
      </c>
      <c r="AE4" s="29">
        <f t="shared" si="0"/>
        <v>6593.9394333317568</v>
      </c>
      <c r="AF4" s="29">
        <f t="shared" si="0"/>
        <v>6593.9394333317568</v>
      </c>
      <c r="AG4" s="29">
        <f t="shared" si="0"/>
        <v>6593.9394333317568</v>
      </c>
      <c r="AH4" s="29">
        <f t="shared" si="0"/>
        <v>6593.9394333317568</v>
      </c>
      <c r="AI4" s="29">
        <f t="shared" si="0"/>
        <v>6593.9394333317568</v>
      </c>
      <c r="AJ4" s="29">
        <f t="shared" si="0"/>
        <v>6593.9394333317568</v>
      </c>
      <c r="AK4" s="29">
        <f t="shared" si="0"/>
        <v>6593.9394333317568</v>
      </c>
      <c r="AL4" s="29">
        <f t="shared" si="0"/>
        <v>6593.9394333317568</v>
      </c>
      <c r="AM4" s="29">
        <f t="shared" si="0"/>
        <v>6593.9394333317568</v>
      </c>
      <c r="AN4" s="29">
        <f t="shared" si="0"/>
        <v>6593.9394333317568</v>
      </c>
      <c r="AO4" s="29">
        <f t="shared" si="0"/>
        <v>6593.9394333317568</v>
      </c>
      <c r="AP4" s="29">
        <f t="shared" si="0"/>
        <v>6593.9394333317568</v>
      </c>
      <c r="AQ4" s="29">
        <f t="shared" si="0"/>
        <v>6593.9394333317568</v>
      </c>
    </row>
    <row r="5" spans="1:43">
      <c r="A5" s="31" t="s">
        <v>33</v>
      </c>
      <c r="B5" s="29">
        <v>24327.248862204098</v>
      </c>
      <c r="C5" s="29">
        <f>SUM('LDV-frgt'!G4:G5)/SUM('LDV-frgt'!D4:D5)*About!A24</f>
        <v>24327.248862204098</v>
      </c>
      <c r="D5" s="29">
        <f t="shared" si="1"/>
        <v>24327.248862204098</v>
      </c>
      <c r="E5" s="29">
        <f t="shared" si="0"/>
        <v>24327.248862204098</v>
      </c>
      <c r="F5" s="29">
        <f t="shared" si="0"/>
        <v>24327.248862204098</v>
      </c>
      <c r="G5" s="29">
        <f t="shared" si="0"/>
        <v>24327.248862204098</v>
      </c>
      <c r="H5" s="29">
        <f t="shared" si="0"/>
        <v>24327.248862204098</v>
      </c>
      <c r="I5" s="29">
        <f t="shared" si="0"/>
        <v>24327.248862204098</v>
      </c>
      <c r="J5" s="29">
        <f t="shared" si="0"/>
        <v>24327.248862204098</v>
      </c>
      <c r="K5" s="29">
        <f t="shared" si="0"/>
        <v>24327.248862204098</v>
      </c>
      <c r="L5" s="29">
        <f t="shared" si="0"/>
        <v>24327.248862204098</v>
      </c>
      <c r="M5" s="29">
        <f t="shared" si="0"/>
        <v>24327.248862204098</v>
      </c>
      <c r="N5" s="29">
        <f t="shared" si="0"/>
        <v>24327.248862204098</v>
      </c>
      <c r="O5" s="29">
        <f t="shared" si="0"/>
        <v>24327.248862204098</v>
      </c>
      <c r="P5" s="29">
        <f t="shared" si="0"/>
        <v>24327.248862204098</v>
      </c>
      <c r="Q5" s="29">
        <f t="shared" si="0"/>
        <v>24327.248862204098</v>
      </c>
      <c r="R5" s="29">
        <f t="shared" si="0"/>
        <v>24327.248862204098</v>
      </c>
      <c r="S5" s="29">
        <f t="shared" si="0"/>
        <v>24327.248862204098</v>
      </c>
      <c r="T5" s="29">
        <f t="shared" si="0"/>
        <v>24327.248862204098</v>
      </c>
      <c r="U5" s="29">
        <f t="shared" si="0"/>
        <v>24327.248862204098</v>
      </c>
      <c r="V5" s="29">
        <f t="shared" si="0"/>
        <v>24327.248862204098</v>
      </c>
      <c r="W5" s="29">
        <f t="shared" si="0"/>
        <v>24327.248862204098</v>
      </c>
      <c r="X5" s="29">
        <f t="shared" si="0"/>
        <v>24327.248862204098</v>
      </c>
      <c r="Y5" s="29">
        <f t="shared" si="0"/>
        <v>24327.248862204098</v>
      </c>
      <c r="Z5" s="29">
        <f t="shared" si="0"/>
        <v>24327.248862204098</v>
      </c>
      <c r="AA5" s="29">
        <f t="shared" si="0"/>
        <v>24327.248862204098</v>
      </c>
      <c r="AB5" s="29">
        <f t="shared" si="0"/>
        <v>24327.248862204098</v>
      </c>
      <c r="AC5" s="29">
        <f t="shared" si="0"/>
        <v>24327.248862204098</v>
      </c>
      <c r="AD5" s="29">
        <f t="shared" si="0"/>
        <v>24327.248862204098</v>
      </c>
      <c r="AE5" s="29">
        <f t="shared" si="0"/>
        <v>24327.248862204098</v>
      </c>
      <c r="AF5" s="29">
        <f t="shared" si="0"/>
        <v>24327.248862204098</v>
      </c>
      <c r="AG5" s="29">
        <f t="shared" si="0"/>
        <v>24327.248862204098</v>
      </c>
      <c r="AH5" s="29">
        <f t="shared" si="0"/>
        <v>24327.248862204098</v>
      </c>
      <c r="AI5" s="29">
        <f t="shared" si="0"/>
        <v>24327.248862204098</v>
      </c>
      <c r="AJ5" s="29">
        <f t="shared" si="0"/>
        <v>24327.248862204098</v>
      </c>
      <c r="AK5" s="29">
        <f t="shared" si="0"/>
        <v>24327.248862204098</v>
      </c>
      <c r="AL5" s="29">
        <f t="shared" si="0"/>
        <v>24327.248862204098</v>
      </c>
      <c r="AM5" s="29">
        <f t="shared" si="0"/>
        <v>24327.248862204098</v>
      </c>
      <c r="AN5" s="29">
        <f t="shared" si="0"/>
        <v>24327.248862204098</v>
      </c>
      <c r="AO5" s="29">
        <f t="shared" si="0"/>
        <v>24327.248862204098</v>
      </c>
      <c r="AP5" s="29">
        <f t="shared" si="0"/>
        <v>24327.248862204098</v>
      </c>
      <c r="AQ5" s="29">
        <f t="shared" si="0"/>
        <v>24327.248862204098</v>
      </c>
    </row>
    <row r="6" spans="1:43">
      <c r="A6" s="31" t="s">
        <v>126</v>
      </c>
      <c r="B6" s="44">
        <v>17774.105914768865</v>
      </c>
      <c r="C6" s="44">
        <f>C2</f>
        <v>17774.105914768865</v>
      </c>
      <c r="D6" s="44">
        <f t="shared" ref="D6:AQ6" si="2">D2</f>
        <v>17774.105914768865</v>
      </c>
      <c r="E6" s="44">
        <f t="shared" si="2"/>
        <v>17774.105914768865</v>
      </c>
      <c r="F6" s="44">
        <f t="shared" si="2"/>
        <v>17774.105914768865</v>
      </c>
      <c r="G6" s="44">
        <f t="shared" si="2"/>
        <v>17774.105914768865</v>
      </c>
      <c r="H6" s="44">
        <f t="shared" si="2"/>
        <v>17774.105914768865</v>
      </c>
      <c r="I6" s="44">
        <f t="shared" si="2"/>
        <v>17774.105914768865</v>
      </c>
      <c r="J6" s="44">
        <f t="shared" si="2"/>
        <v>17774.105914768865</v>
      </c>
      <c r="K6" s="44">
        <f t="shared" si="2"/>
        <v>17774.105914768865</v>
      </c>
      <c r="L6" s="44">
        <f t="shared" si="2"/>
        <v>17774.105914768865</v>
      </c>
      <c r="M6" s="44">
        <f t="shared" si="2"/>
        <v>17774.105914768865</v>
      </c>
      <c r="N6" s="44">
        <f t="shared" si="2"/>
        <v>17774.105914768865</v>
      </c>
      <c r="O6" s="44">
        <f t="shared" si="2"/>
        <v>17774.105914768865</v>
      </c>
      <c r="P6" s="44">
        <f t="shared" si="2"/>
        <v>17774.105914768865</v>
      </c>
      <c r="Q6" s="44">
        <f t="shared" si="2"/>
        <v>17774.105914768865</v>
      </c>
      <c r="R6" s="44">
        <f t="shared" si="2"/>
        <v>17774.105914768865</v>
      </c>
      <c r="S6" s="44">
        <f t="shared" si="2"/>
        <v>17774.105914768865</v>
      </c>
      <c r="T6" s="44">
        <f t="shared" si="2"/>
        <v>17774.105914768865</v>
      </c>
      <c r="U6" s="44">
        <f t="shared" si="2"/>
        <v>17774.105914768865</v>
      </c>
      <c r="V6" s="44">
        <f t="shared" si="2"/>
        <v>17774.105914768865</v>
      </c>
      <c r="W6" s="44">
        <f t="shared" si="2"/>
        <v>17774.105914768865</v>
      </c>
      <c r="X6" s="44">
        <f t="shared" si="2"/>
        <v>17774.105914768865</v>
      </c>
      <c r="Y6" s="44">
        <f t="shared" si="2"/>
        <v>17774.105914768865</v>
      </c>
      <c r="Z6" s="44">
        <f t="shared" si="2"/>
        <v>17774.105914768865</v>
      </c>
      <c r="AA6" s="44">
        <f t="shared" si="2"/>
        <v>17774.105914768865</v>
      </c>
      <c r="AB6" s="44">
        <f t="shared" si="2"/>
        <v>17774.105914768865</v>
      </c>
      <c r="AC6" s="44">
        <f t="shared" si="2"/>
        <v>17774.105914768865</v>
      </c>
      <c r="AD6" s="44">
        <f t="shared" si="2"/>
        <v>17774.105914768865</v>
      </c>
      <c r="AE6" s="44">
        <f t="shared" si="2"/>
        <v>17774.105914768865</v>
      </c>
      <c r="AF6" s="44">
        <f t="shared" si="2"/>
        <v>17774.105914768865</v>
      </c>
      <c r="AG6" s="44">
        <f t="shared" si="2"/>
        <v>17774.105914768865</v>
      </c>
      <c r="AH6" s="44">
        <f t="shared" si="2"/>
        <v>17774.105914768865</v>
      </c>
      <c r="AI6" s="44">
        <f t="shared" si="2"/>
        <v>17774.105914768865</v>
      </c>
      <c r="AJ6" s="44">
        <f t="shared" si="2"/>
        <v>17774.105914768865</v>
      </c>
      <c r="AK6" s="44">
        <f t="shared" si="2"/>
        <v>17774.105914768865</v>
      </c>
      <c r="AL6" s="44">
        <f t="shared" si="2"/>
        <v>17774.105914768865</v>
      </c>
      <c r="AM6" s="44">
        <f t="shared" si="2"/>
        <v>17774.105914768865</v>
      </c>
      <c r="AN6" s="44">
        <f t="shared" si="2"/>
        <v>17774.105914768865</v>
      </c>
      <c r="AO6" s="44">
        <f t="shared" si="2"/>
        <v>17774.105914768865</v>
      </c>
      <c r="AP6" s="44">
        <f t="shared" si="2"/>
        <v>17774.105914768865</v>
      </c>
      <c r="AQ6" s="44">
        <f t="shared" si="2"/>
        <v>17774.105914768865</v>
      </c>
    </row>
    <row r="7" spans="1:43">
      <c r="A7" s="31" t="s">
        <v>127</v>
      </c>
      <c r="B7" s="44">
        <v>24327.248862204098</v>
      </c>
      <c r="C7" s="44">
        <f>C5</f>
        <v>24327.248862204098</v>
      </c>
      <c r="D7" s="44">
        <f t="shared" ref="D7:AQ7" si="3">D5</f>
        <v>24327.248862204098</v>
      </c>
      <c r="E7" s="44">
        <f t="shared" si="3"/>
        <v>24327.248862204098</v>
      </c>
      <c r="F7" s="44">
        <f t="shared" si="3"/>
        <v>24327.248862204098</v>
      </c>
      <c r="G7" s="44">
        <f t="shared" si="3"/>
        <v>24327.248862204098</v>
      </c>
      <c r="H7" s="44">
        <f t="shared" si="3"/>
        <v>24327.248862204098</v>
      </c>
      <c r="I7" s="44">
        <f t="shared" si="3"/>
        <v>24327.248862204098</v>
      </c>
      <c r="J7" s="44">
        <f t="shared" si="3"/>
        <v>24327.248862204098</v>
      </c>
      <c r="K7" s="44">
        <f t="shared" si="3"/>
        <v>24327.248862204098</v>
      </c>
      <c r="L7" s="44">
        <f t="shared" si="3"/>
        <v>24327.248862204098</v>
      </c>
      <c r="M7" s="44">
        <f t="shared" si="3"/>
        <v>24327.248862204098</v>
      </c>
      <c r="N7" s="44">
        <f t="shared" si="3"/>
        <v>24327.248862204098</v>
      </c>
      <c r="O7" s="44">
        <f t="shared" si="3"/>
        <v>24327.248862204098</v>
      </c>
      <c r="P7" s="44">
        <f t="shared" si="3"/>
        <v>24327.248862204098</v>
      </c>
      <c r="Q7" s="44">
        <f t="shared" si="3"/>
        <v>24327.248862204098</v>
      </c>
      <c r="R7" s="44">
        <f t="shared" si="3"/>
        <v>24327.248862204098</v>
      </c>
      <c r="S7" s="44">
        <f t="shared" si="3"/>
        <v>24327.248862204098</v>
      </c>
      <c r="T7" s="44">
        <f t="shared" si="3"/>
        <v>24327.248862204098</v>
      </c>
      <c r="U7" s="44">
        <f t="shared" si="3"/>
        <v>24327.248862204098</v>
      </c>
      <c r="V7" s="44">
        <f t="shared" si="3"/>
        <v>24327.248862204098</v>
      </c>
      <c r="W7" s="44">
        <f t="shared" si="3"/>
        <v>24327.248862204098</v>
      </c>
      <c r="X7" s="44">
        <f t="shared" si="3"/>
        <v>24327.248862204098</v>
      </c>
      <c r="Y7" s="44">
        <f t="shared" si="3"/>
        <v>24327.248862204098</v>
      </c>
      <c r="Z7" s="44">
        <f t="shared" si="3"/>
        <v>24327.248862204098</v>
      </c>
      <c r="AA7" s="44">
        <f t="shared" si="3"/>
        <v>24327.248862204098</v>
      </c>
      <c r="AB7" s="44">
        <f t="shared" si="3"/>
        <v>24327.248862204098</v>
      </c>
      <c r="AC7" s="44">
        <f t="shared" si="3"/>
        <v>24327.248862204098</v>
      </c>
      <c r="AD7" s="44">
        <f t="shared" si="3"/>
        <v>24327.248862204098</v>
      </c>
      <c r="AE7" s="44">
        <f t="shared" si="3"/>
        <v>24327.248862204098</v>
      </c>
      <c r="AF7" s="44">
        <f t="shared" si="3"/>
        <v>24327.248862204098</v>
      </c>
      <c r="AG7" s="44">
        <f t="shared" si="3"/>
        <v>24327.248862204098</v>
      </c>
      <c r="AH7" s="44">
        <f t="shared" si="3"/>
        <v>24327.248862204098</v>
      </c>
      <c r="AI7" s="44">
        <f t="shared" si="3"/>
        <v>24327.248862204098</v>
      </c>
      <c r="AJ7" s="44">
        <f t="shared" si="3"/>
        <v>24327.248862204098</v>
      </c>
      <c r="AK7" s="44">
        <f t="shared" si="3"/>
        <v>24327.248862204098</v>
      </c>
      <c r="AL7" s="44">
        <f t="shared" si="3"/>
        <v>24327.248862204098</v>
      </c>
      <c r="AM7" s="44">
        <f t="shared" si="3"/>
        <v>24327.248862204098</v>
      </c>
      <c r="AN7" s="44">
        <f t="shared" si="3"/>
        <v>24327.248862204098</v>
      </c>
      <c r="AO7" s="44">
        <f t="shared" si="3"/>
        <v>24327.248862204098</v>
      </c>
      <c r="AP7" s="44">
        <f t="shared" si="3"/>
        <v>24327.248862204098</v>
      </c>
      <c r="AQ7" s="44">
        <f t="shared" si="3"/>
        <v>24327.248862204098</v>
      </c>
    </row>
    <row r="8" spans="1:43">
      <c r="A8" s="31" t="s">
        <v>128</v>
      </c>
      <c r="B8" s="44">
        <v>17774.105914768865</v>
      </c>
      <c r="C8" s="44">
        <f>C2</f>
        <v>17774.105914768865</v>
      </c>
      <c r="D8" s="44">
        <f t="shared" ref="D8:AQ8" si="4">D2</f>
        <v>17774.105914768865</v>
      </c>
      <c r="E8" s="44">
        <f t="shared" si="4"/>
        <v>17774.105914768865</v>
      </c>
      <c r="F8" s="44">
        <f t="shared" si="4"/>
        <v>17774.105914768865</v>
      </c>
      <c r="G8" s="44">
        <f t="shared" si="4"/>
        <v>17774.105914768865</v>
      </c>
      <c r="H8" s="44">
        <f t="shared" si="4"/>
        <v>17774.105914768865</v>
      </c>
      <c r="I8" s="44">
        <f t="shared" si="4"/>
        <v>17774.105914768865</v>
      </c>
      <c r="J8" s="44">
        <f t="shared" si="4"/>
        <v>17774.105914768865</v>
      </c>
      <c r="K8" s="44">
        <f t="shared" si="4"/>
        <v>17774.105914768865</v>
      </c>
      <c r="L8" s="44">
        <f t="shared" si="4"/>
        <v>17774.105914768865</v>
      </c>
      <c r="M8" s="44">
        <f t="shared" si="4"/>
        <v>17774.105914768865</v>
      </c>
      <c r="N8" s="44">
        <f t="shared" si="4"/>
        <v>17774.105914768865</v>
      </c>
      <c r="O8" s="44">
        <f t="shared" si="4"/>
        <v>17774.105914768865</v>
      </c>
      <c r="P8" s="44">
        <f t="shared" si="4"/>
        <v>17774.105914768865</v>
      </c>
      <c r="Q8" s="44">
        <f t="shared" si="4"/>
        <v>17774.105914768865</v>
      </c>
      <c r="R8" s="44">
        <f t="shared" si="4"/>
        <v>17774.105914768865</v>
      </c>
      <c r="S8" s="44">
        <f t="shared" si="4"/>
        <v>17774.105914768865</v>
      </c>
      <c r="T8" s="44">
        <f t="shared" si="4"/>
        <v>17774.105914768865</v>
      </c>
      <c r="U8" s="44">
        <f t="shared" si="4"/>
        <v>17774.105914768865</v>
      </c>
      <c r="V8" s="44">
        <f t="shared" si="4"/>
        <v>17774.105914768865</v>
      </c>
      <c r="W8" s="44">
        <f t="shared" si="4"/>
        <v>17774.105914768865</v>
      </c>
      <c r="X8" s="44">
        <f t="shared" si="4"/>
        <v>17774.105914768865</v>
      </c>
      <c r="Y8" s="44">
        <f t="shared" si="4"/>
        <v>17774.105914768865</v>
      </c>
      <c r="Z8" s="44">
        <f t="shared" si="4"/>
        <v>17774.105914768865</v>
      </c>
      <c r="AA8" s="44">
        <f t="shared" si="4"/>
        <v>17774.105914768865</v>
      </c>
      <c r="AB8" s="44">
        <f t="shared" si="4"/>
        <v>17774.105914768865</v>
      </c>
      <c r="AC8" s="44">
        <f t="shared" si="4"/>
        <v>17774.105914768865</v>
      </c>
      <c r="AD8" s="44">
        <f t="shared" si="4"/>
        <v>17774.105914768865</v>
      </c>
      <c r="AE8" s="44">
        <f t="shared" si="4"/>
        <v>17774.105914768865</v>
      </c>
      <c r="AF8" s="44">
        <f t="shared" si="4"/>
        <v>17774.105914768865</v>
      </c>
      <c r="AG8" s="44">
        <f t="shared" si="4"/>
        <v>17774.105914768865</v>
      </c>
      <c r="AH8" s="44">
        <f t="shared" si="4"/>
        <v>17774.105914768865</v>
      </c>
      <c r="AI8" s="44">
        <f t="shared" si="4"/>
        <v>17774.105914768865</v>
      </c>
      <c r="AJ8" s="44">
        <f t="shared" si="4"/>
        <v>17774.105914768865</v>
      </c>
      <c r="AK8" s="44">
        <f t="shared" si="4"/>
        <v>17774.105914768865</v>
      </c>
      <c r="AL8" s="44">
        <f t="shared" si="4"/>
        <v>17774.105914768865</v>
      </c>
      <c r="AM8" s="44">
        <f t="shared" si="4"/>
        <v>17774.105914768865</v>
      </c>
      <c r="AN8" s="44">
        <f t="shared" si="4"/>
        <v>17774.105914768865</v>
      </c>
      <c r="AO8" s="44">
        <f t="shared" si="4"/>
        <v>17774.105914768865</v>
      </c>
      <c r="AP8" s="44">
        <f t="shared" si="4"/>
        <v>17774.105914768865</v>
      </c>
      <c r="AQ8" s="44">
        <f t="shared" si="4"/>
        <v>17774.105914768865</v>
      </c>
    </row>
  </sheetData>
  <phoneticPr fontId="8"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70C0"/>
  </sheetPr>
  <dimension ref="A1:AQ8"/>
  <sheetViews>
    <sheetView workbookViewId="0">
      <selection activeCell="B2" sqref="B2:B8"/>
    </sheetView>
  </sheetViews>
  <sheetFormatPr defaultColWidth="8.88671875" defaultRowHeight="14.95"/>
  <cols>
    <col min="1" max="2" width="27.33203125" style="29" customWidth="1"/>
    <col min="3" max="16384" width="8.88671875" style="29"/>
  </cols>
  <sheetData>
    <row r="1" spans="1:43">
      <c r="A1" s="30" t="s">
        <v>125</v>
      </c>
      <c r="B1" s="31">
        <v>2019</v>
      </c>
      <c r="C1" s="31">
        <v>2020</v>
      </c>
      <c r="D1" s="31">
        <v>2021</v>
      </c>
      <c r="E1" s="31">
        <v>2022</v>
      </c>
      <c r="F1" s="31">
        <v>2023</v>
      </c>
      <c r="G1" s="31">
        <v>2024</v>
      </c>
      <c r="H1" s="31">
        <v>2025</v>
      </c>
      <c r="I1" s="31">
        <v>2026</v>
      </c>
      <c r="J1" s="31">
        <v>2027</v>
      </c>
      <c r="K1" s="31">
        <v>2028</v>
      </c>
      <c r="L1" s="31">
        <v>2029</v>
      </c>
      <c r="M1" s="31">
        <v>2030</v>
      </c>
      <c r="N1" s="31">
        <v>2031</v>
      </c>
      <c r="O1" s="31">
        <v>2032</v>
      </c>
      <c r="P1" s="31">
        <v>2033</v>
      </c>
      <c r="Q1" s="31">
        <v>2034</v>
      </c>
      <c r="R1" s="31">
        <v>2035</v>
      </c>
      <c r="S1" s="31">
        <v>2036</v>
      </c>
      <c r="T1" s="31">
        <v>2037</v>
      </c>
      <c r="U1" s="31">
        <v>2038</v>
      </c>
      <c r="V1" s="31">
        <v>2039</v>
      </c>
      <c r="W1" s="31">
        <v>2040</v>
      </c>
      <c r="X1" s="31">
        <v>2041</v>
      </c>
      <c r="Y1" s="31">
        <v>2042</v>
      </c>
      <c r="Z1" s="31">
        <v>2043</v>
      </c>
      <c r="AA1" s="31">
        <v>2044</v>
      </c>
      <c r="AB1" s="31">
        <v>2045</v>
      </c>
      <c r="AC1" s="31">
        <v>2046</v>
      </c>
      <c r="AD1" s="31">
        <v>2047</v>
      </c>
      <c r="AE1" s="31">
        <v>2048</v>
      </c>
      <c r="AF1" s="31">
        <v>2049</v>
      </c>
      <c r="AG1" s="31">
        <v>2050</v>
      </c>
      <c r="AH1" s="31">
        <v>2051</v>
      </c>
      <c r="AI1" s="31">
        <v>2052</v>
      </c>
      <c r="AJ1" s="31">
        <v>2053</v>
      </c>
      <c r="AK1" s="31">
        <v>2054</v>
      </c>
      <c r="AL1" s="31">
        <v>2055</v>
      </c>
      <c r="AM1" s="31">
        <v>2056</v>
      </c>
      <c r="AN1" s="31">
        <v>2057</v>
      </c>
      <c r="AO1" s="31">
        <v>2058</v>
      </c>
      <c r="AP1" s="31">
        <v>2059</v>
      </c>
      <c r="AQ1" s="31">
        <v>2060</v>
      </c>
    </row>
    <row r="2" spans="1:43">
      <c r="A2" s="31" t="s">
        <v>38</v>
      </c>
      <c r="B2" s="29">
        <f>$C2</f>
        <v>206163.12595088218</v>
      </c>
      <c r="C2" s="29">
        <f>'HDV-psgr'!G7/'HDV-psgr'!D7*About!A24</f>
        <v>206163.12595088218</v>
      </c>
      <c r="D2" s="29">
        <f>$C2</f>
        <v>206163.12595088218</v>
      </c>
      <c r="E2" s="29">
        <f t="shared" ref="E2:AQ5" si="0">$C2</f>
        <v>206163.12595088218</v>
      </c>
      <c r="F2" s="29">
        <f t="shared" si="0"/>
        <v>206163.12595088218</v>
      </c>
      <c r="G2" s="29">
        <f t="shared" si="0"/>
        <v>206163.12595088218</v>
      </c>
      <c r="H2" s="29">
        <f t="shared" si="0"/>
        <v>206163.12595088218</v>
      </c>
      <c r="I2" s="29">
        <f t="shared" si="0"/>
        <v>206163.12595088218</v>
      </c>
      <c r="J2" s="29">
        <f t="shared" si="0"/>
        <v>206163.12595088218</v>
      </c>
      <c r="K2" s="29">
        <f t="shared" si="0"/>
        <v>206163.12595088218</v>
      </c>
      <c r="L2" s="29">
        <f t="shared" si="0"/>
        <v>206163.12595088218</v>
      </c>
      <c r="M2" s="29">
        <f t="shared" si="0"/>
        <v>206163.12595088218</v>
      </c>
      <c r="N2" s="29">
        <f t="shared" si="0"/>
        <v>206163.12595088218</v>
      </c>
      <c r="O2" s="29">
        <f t="shared" si="0"/>
        <v>206163.12595088218</v>
      </c>
      <c r="P2" s="29">
        <f t="shared" si="0"/>
        <v>206163.12595088218</v>
      </c>
      <c r="Q2" s="29">
        <f t="shared" si="0"/>
        <v>206163.12595088218</v>
      </c>
      <c r="R2" s="29">
        <f t="shared" si="0"/>
        <v>206163.12595088218</v>
      </c>
      <c r="S2" s="29">
        <f t="shared" si="0"/>
        <v>206163.12595088218</v>
      </c>
      <c r="T2" s="29">
        <f t="shared" si="0"/>
        <v>206163.12595088218</v>
      </c>
      <c r="U2" s="29">
        <f t="shared" si="0"/>
        <v>206163.12595088218</v>
      </c>
      <c r="V2" s="29">
        <f t="shared" si="0"/>
        <v>206163.12595088218</v>
      </c>
      <c r="W2" s="29">
        <f t="shared" si="0"/>
        <v>206163.12595088218</v>
      </c>
      <c r="X2" s="29">
        <f t="shared" si="0"/>
        <v>206163.12595088218</v>
      </c>
      <c r="Y2" s="29">
        <f t="shared" si="0"/>
        <v>206163.12595088218</v>
      </c>
      <c r="Z2" s="29">
        <f t="shared" si="0"/>
        <v>206163.12595088218</v>
      </c>
      <c r="AA2" s="29">
        <f t="shared" si="0"/>
        <v>206163.12595088218</v>
      </c>
      <c r="AB2" s="29">
        <f t="shared" si="0"/>
        <v>206163.12595088218</v>
      </c>
      <c r="AC2" s="29">
        <f t="shared" si="0"/>
        <v>206163.12595088218</v>
      </c>
      <c r="AD2" s="29">
        <f t="shared" si="0"/>
        <v>206163.12595088218</v>
      </c>
      <c r="AE2" s="29">
        <f t="shared" si="0"/>
        <v>206163.12595088218</v>
      </c>
      <c r="AF2" s="29">
        <f t="shared" si="0"/>
        <v>206163.12595088218</v>
      </c>
      <c r="AG2" s="29">
        <f t="shared" si="0"/>
        <v>206163.12595088218</v>
      </c>
      <c r="AH2" s="29">
        <f t="shared" si="0"/>
        <v>206163.12595088218</v>
      </c>
      <c r="AI2" s="29">
        <f t="shared" si="0"/>
        <v>206163.12595088218</v>
      </c>
      <c r="AJ2" s="29">
        <f t="shared" si="0"/>
        <v>206163.12595088218</v>
      </c>
      <c r="AK2" s="29">
        <f t="shared" si="0"/>
        <v>206163.12595088218</v>
      </c>
      <c r="AL2" s="29">
        <f t="shared" si="0"/>
        <v>206163.12595088218</v>
      </c>
      <c r="AM2" s="29">
        <f t="shared" si="0"/>
        <v>206163.12595088218</v>
      </c>
      <c r="AN2" s="29">
        <f t="shared" si="0"/>
        <v>206163.12595088218</v>
      </c>
      <c r="AO2" s="29">
        <f t="shared" si="0"/>
        <v>206163.12595088218</v>
      </c>
      <c r="AP2" s="29">
        <f t="shared" si="0"/>
        <v>206163.12595088218</v>
      </c>
      <c r="AQ2" s="29">
        <f t="shared" si="0"/>
        <v>206163.12595088218</v>
      </c>
    </row>
    <row r="3" spans="1:43">
      <c r="A3" s="31" t="s">
        <v>35</v>
      </c>
      <c r="B3" s="29">
        <f t="shared" ref="B3:S5" si="1">$C3</f>
        <v>57983.379173685615</v>
      </c>
      <c r="C3" s="29">
        <f>'HDV-psgr'!G6/'HDV-psgr'!D6*About!A24</f>
        <v>57983.379173685615</v>
      </c>
      <c r="D3" s="29">
        <f t="shared" si="1"/>
        <v>57983.379173685615</v>
      </c>
      <c r="E3" s="29">
        <f t="shared" si="1"/>
        <v>57983.379173685615</v>
      </c>
      <c r="F3" s="29">
        <f t="shared" si="1"/>
        <v>57983.379173685615</v>
      </c>
      <c r="G3" s="29">
        <f t="shared" si="1"/>
        <v>57983.379173685615</v>
      </c>
      <c r="H3" s="29">
        <f t="shared" si="1"/>
        <v>57983.379173685615</v>
      </c>
      <c r="I3" s="29">
        <f t="shared" si="1"/>
        <v>57983.379173685615</v>
      </c>
      <c r="J3" s="29">
        <f t="shared" si="1"/>
        <v>57983.379173685615</v>
      </c>
      <c r="K3" s="29">
        <f t="shared" si="1"/>
        <v>57983.379173685615</v>
      </c>
      <c r="L3" s="29">
        <f t="shared" si="1"/>
        <v>57983.379173685615</v>
      </c>
      <c r="M3" s="29">
        <f t="shared" si="1"/>
        <v>57983.379173685615</v>
      </c>
      <c r="N3" s="29">
        <f t="shared" si="1"/>
        <v>57983.379173685615</v>
      </c>
      <c r="O3" s="29">
        <f t="shared" si="1"/>
        <v>57983.379173685615</v>
      </c>
      <c r="P3" s="29">
        <f t="shared" si="1"/>
        <v>57983.379173685615</v>
      </c>
      <c r="Q3" s="29">
        <f t="shared" si="1"/>
        <v>57983.379173685615</v>
      </c>
      <c r="R3" s="29">
        <f t="shared" si="1"/>
        <v>57983.379173685615</v>
      </c>
      <c r="S3" s="29">
        <f t="shared" si="1"/>
        <v>57983.379173685615</v>
      </c>
      <c r="T3" s="29">
        <f t="shared" si="0"/>
        <v>57983.379173685615</v>
      </c>
      <c r="U3" s="29">
        <f t="shared" si="0"/>
        <v>57983.379173685615</v>
      </c>
      <c r="V3" s="29">
        <f t="shared" si="0"/>
        <v>57983.379173685615</v>
      </c>
      <c r="W3" s="29">
        <f t="shared" si="0"/>
        <v>57983.379173685615</v>
      </c>
      <c r="X3" s="29">
        <f t="shared" si="0"/>
        <v>57983.379173685615</v>
      </c>
      <c r="Y3" s="29">
        <f t="shared" si="0"/>
        <v>57983.379173685615</v>
      </c>
      <c r="Z3" s="29">
        <f t="shared" si="0"/>
        <v>57983.379173685615</v>
      </c>
      <c r="AA3" s="29">
        <f t="shared" si="0"/>
        <v>57983.379173685615</v>
      </c>
      <c r="AB3" s="29">
        <f t="shared" si="0"/>
        <v>57983.379173685615</v>
      </c>
      <c r="AC3" s="29">
        <f t="shared" si="0"/>
        <v>57983.379173685615</v>
      </c>
      <c r="AD3" s="29">
        <f t="shared" si="0"/>
        <v>57983.379173685615</v>
      </c>
      <c r="AE3" s="29">
        <f t="shared" si="0"/>
        <v>57983.379173685615</v>
      </c>
      <c r="AF3" s="29">
        <f t="shared" si="0"/>
        <v>57983.379173685615</v>
      </c>
      <c r="AG3" s="29">
        <f t="shared" si="0"/>
        <v>57983.379173685615</v>
      </c>
      <c r="AH3" s="29">
        <f t="shared" si="0"/>
        <v>57983.379173685615</v>
      </c>
      <c r="AI3" s="29">
        <f t="shared" si="0"/>
        <v>57983.379173685615</v>
      </c>
      <c r="AJ3" s="29">
        <f t="shared" si="0"/>
        <v>57983.379173685615</v>
      </c>
      <c r="AK3" s="29">
        <f t="shared" si="0"/>
        <v>57983.379173685615</v>
      </c>
      <c r="AL3" s="29">
        <f t="shared" si="0"/>
        <v>57983.379173685615</v>
      </c>
      <c r="AM3" s="29">
        <f t="shared" si="0"/>
        <v>57983.379173685615</v>
      </c>
      <c r="AN3" s="29">
        <f t="shared" si="0"/>
        <v>57983.379173685615</v>
      </c>
      <c r="AO3" s="29">
        <f t="shared" si="0"/>
        <v>57983.379173685615</v>
      </c>
      <c r="AP3" s="29">
        <f t="shared" si="0"/>
        <v>57983.379173685615</v>
      </c>
      <c r="AQ3" s="29">
        <f t="shared" si="0"/>
        <v>57983.379173685615</v>
      </c>
    </row>
    <row r="4" spans="1:43">
      <c r="A4" s="31" t="s">
        <v>30</v>
      </c>
      <c r="B4" s="29">
        <f t="shared" si="1"/>
        <v>68761.521249801168</v>
      </c>
      <c r="C4" s="29">
        <f>SUM('HDV-psgr'!G2:G4)/SUM('HDV-psgr'!D2:D4)*About!A24</f>
        <v>68761.521249801168</v>
      </c>
      <c r="D4" s="29">
        <f t="shared" si="1"/>
        <v>68761.521249801168</v>
      </c>
      <c r="E4" s="29">
        <f t="shared" si="0"/>
        <v>68761.521249801168</v>
      </c>
      <c r="F4" s="29">
        <f t="shared" si="0"/>
        <v>68761.521249801168</v>
      </c>
      <c r="G4" s="29">
        <f t="shared" si="0"/>
        <v>68761.521249801168</v>
      </c>
      <c r="H4" s="29">
        <f t="shared" si="0"/>
        <v>68761.521249801168</v>
      </c>
      <c r="I4" s="29">
        <f t="shared" si="0"/>
        <v>68761.521249801168</v>
      </c>
      <c r="J4" s="29">
        <f t="shared" si="0"/>
        <v>68761.521249801168</v>
      </c>
      <c r="K4" s="29">
        <f t="shared" si="0"/>
        <v>68761.521249801168</v>
      </c>
      <c r="L4" s="29">
        <f t="shared" si="0"/>
        <v>68761.521249801168</v>
      </c>
      <c r="M4" s="29">
        <f t="shared" si="0"/>
        <v>68761.521249801168</v>
      </c>
      <c r="N4" s="29">
        <f t="shared" si="0"/>
        <v>68761.521249801168</v>
      </c>
      <c r="O4" s="29">
        <f t="shared" si="0"/>
        <v>68761.521249801168</v>
      </c>
      <c r="P4" s="29">
        <f t="shared" si="0"/>
        <v>68761.521249801168</v>
      </c>
      <c r="Q4" s="29">
        <f t="shared" si="0"/>
        <v>68761.521249801168</v>
      </c>
      <c r="R4" s="29">
        <f t="shared" si="0"/>
        <v>68761.521249801168</v>
      </c>
      <c r="S4" s="29">
        <f t="shared" si="0"/>
        <v>68761.521249801168</v>
      </c>
      <c r="T4" s="29">
        <f t="shared" si="0"/>
        <v>68761.521249801168</v>
      </c>
      <c r="U4" s="29">
        <f t="shared" si="0"/>
        <v>68761.521249801168</v>
      </c>
      <c r="V4" s="29">
        <f t="shared" si="0"/>
        <v>68761.521249801168</v>
      </c>
      <c r="W4" s="29">
        <f t="shared" si="0"/>
        <v>68761.521249801168</v>
      </c>
      <c r="X4" s="29">
        <f t="shared" si="0"/>
        <v>68761.521249801168</v>
      </c>
      <c r="Y4" s="29">
        <f t="shared" si="0"/>
        <v>68761.521249801168</v>
      </c>
      <c r="Z4" s="29">
        <f t="shared" si="0"/>
        <v>68761.521249801168</v>
      </c>
      <c r="AA4" s="29">
        <f t="shared" si="0"/>
        <v>68761.521249801168</v>
      </c>
      <c r="AB4" s="29">
        <f t="shared" si="0"/>
        <v>68761.521249801168</v>
      </c>
      <c r="AC4" s="29">
        <f t="shared" si="0"/>
        <v>68761.521249801168</v>
      </c>
      <c r="AD4" s="29">
        <f t="shared" si="0"/>
        <v>68761.521249801168</v>
      </c>
      <c r="AE4" s="29">
        <f t="shared" si="0"/>
        <v>68761.521249801168</v>
      </c>
      <c r="AF4" s="29">
        <f t="shared" si="0"/>
        <v>68761.521249801168</v>
      </c>
      <c r="AG4" s="29">
        <f t="shared" si="0"/>
        <v>68761.521249801168</v>
      </c>
      <c r="AH4" s="29">
        <f t="shared" si="0"/>
        <v>68761.521249801168</v>
      </c>
      <c r="AI4" s="29">
        <f t="shared" si="0"/>
        <v>68761.521249801168</v>
      </c>
      <c r="AJ4" s="29">
        <f t="shared" si="0"/>
        <v>68761.521249801168</v>
      </c>
      <c r="AK4" s="29">
        <f t="shared" si="0"/>
        <v>68761.521249801168</v>
      </c>
      <c r="AL4" s="29">
        <f t="shared" si="0"/>
        <v>68761.521249801168</v>
      </c>
      <c r="AM4" s="29">
        <f t="shared" si="0"/>
        <v>68761.521249801168</v>
      </c>
      <c r="AN4" s="29">
        <f t="shared" si="0"/>
        <v>68761.521249801168</v>
      </c>
      <c r="AO4" s="29">
        <f t="shared" si="0"/>
        <v>68761.521249801168</v>
      </c>
      <c r="AP4" s="29">
        <f t="shared" si="0"/>
        <v>68761.521249801168</v>
      </c>
      <c r="AQ4" s="29">
        <f t="shared" si="0"/>
        <v>68761.521249801168</v>
      </c>
    </row>
    <row r="5" spans="1:43">
      <c r="A5" s="31" t="s">
        <v>33</v>
      </c>
      <c r="B5" s="29">
        <f t="shared" si="1"/>
        <v>54117.820562106572</v>
      </c>
      <c r="C5" s="29">
        <f>'HDV-psgr'!G5/'HDV-psgr'!D5*About!A24</f>
        <v>54117.820562106572</v>
      </c>
      <c r="D5" s="29">
        <f t="shared" si="1"/>
        <v>54117.820562106572</v>
      </c>
      <c r="E5" s="29">
        <f t="shared" si="0"/>
        <v>54117.820562106572</v>
      </c>
      <c r="F5" s="29">
        <f t="shared" si="0"/>
        <v>54117.820562106572</v>
      </c>
      <c r="G5" s="29">
        <f t="shared" si="0"/>
        <v>54117.820562106572</v>
      </c>
      <c r="H5" s="29">
        <f t="shared" si="0"/>
        <v>54117.820562106572</v>
      </c>
      <c r="I5" s="29">
        <f t="shared" si="0"/>
        <v>54117.820562106572</v>
      </c>
      <c r="J5" s="29">
        <f t="shared" si="0"/>
        <v>54117.820562106572</v>
      </c>
      <c r="K5" s="29">
        <f t="shared" si="0"/>
        <v>54117.820562106572</v>
      </c>
      <c r="L5" s="29">
        <f t="shared" si="0"/>
        <v>54117.820562106572</v>
      </c>
      <c r="M5" s="29">
        <f t="shared" si="0"/>
        <v>54117.820562106572</v>
      </c>
      <c r="N5" s="29">
        <f t="shared" si="0"/>
        <v>54117.820562106572</v>
      </c>
      <c r="O5" s="29">
        <f t="shared" si="0"/>
        <v>54117.820562106572</v>
      </c>
      <c r="P5" s="29">
        <f t="shared" si="0"/>
        <v>54117.820562106572</v>
      </c>
      <c r="Q5" s="29">
        <f t="shared" si="0"/>
        <v>54117.820562106572</v>
      </c>
      <c r="R5" s="29">
        <f t="shared" si="0"/>
        <v>54117.820562106572</v>
      </c>
      <c r="S5" s="29">
        <f t="shared" si="0"/>
        <v>54117.820562106572</v>
      </c>
      <c r="T5" s="29">
        <f t="shared" si="0"/>
        <v>54117.820562106572</v>
      </c>
      <c r="U5" s="29">
        <f t="shared" si="0"/>
        <v>54117.820562106572</v>
      </c>
      <c r="V5" s="29">
        <f t="shared" si="0"/>
        <v>54117.820562106572</v>
      </c>
      <c r="W5" s="29">
        <f t="shared" si="0"/>
        <v>54117.820562106572</v>
      </c>
      <c r="X5" s="29">
        <f t="shared" si="0"/>
        <v>54117.820562106572</v>
      </c>
      <c r="Y5" s="29">
        <f t="shared" si="0"/>
        <v>54117.820562106572</v>
      </c>
      <c r="Z5" s="29">
        <f t="shared" si="0"/>
        <v>54117.820562106572</v>
      </c>
      <c r="AA5" s="29">
        <f t="shared" si="0"/>
        <v>54117.820562106572</v>
      </c>
      <c r="AB5" s="29">
        <f t="shared" si="0"/>
        <v>54117.820562106572</v>
      </c>
      <c r="AC5" s="29">
        <f t="shared" si="0"/>
        <v>54117.820562106572</v>
      </c>
      <c r="AD5" s="29">
        <f t="shared" si="0"/>
        <v>54117.820562106572</v>
      </c>
      <c r="AE5" s="29">
        <f t="shared" si="0"/>
        <v>54117.820562106572</v>
      </c>
      <c r="AF5" s="29">
        <f t="shared" si="0"/>
        <v>54117.820562106572</v>
      </c>
      <c r="AG5" s="29">
        <f t="shared" si="0"/>
        <v>54117.820562106572</v>
      </c>
      <c r="AH5" s="29">
        <f t="shared" si="0"/>
        <v>54117.820562106572</v>
      </c>
      <c r="AI5" s="29">
        <f t="shared" si="0"/>
        <v>54117.820562106572</v>
      </c>
      <c r="AJ5" s="29">
        <f t="shared" si="0"/>
        <v>54117.820562106572</v>
      </c>
      <c r="AK5" s="29">
        <f t="shared" si="0"/>
        <v>54117.820562106572</v>
      </c>
      <c r="AL5" s="29">
        <f t="shared" si="0"/>
        <v>54117.820562106572</v>
      </c>
      <c r="AM5" s="29">
        <f t="shared" si="0"/>
        <v>54117.820562106572</v>
      </c>
      <c r="AN5" s="29">
        <f t="shared" si="0"/>
        <v>54117.820562106572</v>
      </c>
      <c r="AO5" s="29">
        <f t="shared" si="0"/>
        <v>54117.820562106572</v>
      </c>
      <c r="AP5" s="29">
        <f t="shared" si="0"/>
        <v>54117.820562106572</v>
      </c>
      <c r="AQ5" s="29">
        <f t="shared" si="0"/>
        <v>54117.820562106572</v>
      </c>
    </row>
    <row r="6" spans="1:43">
      <c r="A6" s="31" t="s">
        <v>126</v>
      </c>
      <c r="B6" s="44">
        <f t="shared" ref="B6" si="2">B2</f>
        <v>206163.12595088218</v>
      </c>
      <c r="C6" s="44">
        <f>C2</f>
        <v>206163.12595088218</v>
      </c>
      <c r="D6" s="44">
        <f t="shared" ref="D6:AQ6" si="3">D2</f>
        <v>206163.12595088218</v>
      </c>
      <c r="E6" s="44">
        <f t="shared" si="3"/>
        <v>206163.12595088218</v>
      </c>
      <c r="F6" s="44">
        <f t="shared" si="3"/>
        <v>206163.12595088218</v>
      </c>
      <c r="G6" s="44">
        <f t="shared" si="3"/>
        <v>206163.12595088218</v>
      </c>
      <c r="H6" s="44">
        <f t="shared" si="3"/>
        <v>206163.12595088218</v>
      </c>
      <c r="I6" s="44">
        <f t="shared" si="3"/>
        <v>206163.12595088218</v>
      </c>
      <c r="J6" s="44">
        <f t="shared" si="3"/>
        <v>206163.12595088218</v>
      </c>
      <c r="K6" s="44">
        <f t="shared" si="3"/>
        <v>206163.12595088218</v>
      </c>
      <c r="L6" s="44">
        <f t="shared" si="3"/>
        <v>206163.12595088218</v>
      </c>
      <c r="M6" s="44">
        <f t="shared" si="3"/>
        <v>206163.12595088218</v>
      </c>
      <c r="N6" s="44">
        <f t="shared" si="3"/>
        <v>206163.12595088218</v>
      </c>
      <c r="O6" s="44">
        <f t="shared" si="3"/>
        <v>206163.12595088218</v>
      </c>
      <c r="P6" s="44">
        <f t="shared" si="3"/>
        <v>206163.12595088218</v>
      </c>
      <c r="Q6" s="44">
        <f t="shared" si="3"/>
        <v>206163.12595088218</v>
      </c>
      <c r="R6" s="44">
        <f t="shared" si="3"/>
        <v>206163.12595088218</v>
      </c>
      <c r="S6" s="44">
        <f t="shared" si="3"/>
        <v>206163.12595088218</v>
      </c>
      <c r="T6" s="44">
        <f t="shared" si="3"/>
        <v>206163.12595088218</v>
      </c>
      <c r="U6" s="44">
        <f t="shared" si="3"/>
        <v>206163.12595088218</v>
      </c>
      <c r="V6" s="44">
        <f t="shared" si="3"/>
        <v>206163.12595088218</v>
      </c>
      <c r="W6" s="44">
        <f t="shared" si="3"/>
        <v>206163.12595088218</v>
      </c>
      <c r="X6" s="44">
        <f t="shared" si="3"/>
        <v>206163.12595088218</v>
      </c>
      <c r="Y6" s="44">
        <f t="shared" si="3"/>
        <v>206163.12595088218</v>
      </c>
      <c r="Z6" s="44">
        <f t="shared" si="3"/>
        <v>206163.12595088218</v>
      </c>
      <c r="AA6" s="44">
        <f t="shared" si="3"/>
        <v>206163.12595088218</v>
      </c>
      <c r="AB6" s="44">
        <f t="shared" si="3"/>
        <v>206163.12595088218</v>
      </c>
      <c r="AC6" s="44">
        <f t="shared" si="3"/>
        <v>206163.12595088218</v>
      </c>
      <c r="AD6" s="44">
        <f t="shared" si="3"/>
        <v>206163.12595088218</v>
      </c>
      <c r="AE6" s="44">
        <f t="shared" si="3"/>
        <v>206163.12595088218</v>
      </c>
      <c r="AF6" s="44">
        <f t="shared" si="3"/>
        <v>206163.12595088218</v>
      </c>
      <c r="AG6" s="44">
        <f t="shared" si="3"/>
        <v>206163.12595088218</v>
      </c>
      <c r="AH6" s="44">
        <f t="shared" si="3"/>
        <v>206163.12595088218</v>
      </c>
      <c r="AI6" s="44">
        <f t="shared" si="3"/>
        <v>206163.12595088218</v>
      </c>
      <c r="AJ6" s="44">
        <f t="shared" si="3"/>
        <v>206163.12595088218</v>
      </c>
      <c r="AK6" s="44">
        <f t="shared" si="3"/>
        <v>206163.12595088218</v>
      </c>
      <c r="AL6" s="44">
        <f t="shared" si="3"/>
        <v>206163.12595088218</v>
      </c>
      <c r="AM6" s="44">
        <f t="shared" si="3"/>
        <v>206163.12595088218</v>
      </c>
      <c r="AN6" s="44">
        <f t="shared" si="3"/>
        <v>206163.12595088218</v>
      </c>
      <c r="AO6" s="44">
        <f t="shared" si="3"/>
        <v>206163.12595088218</v>
      </c>
      <c r="AP6" s="44">
        <f t="shared" si="3"/>
        <v>206163.12595088218</v>
      </c>
      <c r="AQ6" s="44">
        <f t="shared" si="3"/>
        <v>206163.12595088218</v>
      </c>
    </row>
    <row r="7" spans="1:43">
      <c r="A7" s="31" t="s">
        <v>127</v>
      </c>
      <c r="B7" s="44">
        <f t="shared" ref="B7" si="4">B5</f>
        <v>54117.820562106572</v>
      </c>
      <c r="C7" s="44">
        <f>C5</f>
        <v>54117.820562106572</v>
      </c>
      <c r="D7" s="44">
        <f t="shared" ref="D7:AQ7" si="5">D5</f>
        <v>54117.820562106572</v>
      </c>
      <c r="E7" s="44">
        <f t="shared" si="5"/>
        <v>54117.820562106572</v>
      </c>
      <c r="F7" s="44">
        <f t="shared" si="5"/>
        <v>54117.820562106572</v>
      </c>
      <c r="G7" s="44">
        <f t="shared" si="5"/>
        <v>54117.820562106572</v>
      </c>
      <c r="H7" s="44">
        <f t="shared" si="5"/>
        <v>54117.820562106572</v>
      </c>
      <c r="I7" s="44">
        <f t="shared" si="5"/>
        <v>54117.820562106572</v>
      </c>
      <c r="J7" s="44">
        <f t="shared" si="5"/>
        <v>54117.820562106572</v>
      </c>
      <c r="K7" s="44">
        <f t="shared" si="5"/>
        <v>54117.820562106572</v>
      </c>
      <c r="L7" s="44">
        <f t="shared" si="5"/>
        <v>54117.820562106572</v>
      </c>
      <c r="M7" s="44">
        <f t="shared" si="5"/>
        <v>54117.820562106572</v>
      </c>
      <c r="N7" s="44">
        <f t="shared" si="5"/>
        <v>54117.820562106572</v>
      </c>
      <c r="O7" s="44">
        <f t="shared" si="5"/>
        <v>54117.820562106572</v>
      </c>
      <c r="P7" s="44">
        <f t="shared" si="5"/>
        <v>54117.820562106572</v>
      </c>
      <c r="Q7" s="44">
        <f t="shared" si="5"/>
        <v>54117.820562106572</v>
      </c>
      <c r="R7" s="44">
        <f t="shared" si="5"/>
        <v>54117.820562106572</v>
      </c>
      <c r="S7" s="44">
        <f t="shared" si="5"/>
        <v>54117.820562106572</v>
      </c>
      <c r="T7" s="44">
        <f t="shared" si="5"/>
        <v>54117.820562106572</v>
      </c>
      <c r="U7" s="44">
        <f t="shared" si="5"/>
        <v>54117.820562106572</v>
      </c>
      <c r="V7" s="44">
        <f t="shared" si="5"/>
        <v>54117.820562106572</v>
      </c>
      <c r="W7" s="44">
        <f t="shared" si="5"/>
        <v>54117.820562106572</v>
      </c>
      <c r="X7" s="44">
        <f t="shared" si="5"/>
        <v>54117.820562106572</v>
      </c>
      <c r="Y7" s="44">
        <f t="shared" si="5"/>
        <v>54117.820562106572</v>
      </c>
      <c r="Z7" s="44">
        <f t="shared" si="5"/>
        <v>54117.820562106572</v>
      </c>
      <c r="AA7" s="44">
        <f t="shared" si="5"/>
        <v>54117.820562106572</v>
      </c>
      <c r="AB7" s="44">
        <f t="shared" si="5"/>
        <v>54117.820562106572</v>
      </c>
      <c r="AC7" s="44">
        <f t="shared" si="5"/>
        <v>54117.820562106572</v>
      </c>
      <c r="AD7" s="44">
        <f t="shared" si="5"/>
        <v>54117.820562106572</v>
      </c>
      <c r="AE7" s="44">
        <f t="shared" si="5"/>
        <v>54117.820562106572</v>
      </c>
      <c r="AF7" s="44">
        <f t="shared" si="5"/>
        <v>54117.820562106572</v>
      </c>
      <c r="AG7" s="44">
        <f t="shared" si="5"/>
        <v>54117.820562106572</v>
      </c>
      <c r="AH7" s="44">
        <f t="shared" si="5"/>
        <v>54117.820562106572</v>
      </c>
      <c r="AI7" s="44">
        <f t="shared" si="5"/>
        <v>54117.820562106572</v>
      </c>
      <c r="AJ7" s="44">
        <f t="shared" si="5"/>
        <v>54117.820562106572</v>
      </c>
      <c r="AK7" s="44">
        <f t="shared" si="5"/>
        <v>54117.820562106572</v>
      </c>
      <c r="AL7" s="44">
        <f t="shared" si="5"/>
        <v>54117.820562106572</v>
      </c>
      <c r="AM7" s="44">
        <f t="shared" si="5"/>
        <v>54117.820562106572</v>
      </c>
      <c r="AN7" s="44">
        <f t="shared" si="5"/>
        <v>54117.820562106572</v>
      </c>
      <c r="AO7" s="44">
        <f t="shared" si="5"/>
        <v>54117.820562106572</v>
      </c>
      <c r="AP7" s="44">
        <f t="shared" si="5"/>
        <v>54117.820562106572</v>
      </c>
      <c r="AQ7" s="44">
        <f t="shared" si="5"/>
        <v>54117.820562106572</v>
      </c>
    </row>
    <row r="8" spans="1:43">
      <c r="A8" s="31" t="s">
        <v>128</v>
      </c>
      <c r="B8" s="44">
        <f t="shared" ref="B8" si="6">B2</f>
        <v>206163.12595088218</v>
      </c>
      <c r="C8" s="44">
        <f>C2</f>
        <v>206163.12595088218</v>
      </c>
      <c r="D8" s="44">
        <f t="shared" ref="D8:AQ8" si="7">D2</f>
        <v>206163.12595088218</v>
      </c>
      <c r="E8" s="44">
        <f t="shared" si="7"/>
        <v>206163.12595088218</v>
      </c>
      <c r="F8" s="44">
        <f t="shared" si="7"/>
        <v>206163.12595088218</v>
      </c>
      <c r="G8" s="44">
        <f t="shared" si="7"/>
        <v>206163.12595088218</v>
      </c>
      <c r="H8" s="44">
        <f t="shared" si="7"/>
        <v>206163.12595088218</v>
      </c>
      <c r="I8" s="44">
        <f t="shared" si="7"/>
        <v>206163.12595088218</v>
      </c>
      <c r="J8" s="44">
        <f t="shared" si="7"/>
        <v>206163.12595088218</v>
      </c>
      <c r="K8" s="44">
        <f t="shared" si="7"/>
        <v>206163.12595088218</v>
      </c>
      <c r="L8" s="44">
        <f t="shared" si="7"/>
        <v>206163.12595088218</v>
      </c>
      <c r="M8" s="44">
        <f t="shared" si="7"/>
        <v>206163.12595088218</v>
      </c>
      <c r="N8" s="44">
        <f t="shared" si="7"/>
        <v>206163.12595088218</v>
      </c>
      <c r="O8" s="44">
        <f t="shared" si="7"/>
        <v>206163.12595088218</v>
      </c>
      <c r="P8" s="44">
        <f t="shared" si="7"/>
        <v>206163.12595088218</v>
      </c>
      <c r="Q8" s="44">
        <f t="shared" si="7"/>
        <v>206163.12595088218</v>
      </c>
      <c r="R8" s="44">
        <f t="shared" si="7"/>
        <v>206163.12595088218</v>
      </c>
      <c r="S8" s="44">
        <f t="shared" si="7"/>
        <v>206163.12595088218</v>
      </c>
      <c r="T8" s="44">
        <f t="shared" si="7"/>
        <v>206163.12595088218</v>
      </c>
      <c r="U8" s="44">
        <f t="shared" si="7"/>
        <v>206163.12595088218</v>
      </c>
      <c r="V8" s="44">
        <f t="shared" si="7"/>
        <v>206163.12595088218</v>
      </c>
      <c r="W8" s="44">
        <f t="shared" si="7"/>
        <v>206163.12595088218</v>
      </c>
      <c r="X8" s="44">
        <f t="shared" si="7"/>
        <v>206163.12595088218</v>
      </c>
      <c r="Y8" s="44">
        <f t="shared" si="7"/>
        <v>206163.12595088218</v>
      </c>
      <c r="Z8" s="44">
        <f t="shared" si="7"/>
        <v>206163.12595088218</v>
      </c>
      <c r="AA8" s="44">
        <f t="shared" si="7"/>
        <v>206163.12595088218</v>
      </c>
      <c r="AB8" s="44">
        <f t="shared" si="7"/>
        <v>206163.12595088218</v>
      </c>
      <c r="AC8" s="44">
        <f t="shared" si="7"/>
        <v>206163.12595088218</v>
      </c>
      <c r="AD8" s="44">
        <f t="shared" si="7"/>
        <v>206163.12595088218</v>
      </c>
      <c r="AE8" s="44">
        <f t="shared" si="7"/>
        <v>206163.12595088218</v>
      </c>
      <c r="AF8" s="44">
        <f t="shared" si="7"/>
        <v>206163.12595088218</v>
      </c>
      <c r="AG8" s="44">
        <f t="shared" si="7"/>
        <v>206163.12595088218</v>
      </c>
      <c r="AH8" s="44">
        <f t="shared" si="7"/>
        <v>206163.12595088218</v>
      </c>
      <c r="AI8" s="44">
        <f t="shared" si="7"/>
        <v>206163.12595088218</v>
      </c>
      <c r="AJ8" s="44">
        <f t="shared" si="7"/>
        <v>206163.12595088218</v>
      </c>
      <c r="AK8" s="44">
        <f t="shared" si="7"/>
        <v>206163.12595088218</v>
      </c>
      <c r="AL8" s="44">
        <f t="shared" si="7"/>
        <v>206163.12595088218</v>
      </c>
      <c r="AM8" s="44">
        <f t="shared" si="7"/>
        <v>206163.12595088218</v>
      </c>
      <c r="AN8" s="44">
        <f t="shared" si="7"/>
        <v>206163.12595088218</v>
      </c>
      <c r="AO8" s="44">
        <f t="shared" si="7"/>
        <v>206163.12595088218</v>
      </c>
      <c r="AP8" s="44">
        <f t="shared" si="7"/>
        <v>206163.12595088218</v>
      </c>
      <c r="AQ8" s="44">
        <f t="shared" si="7"/>
        <v>206163.12595088218</v>
      </c>
    </row>
  </sheetData>
  <phoneticPr fontId="8"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70C0"/>
  </sheetPr>
  <dimension ref="A1:AQ8"/>
  <sheetViews>
    <sheetView workbookViewId="0">
      <selection activeCell="B2" sqref="B2:B8"/>
    </sheetView>
  </sheetViews>
  <sheetFormatPr defaultColWidth="8.88671875" defaultRowHeight="14.95"/>
  <cols>
    <col min="1" max="2" width="27.33203125" style="29" customWidth="1"/>
    <col min="3" max="16384" width="8.88671875" style="29"/>
  </cols>
  <sheetData>
    <row r="1" spans="1:43">
      <c r="A1" s="30" t="s">
        <v>125</v>
      </c>
      <c r="B1" s="31">
        <v>2019</v>
      </c>
      <c r="C1" s="31">
        <v>2020</v>
      </c>
      <c r="D1" s="31">
        <v>2021</v>
      </c>
      <c r="E1" s="31">
        <v>2022</v>
      </c>
      <c r="F1" s="31">
        <v>2023</v>
      </c>
      <c r="G1" s="31">
        <v>2024</v>
      </c>
      <c r="H1" s="31">
        <v>2025</v>
      </c>
      <c r="I1" s="31">
        <v>2026</v>
      </c>
      <c r="J1" s="31">
        <v>2027</v>
      </c>
      <c r="K1" s="31">
        <v>2028</v>
      </c>
      <c r="L1" s="31">
        <v>2029</v>
      </c>
      <c r="M1" s="31">
        <v>2030</v>
      </c>
      <c r="N1" s="31">
        <v>2031</v>
      </c>
      <c r="O1" s="31">
        <v>2032</v>
      </c>
      <c r="P1" s="31">
        <v>2033</v>
      </c>
      <c r="Q1" s="31">
        <v>2034</v>
      </c>
      <c r="R1" s="31">
        <v>2035</v>
      </c>
      <c r="S1" s="31">
        <v>2036</v>
      </c>
      <c r="T1" s="31">
        <v>2037</v>
      </c>
      <c r="U1" s="31">
        <v>2038</v>
      </c>
      <c r="V1" s="31">
        <v>2039</v>
      </c>
      <c r="W1" s="31">
        <v>2040</v>
      </c>
      <c r="X1" s="31">
        <v>2041</v>
      </c>
      <c r="Y1" s="31">
        <v>2042</v>
      </c>
      <c r="Z1" s="31">
        <v>2043</v>
      </c>
      <c r="AA1" s="31">
        <v>2044</v>
      </c>
      <c r="AB1" s="31">
        <v>2045</v>
      </c>
      <c r="AC1" s="31">
        <v>2046</v>
      </c>
      <c r="AD1" s="31">
        <v>2047</v>
      </c>
      <c r="AE1" s="31">
        <v>2048</v>
      </c>
      <c r="AF1" s="31">
        <v>2049</v>
      </c>
      <c r="AG1" s="31">
        <v>2050</v>
      </c>
      <c r="AH1" s="31">
        <v>2051</v>
      </c>
      <c r="AI1" s="31">
        <v>2052</v>
      </c>
      <c r="AJ1" s="31">
        <v>2053</v>
      </c>
      <c r="AK1" s="31">
        <v>2054</v>
      </c>
      <c r="AL1" s="31">
        <v>2055</v>
      </c>
      <c r="AM1" s="31">
        <v>2056</v>
      </c>
      <c r="AN1" s="31">
        <v>2057</v>
      </c>
      <c r="AO1" s="31">
        <v>2058</v>
      </c>
      <c r="AP1" s="31">
        <v>2059</v>
      </c>
      <c r="AQ1" s="31">
        <v>2060</v>
      </c>
    </row>
    <row r="2" spans="1:43">
      <c r="A2" s="31" t="s">
        <v>38</v>
      </c>
      <c r="B2" s="29">
        <f>$C2</f>
        <v>104370.08251263411</v>
      </c>
      <c r="C2" s="29">
        <f>'HDV-frgt'!G12/'HDV-frgt'!D12*About!A24</f>
        <v>104370.08251263411</v>
      </c>
      <c r="D2" s="29">
        <f>$C2</f>
        <v>104370.08251263411</v>
      </c>
      <c r="E2" s="29">
        <f t="shared" ref="E2:AQ5" si="0">$C2</f>
        <v>104370.08251263411</v>
      </c>
      <c r="F2" s="29">
        <f t="shared" si="0"/>
        <v>104370.08251263411</v>
      </c>
      <c r="G2" s="29">
        <f t="shared" si="0"/>
        <v>104370.08251263411</v>
      </c>
      <c r="H2" s="29">
        <f t="shared" si="0"/>
        <v>104370.08251263411</v>
      </c>
      <c r="I2" s="29">
        <f t="shared" si="0"/>
        <v>104370.08251263411</v>
      </c>
      <c r="J2" s="29">
        <f t="shared" si="0"/>
        <v>104370.08251263411</v>
      </c>
      <c r="K2" s="29">
        <f t="shared" si="0"/>
        <v>104370.08251263411</v>
      </c>
      <c r="L2" s="29">
        <f t="shared" si="0"/>
        <v>104370.08251263411</v>
      </c>
      <c r="M2" s="29">
        <f t="shared" si="0"/>
        <v>104370.08251263411</v>
      </c>
      <c r="N2" s="29">
        <f t="shared" si="0"/>
        <v>104370.08251263411</v>
      </c>
      <c r="O2" s="29">
        <f t="shared" si="0"/>
        <v>104370.08251263411</v>
      </c>
      <c r="P2" s="29">
        <f t="shared" si="0"/>
        <v>104370.08251263411</v>
      </c>
      <c r="Q2" s="29">
        <f t="shared" si="0"/>
        <v>104370.08251263411</v>
      </c>
      <c r="R2" s="29">
        <f t="shared" si="0"/>
        <v>104370.08251263411</v>
      </c>
      <c r="S2" s="29">
        <f t="shared" si="0"/>
        <v>104370.08251263411</v>
      </c>
      <c r="T2" s="29">
        <f t="shared" si="0"/>
        <v>104370.08251263411</v>
      </c>
      <c r="U2" s="29">
        <f t="shared" si="0"/>
        <v>104370.08251263411</v>
      </c>
      <c r="V2" s="29">
        <f t="shared" si="0"/>
        <v>104370.08251263411</v>
      </c>
      <c r="W2" s="29">
        <f t="shared" si="0"/>
        <v>104370.08251263411</v>
      </c>
      <c r="X2" s="29">
        <f t="shared" si="0"/>
        <v>104370.08251263411</v>
      </c>
      <c r="Y2" s="29">
        <f t="shared" si="0"/>
        <v>104370.08251263411</v>
      </c>
      <c r="Z2" s="29">
        <f t="shared" si="0"/>
        <v>104370.08251263411</v>
      </c>
      <c r="AA2" s="29">
        <f t="shared" si="0"/>
        <v>104370.08251263411</v>
      </c>
      <c r="AB2" s="29">
        <f t="shared" si="0"/>
        <v>104370.08251263411</v>
      </c>
      <c r="AC2" s="29">
        <f t="shared" si="0"/>
        <v>104370.08251263411</v>
      </c>
      <c r="AD2" s="29">
        <f t="shared" si="0"/>
        <v>104370.08251263411</v>
      </c>
      <c r="AE2" s="29">
        <f t="shared" si="0"/>
        <v>104370.08251263411</v>
      </c>
      <c r="AF2" s="29">
        <f t="shared" si="0"/>
        <v>104370.08251263411</v>
      </c>
      <c r="AG2" s="29">
        <f t="shared" si="0"/>
        <v>104370.08251263411</v>
      </c>
      <c r="AH2" s="29">
        <f t="shared" si="0"/>
        <v>104370.08251263411</v>
      </c>
      <c r="AI2" s="29">
        <f t="shared" si="0"/>
        <v>104370.08251263411</v>
      </c>
      <c r="AJ2" s="29">
        <f t="shared" si="0"/>
        <v>104370.08251263411</v>
      </c>
      <c r="AK2" s="29">
        <f t="shared" si="0"/>
        <v>104370.08251263411</v>
      </c>
      <c r="AL2" s="29">
        <f t="shared" si="0"/>
        <v>104370.08251263411</v>
      </c>
      <c r="AM2" s="29">
        <f t="shared" si="0"/>
        <v>104370.08251263411</v>
      </c>
      <c r="AN2" s="29">
        <f t="shared" si="0"/>
        <v>104370.08251263411</v>
      </c>
      <c r="AO2" s="29">
        <f t="shared" si="0"/>
        <v>104370.08251263411</v>
      </c>
      <c r="AP2" s="29">
        <f t="shared" si="0"/>
        <v>104370.08251263411</v>
      </c>
      <c r="AQ2" s="29">
        <f t="shared" si="0"/>
        <v>104370.08251263411</v>
      </c>
    </row>
    <row r="3" spans="1:43">
      <c r="A3" s="31" t="s">
        <v>35</v>
      </c>
      <c r="B3" s="29">
        <f t="shared" ref="B3:S5" si="1">$C3</f>
        <v>59334.625828307901</v>
      </c>
      <c r="C3" s="29">
        <f>SUM('HDV-frgt'!G7:G11)/SUM('HDV-frgt'!D7:D11)*About!A24</f>
        <v>59334.625828307901</v>
      </c>
      <c r="D3" s="29">
        <f t="shared" si="1"/>
        <v>59334.625828307901</v>
      </c>
      <c r="E3" s="29">
        <f t="shared" si="1"/>
        <v>59334.625828307901</v>
      </c>
      <c r="F3" s="29">
        <f t="shared" si="1"/>
        <v>59334.625828307901</v>
      </c>
      <c r="G3" s="29">
        <f t="shared" si="1"/>
        <v>59334.625828307901</v>
      </c>
      <c r="H3" s="29">
        <f t="shared" si="1"/>
        <v>59334.625828307901</v>
      </c>
      <c r="I3" s="29">
        <f t="shared" si="1"/>
        <v>59334.625828307901</v>
      </c>
      <c r="J3" s="29">
        <f t="shared" si="1"/>
        <v>59334.625828307901</v>
      </c>
      <c r="K3" s="29">
        <f t="shared" si="1"/>
        <v>59334.625828307901</v>
      </c>
      <c r="L3" s="29">
        <f t="shared" si="1"/>
        <v>59334.625828307901</v>
      </c>
      <c r="M3" s="29">
        <f t="shared" si="1"/>
        <v>59334.625828307901</v>
      </c>
      <c r="N3" s="29">
        <f t="shared" si="1"/>
        <v>59334.625828307901</v>
      </c>
      <c r="O3" s="29">
        <f t="shared" si="1"/>
        <v>59334.625828307901</v>
      </c>
      <c r="P3" s="29">
        <f t="shared" si="1"/>
        <v>59334.625828307901</v>
      </c>
      <c r="Q3" s="29">
        <f t="shared" si="1"/>
        <v>59334.625828307901</v>
      </c>
      <c r="R3" s="29">
        <f t="shared" si="1"/>
        <v>59334.625828307901</v>
      </c>
      <c r="S3" s="29">
        <f t="shared" si="1"/>
        <v>59334.625828307901</v>
      </c>
      <c r="T3" s="29">
        <f t="shared" si="0"/>
        <v>59334.625828307901</v>
      </c>
      <c r="U3" s="29">
        <f t="shared" si="0"/>
        <v>59334.625828307901</v>
      </c>
      <c r="V3" s="29">
        <f t="shared" si="0"/>
        <v>59334.625828307901</v>
      </c>
      <c r="W3" s="29">
        <f t="shared" si="0"/>
        <v>59334.625828307901</v>
      </c>
      <c r="X3" s="29">
        <f t="shared" si="0"/>
        <v>59334.625828307901</v>
      </c>
      <c r="Y3" s="29">
        <f t="shared" si="0"/>
        <v>59334.625828307901</v>
      </c>
      <c r="Z3" s="29">
        <f t="shared" si="0"/>
        <v>59334.625828307901</v>
      </c>
      <c r="AA3" s="29">
        <f t="shared" si="0"/>
        <v>59334.625828307901</v>
      </c>
      <c r="AB3" s="29">
        <f t="shared" si="0"/>
        <v>59334.625828307901</v>
      </c>
      <c r="AC3" s="29">
        <f t="shared" si="0"/>
        <v>59334.625828307901</v>
      </c>
      <c r="AD3" s="29">
        <f t="shared" si="0"/>
        <v>59334.625828307901</v>
      </c>
      <c r="AE3" s="29">
        <f t="shared" si="0"/>
        <v>59334.625828307901</v>
      </c>
      <c r="AF3" s="29">
        <f t="shared" si="0"/>
        <v>59334.625828307901</v>
      </c>
      <c r="AG3" s="29">
        <f t="shared" si="0"/>
        <v>59334.625828307901</v>
      </c>
      <c r="AH3" s="29">
        <f t="shared" si="0"/>
        <v>59334.625828307901</v>
      </c>
      <c r="AI3" s="29">
        <f t="shared" si="0"/>
        <v>59334.625828307901</v>
      </c>
      <c r="AJ3" s="29">
        <f t="shared" si="0"/>
        <v>59334.625828307901</v>
      </c>
      <c r="AK3" s="29">
        <f t="shared" si="0"/>
        <v>59334.625828307901</v>
      </c>
      <c r="AL3" s="29">
        <f t="shared" si="0"/>
        <v>59334.625828307901</v>
      </c>
      <c r="AM3" s="29">
        <f t="shared" si="0"/>
        <v>59334.625828307901</v>
      </c>
      <c r="AN3" s="29">
        <f t="shared" si="0"/>
        <v>59334.625828307901</v>
      </c>
      <c r="AO3" s="29">
        <f t="shared" si="0"/>
        <v>59334.625828307901</v>
      </c>
      <c r="AP3" s="29">
        <f t="shared" si="0"/>
        <v>59334.625828307901</v>
      </c>
      <c r="AQ3" s="29">
        <f t="shared" si="0"/>
        <v>59334.625828307901</v>
      </c>
    </row>
    <row r="4" spans="1:43">
      <c r="A4" s="31" t="s">
        <v>30</v>
      </c>
      <c r="B4" s="44">
        <f t="shared" ref="B4:AQ4" si="2">B5</f>
        <v>43494.78398185689</v>
      </c>
      <c r="C4" s="44">
        <f>C5</f>
        <v>43494.78398185689</v>
      </c>
      <c r="D4" s="44">
        <f t="shared" si="2"/>
        <v>43494.78398185689</v>
      </c>
      <c r="E4" s="44">
        <f t="shared" si="2"/>
        <v>43494.78398185689</v>
      </c>
      <c r="F4" s="44">
        <f t="shared" si="2"/>
        <v>43494.78398185689</v>
      </c>
      <c r="G4" s="44">
        <f t="shared" si="2"/>
        <v>43494.78398185689</v>
      </c>
      <c r="H4" s="44">
        <f t="shared" si="2"/>
        <v>43494.78398185689</v>
      </c>
      <c r="I4" s="44">
        <f t="shared" si="2"/>
        <v>43494.78398185689</v>
      </c>
      <c r="J4" s="44">
        <f t="shared" si="2"/>
        <v>43494.78398185689</v>
      </c>
      <c r="K4" s="44">
        <f t="shared" si="2"/>
        <v>43494.78398185689</v>
      </c>
      <c r="L4" s="44">
        <f t="shared" si="2"/>
        <v>43494.78398185689</v>
      </c>
      <c r="M4" s="44">
        <f t="shared" si="2"/>
        <v>43494.78398185689</v>
      </c>
      <c r="N4" s="44">
        <f t="shared" si="2"/>
        <v>43494.78398185689</v>
      </c>
      <c r="O4" s="44">
        <f t="shared" si="2"/>
        <v>43494.78398185689</v>
      </c>
      <c r="P4" s="44">
        <f t="shared" si="2"/>
        <v>43494.78398185689</v>
      </c>
      <c r="Q4" s="44">
        <f t="shared" si="2"/>
        <v>43494.78398185689</v>
      </c>
      <c r="R4" s="44">
        <f t="shared" si="2"/>
        <v>43494.78398185689</v>
      </c>
      <c r="S4" s="44">
        <f t="shared" si="2"/>
        <v>43494.78398185689</v>
      </c>
      <c r="T4" s="44">
        <f t="shared" si="2"/>
        <v>43494.78398185689</v>
      </c>
      <c r="U4" s="44">
        <f t="shared" si="2"/>
        <v>43494.78398185689</v>
      </c>
      <c r="V4" s="44">
        <f t="shared" si="2"/>
        <v>43494.78398185689</v>
      </c>
      <c r="W4" s="44">
        <f t="shared" si="2"/>
        <v>43494.78398185689</v>
      </c>
      <c r="X4" s="44">
        <f t="shared" si="2"/>
        <v>43494.78398185689</v>
      </c>
      <c r="Y4" s="44">
        <f t="shared" si="2"/>
        <v>43494.78398185689</v>
      </c>
      <c r="Z4" s="44">
        <f t="shared" si="2"/>
        <v>43494.78398185689</v>
      </c>
      <c r="AA4" s="44">
        <f t="shared" si="2"/>
        <v>43494.78398185689</v>
      </c>
      <c r="AB4" s="44">
        <f t="shared" si="2"/>
        <v>43494.78398185689</v>
      </c>
      <c r="AC4" s="44">
        <f t="shared" si="2"/>
        <v>43494.78398185689</v>
      </c>
      <c r="AD4" s="44">
        <f t="shared" si="2"/>
        <v>43494.78398185689</v>
      </c>
      <c r="AE4" s="44">
        <f t="shared" si="2"/>
        <v>43494.78398185689</v>
      </c>
      <c r="AF4" s="44">
        <f t="shared" si="2"/>
        <v>43494.78398185689</v>
      </c>
      <c r="AG4" s="44">
        <f t="shared" si="2"/>
        <v>43494.78398185689</v>
      </c>
      <c r="AH4" s="44">
        <f t="shared" si="2"/>
        <v>43494.78398185689</v>
      </c>
      <c r="AI4" s="44">
        <f t="shared" si="2"/>
        <v>43494.78398185689</v>
      </c>
      <c r="AJ4" s="44">
        <f t="shared" si="2"/>
        <v>43494.78398185689</v>
      </c>
      <c r="AK4" s="44">
        <f t="shared" si="2"/>
        <v>43494.78398185689</v>
      </c>
      <c r="AL4" s="44">
        <f t="shared" si="2"/>
        <v>43494.78398185689</v>
      </c>
      <c r="AM4" s="44">
        <f t="shared" si="2"/>
        <v>43494.78398185689</v>
      </c>
      <c r="AN4" s="44">
        <f t="shared" si="2"/>
        <v>43494.78398185689</v>
      </c>
      <c r="AO4" s="44">
        <f t="shared" si="2"/>
        <v>43494.78398185689</v>
      </c>
      <c r="AP4" s="44">
        <f t="shared" si="2"/>
        <v>43494.78398185689</v>
      </c>
      <c r="AQ4" s="44">
        <f t="shared" si="2"/>
        <v>43494.78398185689</v>
      </c>
    </row>
    <row r="5" spans="1:43">
      <c r="A5" s="31" t="s">
        <v>33</v>
      </c>
      <c r="B5" s="29">
        <f t="shared" si="1"/>
        <v>43494.78398185689</v>
      </c>
      <c r="C5" s="29">
        <f>SUM('HDV-frgt'!G2:G6)/SUM('HDV-frgt'!D2:D6)*About!A24</f>
        <v>43494.78398185689</v>
      </c>
      <c r="D5" s="29">
        <f t="shared" si="1"/>
        <v>43494.78398185689</v>
      </c>
      <c r="E5" s="29">
        <f t="shared" si="0"/>
        <v>43494.78398185689</v>
      </c>
      <c r="F5" s="29">
        <f t="shared" si="0"/>
        <v>43494.78398185689</v>
      </c>
      <c r="G5" s="29">
        <f t="shared" si="0"/>
        <v>43494.78398185689</v>
      </c>
      <c r="H5" s="29">
        <f t="shared" si="0"/>
        <v>43494.78398185689</v>
      </c>
      <c r="I5" s="29">
        <f t="shared" si="0"/>
        <v>43494.78398185689</v>
      </c>
      <c r="J5" s="29">
        <f t="shared" si="0"/>
        <v>43494.78398185689</v>
      </c>
      <c r="K5" s="29">
        <f t="shared" si="0"/>
        <v>43494.78398185689</v>
      </c>
      <c r="L5" s="29">
        <f t="shared" si="0"/>
        <v>43494.78398185689</v>
      </c>
      <c r="M5" s="29">
        <f t="shared" si="0"/>
        <v>43494.78398185689</v>
      </c>
      <c r="N5" s="29">
        <f t="shared" si="0"/>
        <v>43494.78398185689</v>
      </c>
      <c r="O5" s="29">
        <f t="shared" si="0"/>
        <v>43494.78398185689</v>
      </c>
      <c r="P5" s="29">
        <f t="shared" si="0"/>
        <v>43494.78398185689</v>
      </c>
      <c r="Q5" s="29">
        <f t="shared" si="0"/>
        <v>43494.78398185689</v>
      </c>
      <c r="R5" s="29">
        <f t="shared" si="0"/>
        <v>43494.78398185689</v>
      </c>
      <c r="S5" s="29">
        <f t="shared" si="0"/>
        <v>43494.78398185689</v>
      </c>
      <c r="T5" s="29">
        <f t="shared" si="0"/>
        <v>43494.78398185689</v>
      </c>
      <c r="U5" s="29">
        <f t="shared" si="0"/>
        <v>43494.78398185689</v>
      </c>
      <c r="V5" s="29">
        <f t="shared" si="0"/>
        <v>43494.78398185689</v>
      </c>
      <c r="W5" s="29">
        <f t="shared" si="0"/>
        <v>43494.78398185689</v>
      </c>
      <c r="X5" s="29">
        <f t="shared" si="0"/>
        <v>43494.78398185689</v>
      </c>
      <c r="Y5" s="29">
        <f t="shared" si="0"/>
        <v>43494.78398185689</v>
      </c>
      <c r="Z5" s="29">
        <f t="shared" si="0"/>
        <v>43494.78398185689</v>
      </c>
      <c r="AA5" s="29">
        <f t="shared" si="0"/>
        <v>43494.78398185689</v>
      </c>
      <c r="AB5" s="29">
        <f t="shared" si="0"/>
        <v>43494.78398185689</v>
      </c>
      <c r="AC5" s="29">
        <f t="shared" si="0"/>
        <v>43494.78398185689</v>
      </c>
      <c r="AD5" s="29">
        <f t="shared" si="0"/>
        <v>43494.78398185689</v>
      </c>
      <c r="AE5" s="29">
        <f t="shared" si="0"/>
        <v>43494.78398185689</v>
      </c>
      <c r="AF5" s="29">
        <f t="shared" si="0"/>
        <v>43494.78398185689</v>
      </c>
      <c r="AG5" s="29">
        <f t="shared" si="0"/>
        <v>43494.78398185689</v>
      </c>
      <c r="AH5" s="29">
        <f t="shared" si="0"/>
        <v>43494.78398185689</v>
      </c>
      <c r="AI5" s="29">
        <f t="shared" si="0"/>
        <v>43494.78398185689</v>
      </c>
      <c r="AJ5" s="29">
        <f t="shared" si="0"/>
        <v>43494.78398185689</v>
      </c>
      <c r="AK5" s="29">
        <f t="shared" si="0"/>
        <v>43494.78398185689</v>
      </c>
      <c r="AL5" s="29">
        <f t="shared" si="0"/>
        <v>43494.78398185689</v>
      </c>
      <c r="AM5" s="29">
        <f t="shared" si="0"/>
        <v>43494.78398185689</v>
      </c>
      <c r="AN5" s="29">
        <f t="shared" si="0"/>
        <v>43494.78398185689</v>
      </c>
      <c r="AO5" s="29">
        <f t="shared" si="0"/>
        <v>43494.78398185689</v>
      </c>
      <c r="AP5" s="29">
        <f t="shared" si="0"/>
        <v>43494.78398185689</v>
      </c>
      <c r="AQ5" s="29">
        <f t="shared" si="0"/>
        <v>43494.78398185689</v>
      </c>
    </row>
    <row r="6" spans="1:43">
      <c r="A6" s="31" t="s">
        <v>126</v>
      </c>
      <c r="B6" s="44">
        <f t="shared" ref="B6" si="3">B5</f>
        <v>43494.78398185689</v>
      </c>
      <c r="C6" s="44">
        <f>C5</f>
        <v>43494.78398185689</v>
      </c>
      <c r="D6" s="44">
        <f t="shared" ref="D6:AQ6" si="4">D5</f>
        <v>43494.78398185689</v>
      </c>
      <c r="E6" s="44">
        <f t="shared" si="4"/>
        <v>43494.78398185689</v>
      </c>
      <c r="F6" s="44">
        <f t="shared" si="4"/>
        <v>43494.78398185689</v>
      </c>
      <c r="G6" s="44">
        <f t="shared" si="4"/>
        <v>43494.78398185689</v>
      </c>
      <c r="H6" s="44">
        <f t="shared" si="4"/>
        <v>43494.78398185689</v>
      </c>
      <c r="I6" s="44">
        <f t="shared" si="4"/>
        <v>43494.78398185689</v>
      </c>
      <c r="J6" s="44">
        <f t="shared" si="4"/>
        <v>43494.78398185689</v>
      </c>
      <c r="K6" s="44">
        <f t="shared" si="4"/>
        <v>43494.78398185689</v>
      </c>
      <c r="L6" s="44">
        <f t="shared" si="4"/>
        <v>43494.78398185689</v>
      </c>
      <c r="M6" s="44">
        <f t="shared" si="4"/>
        <v>43494.78398185689</v>
      </c>
      <c r="N6" s="44">
        <f t="shared" si="4"/>
        <v>43494.78398185689</v>
      </c>
      <c r="O6" s="44">
        <f t="shared" si="4"/>
        <v>43494.78398185689</v>
      </c>
      <c r="P6" s="44">
        <f t="shared" si="4"/>
        <v>43494.78398185689</v>
      </c>
      <c r="Q6" s="44">
        <f t="shared" si="4"/>
        <v>43494.78398185689</v>
      </c>
      <c r="R6" s="44">
        <f t="shared" si="4"/>
        <v>43494.78398185689</v>
      </c>
      <c r="S6" s="44">
        <f t="shared" si="4"/>
        <v>43494.78398185689</v>
      </c>
      <c r="T6" s="44">
        <f t="shared" si="4"/>
        <v>43494.78398185689</v>
      </c>
      <c r="U6" s="44">
        <f t="shared" si="4"/>
        <v>43494.78398185689</v>
      </c>
      <c r="V6" s="44">
        <f t="shared" si="4"/>
        <v>43494.78398185689</v>
      </c>
      <c r="W6" s="44">
        <f t="shared" si="4"/>
        <v>43494.78398185689</v>
      </c>
      <c r="X6" s="44">
        <f t="shared" si="4"/>
        <v>43494.78398185689</v>
      </c>
      <c r="Y6" s="44">
        <f t="shared" si="4"/>
        <v>43494.78398185689</v>
      </c>
      <c r="Z6" s="44">
        <f t="shared" si="4"/>
        <v>43494.78398185689</v>
      </c>
      <c r="AA6" s="44">
        <f t="shared" si="4"/>
        <v>43494.78398185689</v>
      </c>
      <c r="AB6" s="44">
        <f t="shared" si="4"/>
        <v>43494.78398185689</v>
      </c>
      <c r="AC6" s="44">
        <f t="shared" si="4"/>
        <v>43494.78398185689</v>
      </c>
      <c r="AD6" s="44">
        <f t="shared" si="4"/>
        <v>43494.78398185689</v>
      </c>
      <c r="AE6" s="44">
        <f t="shared" si="4"/>
        <v>43494.78398185689</v>
      </c>
      <c r="AF6" s="44">
        <f t="shared" si="4"/>
        <v>43494.78398185689</v>
      </c>
      <c r="AG6" s="44">
        <f t="shared" si="4"/>
        <v>43494.78398185689</v>
      </c>
      <c r="AH6" s="44">
        <f t="shared" si="4"/>
        <v>43494.78398185689</v>
      </c>
      <c r="AI6" s="44">
        <f t="shared" si="4"/>
        <v>43494.78398185689</v>
      </c>
      <c r="AJ6" s="44">
        <f t="shared" si="4"/>
        <v>43494.78398185689</v>
      </c>
      <c r="AK6" s="44">
        <f t="shared" si="4"/>
        <v>43494.78398185689</v>
      </c>
      <c r="AL6" s="44">
        <f t="shared" si="4"/>
        <v>43494.78398185689</v>
      </c>
      <c r="AM6" s="44">
        <f t="shared" si="4"/>
        <v>43494.78398185689</v>
      </c>
      <c r="AN6" s="44">
        <f t="shared" si="4"/>
        <v>43494.78398185689</v>
      </c>
      <c r="AO6" s="44">
        <f t="shared" si="4"/>
        <v>43494.78398185689</v>
      </c>
      <c r="AP6" s="44">
        <f t="shared" si="4"/>
        <v>43494.78398185689</v>
      </c>
      <c r="AQ6" s="44">
        <f t="shared" si="4"/>
        <v>43494.78398185689</v>
      </c>
    </row>
    <row r="7" spans="1:43">
      <c r="A7" s="31" t="s">
        <v>127</v>
      </c>
      <c r="B7" s="44">
        <f t="shared" ref="B7" si="5">B5</f>
        <v>43494.78398185689</v>
      </c>
      <c r="C7" s="44">
        <f>C5</f>
        <v>43494.78398185689</v>
      </c>
      <c r="D7" s="44">
        <f t="shared" ref="D7:AQ7" si="6">D5</f>
        <v>43494.78398185689</v>
      </c>
      <c r="E7" s="44">
        <f t="shared" si="6"/>
        <v>43494.78398185689</v>
      </c>
      <c r="F7" s="44">
        <f t="shared" si="6"/>
        <v>43494.78398185689</v>
      </c>
      <c r="G7" s="44">
        <f t="shared" si="6"/>
        <v>43494.78398185689</v>
      </c>
      <c r="H7" s="44">
        <f t="shared" si="6"/>
        <v>43494.78398185689</v>
      </c>
      <c r="I7" s="44">
        <f t="shared" si="6"/>
        <v>43494.78398185689</v>
      </c>
      <c r="J7" s="44">
        <f t="shared" si="6"/>
        <v>43494.78398185689</v>
      </c>
      <c r="K7" s="44">
        <f t="shared" si="6"/>
        <v>43494.78398185689</v>
      </c>
      <c r="L7" s="44">
        <f t="shared" si="6"/>
        <v>43494.78398185689</v>
      </c>
      <c r="M7" s="44">
        <f t="shared" si="6"/>
        <v>43494.78398185689</v>
      </c>
      <c r="N7" s="44">
        <f t="shared" si="6"/>
        <v>43494.78398185689</v>
      </c>
      <c r="O7" s="44">
        <f t="shared" si="6"/>
        <v>43494.78398185689</v>
      </c>
      <c r="P7" s="44">
        <f t="shared" si="6"/>
        <v>43494.78398185689</v>
      </c>
      <c r="Q7" s="44">
        <f t="shared" si="6"/>
        <v>43494.78398185689</v>
      </c>
      <c r="R7" s="44">
        <f t="shared" si="6"/>
        <v>43494.78398185689</v>
      </c>
      <c r="S7" s="44">
        <f t="shared" si="6"/>
        <v>43494.78398185689</v>
      </c>
      <c r="T7" s="44">
        <f t="shared" si="6"/>
        <v>43494.78398185689</v>
      </c>
      <c r="U7" s="44">
        <f t="shared" si="6"/>
        <v>43494.78398185689</v>
      </c>
      <c r="V7" s="44">
        <f t="shared" si="6"/>
        <v>43494.78398185689</v>
      </c>
      <c r="W7" s="44">
        <f t="shared" si="6"/>
        <v>43494.78398185689</v>
      </c>
      <c r="X7" s="44">
        <f t="shared" si="6"/>
        <v>43494.78398185689</v>
      </c>
      <c r="Y7" s="44">
        <f t="shared" si="6"/>
        <v>43494.78398185689</v>
      </c>
      <c r="Z7" s="44">
        <f t="shared" si="6"/>
        <v>43494.78398185689</v>
      </c>
      <c r="AA7" s="44">
        <f t="shared" si="6"/>
        <v>43494.78398185689</v>
      </c>
      <c r="AB7" s="44">
        <f t="shared" si="6"/>
        <v>43494.78398185689</v>
      </c>
      <c r="AC7" s="44">
        <f t="shared" si="6"/>
        <v>43494.78398185689</v>
      </c>
      <c r="AD7" s="44">
        <f t="shared" si="6"/>
        <v>43494.78398185689</v>
      </c>
      <c r="AE7" s="44">
        <f t="shared" si="6"/>
        <v>43494.78398185689</v>
      </c>
      <c r="AF7" s="44">
        <f t="shared" si="6"/>
        <v>43494.78398185689</v>
      </c>
      <c r="AG7" s="44">
        <f t="shared" si="6"/>
        <v>43494.78398185689</v>
      </c>
      <c r="AH7" s="44">
        <f t="shared" si="6"/>
        <v>43494.78398185689</v>
      </c>
      <c r="AI7" s="44">
        <f t="shared" si="6"/>
        <v>43494.78398185689</v>
      </c>
      <c r="AJ7" s="44">
        <f t="shared" si="6"/>
        <v>43494.78398185689</v>
      </c>
      <c r="AK7" s="44">
        <f t="shared" si="6"/>
        <v>43494.78398185689</v>
      </c>
      <c r="AL7" s="44">
        <f t="shared" si="6"/>
        <v>43494.78398185689</v>
      </c>
      <c r="AM7" s="44">
        <f t="shared" si="6"/>
        <v>43494.78398185689</v>
      </c>
      <c r="AN7" s="44">
        <f t="shared" si="6"/>
        <v>43494.78398185689</v>
      </c>
      <c r="AO7" s="44">
        <f t="shared" si="6"/>
        <v>43494.78398185689</v>
      </c>
      <c r="AP7" s="44">
        <f t="shared" si="6"/>
        <v>43494.78398185689</v>
      </c>
      <c r="AQ7" s="44">
        <f t="shared" si="6"/>
        <v>43494.78398185689</v>
      </c>
    </row>
    <row r="8" spans="1:43">
      <c r="A8" s="31" t="s">
        <v>128</v>
      </c>
      <c r="B8" s="44">
        <f t="shared" ref="B8" si="7">B2</f>
        <v>104370.08251263411</v>
      </c>
      <c r="C8" s="44">
        <f>C2</f>
        <v>104370.08251263411</v>
      </c>
      <c r="D8" s="44">
        <f t="shared" ref="D8:AQ8" si="8">D2</f>
        <v>104370.08251263411</v>
      </c>
      <c r="E8" s="44">
        <f t="shared" si="8"/>
        <v>104370.08251263411</v>
      </c>
      <c r="F8" s="44">
        <f t="shared" si="8"/>
        <v>104370.08251263411</v>
      </c>
      <c r="G8" s="44">
        <f t="shared" si="8"/>
        <v>104370.08251263411</v>
      </c>
      <c r="H8" s="44">
        <f t="shared" si="8"/>
        <v>104370.08251263411</v>
      </c>
      <c r="I8" s="44">
        <f t="shared" si="8"/>
        <v>104370.08251263411</v>
      </c>
      <c r="J8" s="44">
        <f t="shared" si="8"/>
        <v>104370.08251263411</v>
      </c>
      <c r="K8" s="44">
        <f t="shared" si="8"/>
        <v>104370.08251263411</v>
      </c>
      <c r="L8" s="44">
        <f t="shared" si="8"/>
        <v>104370.08251263411</v>
      </c>
      <c r="M8" s="44">
        <f t="shared" si="8"/>
        <v>104370.08251263411</v>
      </c>
      <c r="N8" s="44">
        <f t="shared" si="8"/>
        <v>104370.08251263411</v>
      </c>
      <c r="O8" s="44">
        <f t="shared" si="8"/>
        <v>104370.08251263411</v>
      </c>
      <c r="P8" s="44">
        <f t="shared" si="8"/>
        <v>104370.08251263411</v>
      </c>
      <c r="Q8" s="44">
        <f t="shared" si="8"/>
        <v>104370.08251263411</v>
      </c>
      <c r="R8" s="44">
        <f t="shared" si="8"/>
        <v>104370.08251263411</v>
      </c>
      <c r="S8" s="44">
        <f t="shared" si="8"/>
        <v>104370.08251263411</v>
      </c>
      <c r="T8" s="44">
        <f t="shared" si="8"/>
        <v>104370.08251263411</v>
      </c>
      <c r="U8" s="44">
        <f t="shared" si="8"/>
        <v>104370.08251263411</v>
      </c>
      <c r="V8" s="44">
        <f t="shared" si="8"/>
        <v>104370.08251263411</v>
      </c>
      <c r="W8" s="44">
        <f t="shared" si="8"/>
        <v>104370.08251263411</v>
      </c>
      <c r="X8" s="44">
        <f t="shared" si="8"/>
        <v>104370.08251263411</v>
      </c>
      <c r="Y8" s="44">
        <f t="shared" si="8"/>
        <v>104370.08251263411</v>
      </c>
      <c r="Z8" s="44">
        <f t="shared" si="8"/>
        <v>104370.08251263411</v>
      </c>
      <c r="AA8" s="44">
        <f t="shared" si="8"/>
        <v>104370.08251263411</v>
      </c>
      <c r="AB8" s="44">
        <f t="shared" si="8"/>
        <v>104370.08251263411</v>
      </c>
      <c r="AC8" s="44">
        <f t="shared" si="8"/>
        <v>104370.08251263411</v>
      </c>
      <c r="AD8" s="44">
        <f t="shared" si="8"/>
        <v>104370.08251263411</v>
      </c>
      <c r="AE8" s="44">
        <f t="shared" si="8"/>
        <v>104370.08251263411</v>
      </c>
      <c r="AF8" s="44">
        <f t="shared" si="8"/>
        <v>104370.08251263411</v>
      </c>
      <c r="AG8" s="44">
        <f t="shared" si="8"/>
        <v>104370.08251263411</v>
      </c>
      <c r="AH8" s="44">
        <f t="shared" si="8"/>
        <v>104370.08251263411</v>
      </c>
      <c r="AI8" s="44">
        <f t="shared" si="8"/>
        <v>104370.08251263411</v>
      </c>
      <c r="AJ8" s="44">
        <f t="shared" si="8"/>
        <v>104370.08251263411</v>
      </c>
      <c r="AK8" s="44">
        <f t="shared" si="8"/>
        <v>104370.08251263411</v>
      </c>
      <c r="AL8" s="44">
        <f t="shared" si="8"/>
        <v>104370.08251263411</v>
      </c>
      <c r="AM8" s="44">
        <f t="shared" si="8"/>
        <v>104370.08251263411</v>
      </c>
      <c r="AN8" s="44">
        <f t="shared" si="8"/>
        <v>104370.08251263411</v>
      </c>
      <c r="AO8" s="44">
        <f t="shared" si="8"/>
        <v>104370.08251263411</v>
      </c>
      <c r="AP8" s="44">
        <f t="shared" si="8"/>
        <v>104370.08251263411</v>
      </c>
      <c r="AQ8" s="44">
        <f t="shared" si="8"/>
        <v>104370.08251263411</v>
      </c>
    </row>
  </sheetData>
  <phoneticPr fontId="8"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70C0"/>
  </sheetPr>
  <dimension ref="A1:AQ8"/>
  <sheetViews>
    <sheetView workbookViewId="0">
      <selection activeCell="B2" sqref="B2:B8"/>
    </sheetView>
  </sheetViews>
  <sheetFormatPr defaultColWidth="8.88671875" defaultRowHeight="14.95"/>
  <cols>
    <col min="1" max="1" width="18.109375" style="29" bestFit="1" customWidth="1"/>
    <col min="2" max="2" width="18.109375" style="29" customWidth="1"/>
    <col min="3" max="43" width="9.88671875" style="29" bestFit="1" customWidth="1"/>
    <col min="44" max="16384" width="8.88671875" style="29"/>
  </cols>
  <sheetData>
    <row r="1" spans="1:43">
      <c r="A1" s="30" t="s">
        <v>125</v>
      </c>
      <c r="B1" s="31">
        <v>2019</v>
      </c>
      <c r="C1" s="31">
        <v>2020</v>
      </c>
      <c r="D1" s="31">
        <v>2021</v>
      </c>
      <c r="E1" s="31">
        <v>2022</v>
      </c>
      <c r="F1" s="31">
        <v>2023</v>
      </c>
      <c r="G1" s="31">
        <v>2024</v>
      </c>
      <c r="H1" s="31">
        <v>2025</v>
      </c>
      <c r="I1" s="31">
        <v>2026</v>
      </c>
      <c r="J1" s="31">
        <v>2027</v>
      </c>
      <c r="K1" s="31">
        <v>2028</v>
      </c>
      <c r="L1" s="31">
        <v>2029</v>
      </c>
      <c r="M1" s="31">
        <v>2030</v>
      </c>
      <c r="N1" s="31">
        <v>2031</v>
      </c>
      <c r="O1" s="31">
        <v>2032</v>
      </c>
      <c r="P1" s="31">
        <v>2033</v>
      </c>
      <c r="Q1" s="31">
        <v>2034</v>
      </c>
      <c r="R1" s="31">
        <v>2035</v>
      </c>
      <c r="S1" s="31">
        <v>2036</v>
      </c>
      <c r="T1" s="31">
        <v>2037</v>
      </c>
      <c r="U1" s="31">
        <v>2038</v>
      </c>
      <c r="V1" s="31">
        <v>2039</v>
      </c>
      <c r="W1" s="31">
        <v>2040</v>
      </c>
      <c r="X1" s="31">
        <v>2041</v>
      </c>
      <c r="Y1" s="31">
        <v>2042</v>
      </c>
      <c r="Z1" s="31">
        <v>2043</v>
      </c>
      <c r="AA1" s="31">
        <v>2044</v>
      </c>
      <c r="AB1" s="31">
        <v>2045</v>
      </c>
      <c r="AC1" s="31">
        <v>2046</v>
      </c>
      <c r="AD1" s="31">
        <v>2047</v>
      </c>
      <c r="AE1" s="31">
        <v>2048</v>
      </c>
      <c r="AF1" s="31">
        <v>2049</v>
      </c>
      <c r="AG1" s="31">
        <v>2050</v>
      </c>
      <c r="AH1" s="31">
        <v>2051</v>
      </c>
      <c r="AI1" s="31">
        <v>2052</v>
      </c>
      <c r="AJ1" s="31">
        <v>2053</v>
      </c>
      <c r="AK1" s="31">
        <v>2054</v>
      </c>
      <c r="AL1" s="31">
        <v>2055</v>
      </c>
      <c r="AM1" s="31">
        <v>2056</v>
      </c>
      <c r="AN1" s="31">
        <v>2057</v>
      </c>
      <c r="AO1" s="31">
        <v>2058</v>
      </c>
      <c r="AP1" s="31">
        <v>2059</v>
      </c>
      <c r="AQ1" s="31">
        <v>2060</v>
      </c>
    </row>
    <row r="2" spans="1:43">
      <c r="A2" s="31" t="s">
        <v>38</v>
      </c>
      <c r="B2" s="29">
        <f>$C2</f>
        <v>74905124.110333338</v>
      </c>
      <c r="C2" s="29">
        <f>C5*'Passenger Aircraft'!F6</f>
        <v>74905124.110333338</v>
      </c>
      <c r="D2" s="29">
        <f>$C2</f>
        <v>74905124.110333338</v>
      </c>
      <c r="E2" s="29">
        <f t="shared" ref="E2:AQ8" si="0">$C2</f>
        <v>74905124.110333338</v>
      </c>
      <c r="F2" s="29">
        <f t="shared" si="0"/>
        <v>74905124.110333338</v>
      </c>
      <c r="G2" s="29">
        <f t="shared" si="0"/>
        <v>74905124.110333338</v>
      </c>
      <c r="H2" s="29">
        <f t="shared" si="0"/>
        <v>74905124.110333338</v>
      </c>
      <c r="I2" s="29">
        <f t="shared" si="0"/>
        <v>74905124.110333338</v>
      </c>
      <c r="J2" s="29">
        <f t="shared" si="0"/>
        <v>74905124.110333338</v>
      </c>
      <c r="K2" s="29">
        <f t="shared" si="0"/>
        <v>74905124.110333338</v>
      </c>
      <c r="L2" s="29">
        <f t="shared" si="0"/>
        <v>74905124.110333338</v>
      </c>
      <c r="M2" s="29">
        <f t="shared" si="0"/>
        <v>74905124.110333338</v>
      </c>
      <c r="N2" s="29">
        <f t="shared" si="0"/>
        <v>74905124.110333338</v>
      </c>
      <c r="O2" s="29">
        <f t="shared" si="0"/>
        <v>74905124.110333338</v>
      </c>
      <c r="P2" s="29">
        <f t="shared" si="0"/>
        <v>74905124.110333338</v>
      </c>
      <c r="Q2" s="29">
        <f t="shared" si="0"/>
        <v>74905124.110333338</v>
      </c>
      <c r="R2" s="29">
        <f t="shared" si="0"/>
        <v>74905124.110333338</v>
      </c>
      <c r="S2" s="29">
        <f t="shared" si="0"/>
        <v>74905124.110333338</v>
      </c>
      <c r="T2" s="29">
        <f t="shared" si="0"/>
        <v>74905124.110333338</v>
      </c>
      <c r="U2" s="29">
        <f t="shared" si="0"/>
        <v>74905124.110333338</v>
      </c>
      <c r="V2" s="29">
        <f t="shared" si="0"/>
        <v>74905124.110333338</v>
      </c>
      <c r="W2" s="29">
        <f t="shared" si="0"/>
        <v>74905124.110333338</v>
      </c>
      <c r="X2" s="29">
        <f t="shared" si="0"/>
        <v>74905124.110333338</v>
      </c>
      <c r="Y2" s="29">
        <f t="shared" si="0"/>
        <v>74905124.110333338</v>
      </c>
      <c r="Z2" s="29">
        <f t="shared" si="0"/>
        <v>74905124.110333338</v>
      </c>
      <c r="AA2" s="29">
        <f t="shared" si="0"/>
        <v>74905124.110333338</v>
      </c>
      <c r="AB2" s="29">
        <f t="shared" si="0"/>
        <v>74905124.110333338</v>
      </c>
      <c r="AC2" s="29">
        <f t="shared" si="0"/>
        <v>74905124.110333338</v>
      </c>
      <c r="AD2" s="29">
        <f t="shared" si="0"/>
        <v>74905124.110333338</v>
      </c>
      <c r="AE2" s="29">
        <f t="shared" si="0"/>
        <v>74905124.110333338</v>
      </c>
      <c r="AF2" s="29">
        <f t="shared" si="0"/>
        <v>74905124.110333338</v>
      </c>
      <c r="AG2" s="29">
        <f t="shared" si="0"/>
        <v>74905124.110333338</v>
      </c>
      <c r="AH2" s="29">
        <f t="shared" si="0"/>
        <v>74905124.110333338</v>
      </c>
      <c r="AI2" s="29">
        <f t="shared" si="0"/>
        <v>74905124.110333338</v>
      </c>
      <c r="AJ2" s="29">
        <f t="shared" si="0"/>
        <v>74905124.110333338</v>
      </c>
      <c r="AK2" s="29">
        <f t="shared" si="0"/>
        <v>74905124.110333338</v>
      </c>
      <c r="AL2" s="29">
        <f t="shared" si="0"/>
        <v>74905124.110333338</v>
      </c>
      <c r="AM2" s="29">
        <f t="shared" si="0"/>
        <v>74905124.110333338</v>
      </c>
      <c r="AN2" s="29">
        <f t="shared" si="0"/>
        <v>74905124.110333338</v>
      </c>
      <c r="AO2" s="29">
        <f t="shared" si="0"/>
        <v>74905124.110333338</v>
      </c>
      <c r="AP2" s="29">
        <f t="shared" si="0"/>
        <v>74905124.110333338</v>
      </c>
      <c r="AQ2" s="29">
        <f t="shared" si="0"/>
        <v>74905124.110333338</v>
      </c>
    </row>
    <row r="3" spans="1:43">
      <c r="A3" s="31" t="s">
        <v>35</v>
      </c>
      <c r="B3" s="44">
        <f t="shared" ref="B3" si="1">B5</f>
        <v>64833333.333333336</v>
      </c>
      <c r="C3" s="44">
        <f>C5</f>
        <v>64833333.333333336</v>
      </c>
      <c r="D3" s="44">
        <f t="shared" ref="D3:AQ3" si="2">D5</f>
        <v>64833333.333333336</v>
      </c>
      <c r="E3" s="44">
        <f t="shared" si="2"/>
        <v>64833333.333333336</v>
      </c>
      <c r="F3" s="44">
        <f t="shared" si="2"/>
        <v>64833333.333333336</v>
      </c>
      <c r="G3" s="44">
        <f t="shared" si="2"/>
        <v>64833333.333333336</v>
      </c>
      <c r="H3" s="44">
        <f t="shared" si="2"/>
        <v>64833333.333333336</v>
      </c>
      <c r="I3" s="44">
        <f t="shared" si="2"/>
        <v>64833333.333333336</v>
      </c>
      <c r="J3" s="44">
        <f t="shared" si="2"/>
        <v>64833333.333333336</v>
      </c>
      <c r="K3" s="44">
        <f t="shared" si="2"/>
        <v>64833333.333333336</v>
      </c>
      <c r="L3" s="44">
        <f t="shared" si="2"/>
        <v>64833333.333333336</v>
      </c>
      <c r="M3" s="44">
        <f t="shared" si="2"/>
        <v>64833333.333333336</v>
      </c>
      <c r="N3" s="44">
        <f t="shared" si="2"/>
        <v>64833333.333333336</v>
      </c>
      <c r="O3" s="44">
        <f t="shared" si="2"/>
        <v>64833333.333333336</v>
      </c>
      <c r="P3" s="44">
        <f t="shared" si="2"/>
        <v>64833333.333333336</v>
      </c>
      <c r="Q3" s="44">
        <f t="shared" si="2"/>
        <v>64833333.333333336</v>
      </c>
      <c r="R3" s="44">
        <f t="shared" si="2"/>
        <v>64833333.333333336</v>
      </c>
      <c r="S3" s="44">
        <f t="shared" si="2"/>
        <v>64833333.333333336</v>
      </c>
      <c r="T3" s="44">
        <f t="shared" si="2"/>
        <v>64833333.333333336</v>
      </c>
      <c r="U3" s="44">
        <f t="shared" si="2"/>
        <v>64833333.333333336</v>
      </c>
      <c r="V3" s="44">
        <f t="shared" si="2"/>
        <v>64833333.333333336</v>
      </c>
      <c r="W3" s="44">
        <f t="shared" si="2"/>
        <v>64833333.333333336</v>
      </c>
      <c r="X3" s="44">
        <f t="shared" si="2"/>
        <v>64833333.333333336</v>
      </c>
      <c r="Y3" s="44">
        <f t="shared" si="2"/>
        <v>64833333.333333336</v>
      </c>
      <c r="Z3" s="44">
        <f t="shared" si="2"/>
        <v>64833333.333333336</v>
      </c>
      <c r="AA3" s="44">
        <f t="shared" si="2"/>
        <v>64833333.333333336</v>
      </c>
      <c r="AB3" s="44">
        <f t="shared" si="2"/>
        <v>64833333.333333336</v>
      </c>
      <c r="AC3" s="44">
        <f t="shared" si="2"/>
        <v>64833333.333333336</v>
      </c>
      <c r="AD3" s="44">
        <f t="shared" si="2"/>
        <v>64833333.333333336</v>
      </c>
      <c r="AE3" s="44">
        <f t="shared" si="2"/>
        <v>64833333.333333336</v>
      </c>
      <c r="AF3" s="44">
        <f t="shared" si="2"/>
        <v>64833333.333333336</v>
      </c>
      <c r="AG3" s="44">
        <f t="shared" si="2"/>
        <v>64833333.333333336</v>
      </c>
      <c r="AH3" s="44">
        <f t="shared" si="2"/>
        <v>64833333.333333336</v>
      </c>
      <c r="AI3" s="44">
        <f t="shared" si="2"/>
        <v>64833333.333333336</v>
      </c>
      <c r="AJ3" s="44">
        <f t="shared" si="2"/>
        <v>64833333.333333336</v>
      </c>
      <c r="AK3" s="44">
        <f t="shared" si="2"/>
        <v>64833333.333333336</v>
      </c>
      <c r="AL3" s="44">
        <f t="shared" si="2"/>
        <v>64833333.333333336</v>
      </c>
      <c r="AM3" s="44">
        <f t="shared" si="2"/>
        <v>64833333.333333336</v>
      </c>
      <c r="AN3" s="44">
        <f t="shared" si="2"/>
        <v>64833333.333333336</v>
      </c>
      <c r="AO3" s="44">
        <f t="shared" si="2"/>
        <v>64833333.333333336</v>
      </c>
      <c r="AP3" s="44">
        <f t="shared" si="2"/>
        <v>64833333.333333336</v>
      </c>
      <c r="AQ3" s="44">
        <f t="shared" si="2"/>
        <v>64833333.333333336</v>
      </c>
    </row>
    <row r="4" spans="1:43">
      <c r="A4" s="31" t="s">
        <v>30</v>
      </c>
      <c r="B4" s="44">
        <f t="shared" ref="B4:AQ4" si="3">B5</f>
        <v>64833333.333333336</v>
      </c>
      <c r="C4" s="44">
        <f>C5</f>
        <v>64833333.333333336</v>
      </c>
      <c r="D4" s="44">
        <f t="shared" si="3"/>
        <v>64833333.333333336</v>
      </c>
      <c r="E4" s="44">
        <f t="shared" si="3"/>
        <v>64833333.333333336</v>
      </c>
      <c r="F4" s="44">
        <f t="shared" si="3"/>
        <v>64833333.333333336</v>
      </c>
      <c r="G4" s="44">
        <f t="shared" si="3"/>
        <v>64833333.333333336</v>
      </c>
      <c r="H4" s="44">
        <f t="shared" si="3"/>
        <v>64833333.333333336</v>
      </c>
      <c r="I4" s="44">
        <f t="shared" si="3"/>
        <v>64833333.333333336</v>
      </c>
      <c r="J4" s="44">
        <f t="shared" si="3"/>
        <v>64833333.333333336</v>
      </c>
      <c r="K4" s="44">
        <f t="shared" si="3"/>
        <v>64833333.333333336</v>
      </c>
      <c r="L4" s="44">
        <f t="shared" si="3"/>
        <v>64833333.333333336</v>
      </c>
      <c r="M4" s="44">
        <f t="shared" si="3"/>
        <v>64833333.333333336</v>
      </c>
      <c r="N4" s="44">
        <f t="shared" si="3"/>
        <v>64833333.333333336</v>
      </c>
      <c r="O4" s="44">
        <f t="shared" si="3"/>
        <v>64833333.333333336</v>
      </c>
      <c r="P4" s="44">
        <f t="shared" si="3"/>
        <v>64833333.333333336</v>
      </c>
      <c r="Q4" s="44">
        <f t="shared" si="3"/>
        <v>64833333.333333336</v>
      </c>
      <c r="R4" s="44">
        <f t="shared" si="3"/>
        <v>64833333.333333336</v>
      </c>
      <c r="S4" s="44">
        <f t="shared" si="3"/>
        <v>64833333.333333336</v>
      </c>
      <c r="T4" s="44">
        <f t="shared" si="3"/>
        <v>64833333.333333336</v>
      </c>
      <c r="U4" s="44">
        <f t="shared" si="3"/>
        <v>64833333.333333336</v>
      </c>
      <c r="V4" s="44">
        <f t="shared" si="3"/>
        <v>64833333.333333336</v>
      </c>
      <c r="W4" s="44">
        <f t="shared" si="3"/>
        <v>64833333.333333336</v>
      </c>
      <c r="X4" s="44">
        <f t="shared" si="3"/>
        <v>64833333.333333336</v>
      </c>
      <c r="Y4" s="44">
        <f t="shared" si="3"/>
        <v>64833333.333333336</v>
      </c>
      <c r="Z4" s="44">
        <f t="shared" si="3"/>
        <v>64833333.333333336</v>
      </c>
      <c r="AA4" s="44">
        <f t="shared" si="3"/>
        <v>64833333.333333336</v>
      </c>
      <c r="AB4" s="44">
        <f t="shared" si="3"/>
        <v>64833333.333333336</v>
      </c>
      <c r="AC4" s="44">
        <f t="shared" si="3"/>
        <v>64833333.333333336</v>
      </c>
      <c r="AD4" s="44">
        <f t="shared" si="3"/>
        <v>64833333.333333336</v>
      </c>
      <c r="AE4" s="44">
        <f t="shared" si="3"/>
        <v>64833333.333333336</v>
      </c>
      <c r="AF4" s="44">
        <f t="shared" si="3"/>
        <v>64833333.333333336</v>
      </c>
      <c r="AG4" s="44">
        <f t="shared" si="3"/>
        <v>64833333.333333336</v>
      </c>
      <c r="AH4" s="44">
        <f t="shared" si="3"/>
        <v>64833333.333333336</v>
      </c>
      <c r="AI4" s="44">
        <f t="shared" si="3"/>
        <v>64833333.333333336</v>
      </c>
      <c r="AJ4" s="44">
        <f t="shared" si="3"/>
        <v>64833333.333333336</v>
      </c>
      <c r="AK4" s="44">
        <f t="shared" si="3"/>
        <v>64833333.333333336</v>
      </c>
      <c r="AL4" s="44">
        <f t="shared" si="3"/>
        <v>64833333.333333336</v>
      </c>
      <c r="AM4" s="44">
        <f t="shared" si="3"/>
        <v>64833333.333333336</v>
      </c>
      <c r="AN4" s="44">
        <f t="shared" si="3"/>
        <v>64833333.333333336</v>
      </c>
      <c r="AO4" s="44">
        <f t="shared" si="3"/>
        <v>64833333.333333336</v>
      </c>
      <c r="AP4" s="44">
        <f t="shared" si="3"/>
        <v>64833333.333333336</v>
      </c>
      <c r="AQ4" s="44">
        <f t="shared" si="3"/>
        <v>64833333.333333336</v>
      </c>
    </row>
    <row r="5" spans="1:43">
      <c r="A5" s="31" t="s">
        <v>33</v>
      </c>
      <c r="B5" s="29">
        <f t="shared" ref="B5:D8" si="4">$C5</f>
        <v>64833333.333333336</v>
      </c>
      <c r="C5" s="29">
        <f>AVERAGE('Passenger Aircraft'!C5:C10)</f>
        <v>64833333.333333336</v>
      </c>
      <c r="D5" s="29">
        <f t="shared" si="4"/>
        <v>64833333.333333336</v>
      </c>
      <c r="E5" s="29">
        <f t="shared" si="0"/>
        <v>64833333.333333336</v>
      </c>
      <c r="F5" s="29">
        <f t="shared" si="0"/>
        <v>64833333.333333336</v>
      </c>
      <c r="G5" s="29">
        <f t="shared" si="0"/>
        <v>64833333.333333336</v>
      </c>
      <c r="H5" s="29">
        <f t="shared" si="0"/>
        <v>64833333.333333336</v>
      </c>
      <c r="I5" s="29">
        <f t="shared" si="0"/>
        <v>64833333.333333336</v>
      </c>
      <c r="J5" s="29">
        <f t="shared" si="0"/>
        <v>64833333.333333336</v>
      </c>
      <c r="K5" s="29">
        <f t="shared" si="0"/>
        <v>64833333.333333336</v>
      </c>
      <c r="L5" s="29">
        <f t="shared" si="0"/>
        <v>64833333.333333336</v>
      </c>
      <c r="M5" s="29">
        <f t="shared" si="0"/>
        <v>64833333.333333336</v>
      </c>
      <c r="N5" s="29">
        <f t="shared" si="0"/>
        <v>64833333.333333336</v>
      </c>
      <c r="O5" s="29">
        <f t="shared" si="0"/>
        <v>64833333.333333336</v>
      </c>
      <c r="P5" s="29">
        <f t="shared" si="0"/>
        <v>64833333.333333336</v>
      </c>
      <c r="Q5" s="29">
        <f t="shared" si="0"/>
        <v>64833333.333333336</v>
      </c>
      <c r="R5" s="29">
        <f t="shared" si="0"/>
        <v>64833333.333333336</v>
      </c>
      <c r="S5" s="29">
        <f t="shared" si="0"/>
        <v>64833333.333333336</v>
      </c>
      <c r="T5" s="29">
        <f t="shared" si="0"/>
        <v>64833333.333333336</v>
      </c>
      <c r="U5" s="29">
        <f t="shared" si="0"/>
        <v>64833333.333333336</v>
      </c>
      <c r="V5" s="29">
        <f t="shared" si="0"/>
        <v>64833333.333333336</v>
      </c>
      <c r="W5" s="29">
        <f t="shared" si="0"/>
        <v>64833333.333333336</v>
      </c>
      <c r="X5" s="29">
        <f t="shared" si="0"/>
        <v>64833333.333333336</v>
      </c>
      <c r="Y5" s="29">
        <f t="shared" si="0"/>
        <v>64833333.333333336</v>
      </c>
      <c r="Z5" s="29">
        <f t="shared" si="0"/>
        <v>64833333.333333336</v>
      </c>
      <c r="AA5" s="29">
        <f t="shared" si="0"/>
        <v>64833333.333333336</v>
      </c>
      <c r="AB5" s="29">
        <f t="shared" si="0"/>
        <v>64833333.333333336</v>
      </c>
      <c r="AC5" s="29">
        <f t="shared" si="0"/>
        <v>64833333.333333336</v>
      </c>
      <c r="AD5" s="29">
        <f t="shared" si="0"/>
        <v>64833333.333333336</v>
      </c>
      <c r="AE5" s="29">
        <f t="shared" si="0"/>
        <v>64833333.333333336</v>
      </c>
      <c r="AF5" s="29">
        <f t="shared" si="0"/>
        <v>64833333.333333336</v>
      </c>
      <c r="AG5" s="29">
        <f t="shared" si="0"/>
        <v>64833333.333333336</v>
      </c>
      <c r="AH5" s="29">
        <f t="shared" si="0"/>
        <v>64833333.333333336</v>
      </c>
      <c r="AI5" s="29">
        <f t="shared" si="0"/>
        <v>64833333.333333336</v>
      </c>
      <c r="AJ5" s="29">
        <f t="shared" si="0"/>
        <v>64833333.333333336</v>
      </c>
      <c r="AK5" s="29">
        <f t="shared" si="0"/>
        <v>64833333.333333336</v>
      </c>
      <c r="AL5" s="29">
        <f t="shared" si="0"/>
        <v>64833333.333333336</v>
      </c>
      <c r="AM5" s="29">
        <f t="shared" si="0"/>
        <v>64833333.333333336</v>
      </c>
      <c r="AN5" s="29">
        <f t="shared" si="0"/>
        <v>64833333.333333336</v>
      </c>
      <c r="AO5" s="29">
        <f t="shared" si="0"/>
        <v>64833333.333333336</v>
      </c>
      <c r="AP5" s="29">
        <f t="shared" si="0"/>
        <v>64833333.333333336</v>
      </c>
      <c r="AQ5" s="29">
        <f t="shared" si="0"/>
        <v>64833333.333333336</v>
      </c>
    </row>
    <row r="6" spans="1:43">
      <c r="A6" s="31" t="s">
        <v>126</v>
      </c>
      <c r="B6" s="44">
        <f t="shared" ref="B6" si="5">B2</f>
        <v>74905124.110333338</v>
      </c>
      <c r="C6" s="44">
        <f>C2</f>
        <v>74905124.110333338</v>
      </c>
      <c r="D6" s="44">
        <f t="shared" ref="D6:AQ6" si="6">D2</f>
        <v>74905124.110333338</v>
      </c>
      <c r="E6" s="44">
        <f t="shared" si="6"/>
        <v>74905124.110333338</v>
      </c>
      <c r="F6" s="44">
        <f t="shared" si="6"/>
        <v>74905124.110333338</v>
      </c>
      <c r="G6" s="44">
        <f t="shared" si="6"/>
        <v>74905124.110333338</v>
      </c>
      <c r="H6" s="44">
        <f t="shared" si="6"/>
        <v>74905124.110333338</v>
      </c>
      <c r="I6" s="44">
        <f t="shared" si="6"/>
        <v>74905124.110333338</v>
      </c>
      <c r="J6" s="44">
        <f t="shared" si="6"/>
        <v>74905124.110333338</v>
      </c>
      <c r="K6" s="44">
        <f t="shared" si="6"/>
        <v>74905124.110333338</v>
      </c>
      <c r="L6" s="44">
        <f t="shared" si="6"/>
        <v>74905124.110333338</v>
      </c>
      <c r="M6" s="44">
        <f t="shared" si="6"/>
        <v>74905124.110333338</v>
      </c>
      <c r="N6" s="44">
        <f t="shared" si="6"/>
        <v>74905124.110333338</v>
      </c>
      <c r="O6" s="44">
        <f t="shared" si="6"/>
        <v>74905124.110333338</v>
      </c>
      <c r="P6" s="44">
        <f t="shared" si="6"/>
        <v>74905124.110333338</v>
      </c>
      <c r="Q6" s="44">
        <f t="shared" si="6"/>
        <v>74905124.110333338</v>
      </c>
      <c r="R6" s="44">
        <f t="shared" si="6"/>
        <v>74905124.110333338</v>
      </c>
      <c r="S6" s="44">
        <f t="shared" si="6"/>
        <v>74905124.110333338</v>
      </c>
      <c r="T6" s="44">
        <f t="shared" si="6"/>
        <v>74905124.110333338</v>
      </c>
      <c r="U6" s="44">
        <f t="shared" si="6"/>
        <v>74905124.110333338</v>
      </c>
      <c r="V6" s="44">
        <f t="shared" si="6"/>
        <v>74905124.110333338</v>
      </c>
      <c r="W6" s="44">
        <f t="shared" si="6"/>
        <v>74905124.110333338</v>
      </c>
      <c r="X6" s="44">
        <f t="shared" si="6"/>
        <v>74905124.110333338</v>
      </c>
      <c r="Y6" s="44">
        <f t="shared" si="6"/>
        <v>74905124.110333338</v>
      </c>
      <c r="Z6" s="44">
        <f t="shared" si="6"/>
        <v>74905124.110333338</v>
      </c>
      <c r="AA6" s="44">
        <f t="shared" si="6"/>
        <v>74905124.110333338</v>
      </c>
      <c r="AB6" s="44">
        <f t="shared" si="6"/>
        <v>74905124.110333338</v>
      </c>
      <c r="AC6" s="44">
        <f t="shared" si="6"/>
        <v>74905124.110333338</v>
      </c>
      <c r="AD6" s="44">
        <f t="shared" si="6"/>
        <v>74905124.110333338</v>
      </c>
      <c r="AE6" s="44">
        <f t="shared" si="6"/>
        <v>74905124.110333338</v>
      </c>
      <c r="AF6" s="44">
        <f t="shared" si="6"/>
        <v>74905124.110333338</v>
      </c>
      <c r="AG6" s="44">
        <f t="shared" si="6"/>
        <v>74905124.110333338</v>
      </c>
      <c r="AH6" s="44">
        <f t="shared" si="6"/>
        <v>74905124.110333338</v>
      </c>
      <c r="AI6" s="44">
        <f t="shared" si="6"/>
        <v>74905124.110333338</v>
      </c>
      <c r="AJ6" s="44">
        <f t="shared" si="6"/>
        <v>74905124.110333338</v>
      </c>
      <c r="AK6" s="44">
        <f t="shared" si="6"/>
        <v>74905124.110333338</v>
      </c>
      <c r="AL6" s="44">
        <f t="shared" si="6"/>
        <v>74905124.110333338</v>
      </c>
      <c r="AM6" s="44">
        <f t="shared" si="6"/>
        <v>74905124.110333338</v>
      </c>
      <c r="AN6" s="44">
        <f t="shared" si="6"/>
        <v>74905124.110333338</v>
      </c>
      <c r="AO6" s="44">
        <f t="shared" si="6"/>
        <v>74905124.110333338</v>
      </c>
      <c r="AP6" s="44">
        <f t="shared" si="6"/>
        <v>74905124.110333338</v>
      </c>
      <c r="AQ6" s="44">
        <f t="shared" si="6"/>
        <v>74905124.110333338</v>
      </c>
    </row>
    <row r="7" spans="1:43">
      <c r="A7" s="31" t="s">
        <v>127</v>
      </c>
      <c r="B7" s="44">
        <f t="shared" ref="B7" si="7">B5</f>
        <v>64833333.333333336</v>
      </c>
      <c r="C7" s="44">
        <f>C5</f>
        <v>64833333.333333336</v>
      </c>
      <c r="D7" s="44">
        <f t="shared" ref="D7:AQ7" si="8">D5</f>
        <v>64833333.333333336</v>
      </c>
      <c r="E7" s="44">
        <f t="shared" si="8"/>
        <v>64833333.333333336</v>
      </c>
      <c r="F7" s="44">
        <f t="shared" si="8"/>
        <v>64833333.333333336</v>
      </c>
      <c r="G7" s="44">
        <f t="shared" si="8"/>
        <v>64833333.333333336</v>
      </c>
      <c r="H7" s="44">
        <f t="shared" si="8"/>
        <v>64833333.333333336</v>
      </c>
      <c r="I7" s="44">
        <f t="shared" si="8"/>
        <v>64833333.333333336</v>
      </c>
      <c r="J7" s="44">
        <f t="shared" si="8"/>
        <v>64833333.333333336</v>
      </c>
      <c r="K7" s="44">
        <f t="shared" si="8"/>
        <v>64833333.333333336</v>
      </c>
      <c r="L7" s="44">
        <f t="shared" si="8"/>
        <v>64833333.333333336</v>
      </c>
      <c r="M7" s="44">
        <f t="shared" si="8"/>
        <v>64833333.333333336</v>
      </c>
      <c r="N7" s="44">
        <f t="shared" si="8"/>
        <v>64833333.333333336</v>
      </c>
      <c r="O7" s="44">
        <f t="shared" si="8"/>
        <v>64833333.333333336</v>
      </c>
      <c r="P7" s="44">
        <f t="shared" si="8"/>
        <v>64833333.333333336</v>
      </c>
      <c r="Q7" s="44">
        <f t="shared" si="8"/>
        <v>64833333.333333336</v>
      </c>
      <c r="R7" s="44">
        <f t="shared" si="8"/>
        <v>64833333.333333336</v>
      </c>
      <c r="S7" s="44">
        <f t="shared" si="8"/>
        <v>64833333.333333336</v>
      </c>
      <c r="T7" s="44">
        <f t="shared" si="8"/>
        <v>64833333.333333336</v>
      </c>
      <c r="U7" s="44">
        <f t="shared" si="8"/>
        <v>64833333.333333336</v>
      </c>
      <c r="V7" s="44">
        <f t="shared" si="8"/>
        <v>64833333.333333336</v>
      </c>
      <c r="W7" s="44">
        <f t="shared" si="8"/>
        <v>64833333.333333336</v>
      </c>
      <c r="X7" s="44">
        <f t="shared" si="8"/>
        <v>64833333.333333336</v>
      </c>
      <c r="Y7" s="44">
        <f t="shared" si="8"/>
        <v>64833333.333333336</v>
      </c>
      <c r="Z7" s="44">
        <f t="shared" si="8"/>
        <v>64833333.333333336</v>
      </c>
      <c r="AA7" s="44">
        <f t="shared" si="8"/>
        <v>64833333.333333336</v>
      </c>
      <c r="AB7" s="44">
        <f t="shared" si="8"/>
        <v>64833333.333333336</v>
      </c>
      <c r="AC7" s="44">
        <f t="shared" si="8"/>
        <v>64833333.333333336</v>
      </c>
      <c r="AD7" s="44">
        <f t="shared" si="8"/>
        <v>64833333.333333336</v>
      </c>
      <c r="AE7" s="44">
        <f t="shared" si="8"/>
        <v>64833333.333333336</v>
      </c>
      <c r="AF7" s="44">
        <f t="shared" si="8"/>
        <v>64833333.333333336</v>
      </c>
      <c r="AG7" s="44">
        <f t="shared" si="8"/>
        <v>64833333.333333336</v>
      </c>
      <c r="AH7" s="44">
        <f t="shared" si="8"/>
        <v>64833333.333333336</v>
      </c>
      <c r="AI7" s="44">
        <f t="shared" si="8"/>
        <v>64833333.333333336</v>
      </c>
      <c r="AJ7" s="44">
        <f t="shared" si="8"/>
        <v>64833333.333333336</v>
      </c>
      <c r="AK7" s="44">
        <f t="shared" si="8"/>
        <v>64833333.333333336</v>
      </c>
      <c r="AL7" s="44">
        <f t="shared" si="8"/>
        <v>64833333.333333336</v>
      </c>
      <c r="AM7" s="44">
        <f t="shared" si="8"/>
        <v>64833333.333333336</v>
      </c>
      <c r="AN7" s="44">
        <f t="shared" si="8"/>
        <v>64833333.333333336</v>
      </c>
      <c r="AO7" s="44">
        <f t="shared" si="8"/>
        <v>64833333.333333336</v>
      </c>
      <c r="AP7" s="44">
        <f t="shared" si="8"/>
        <v>64833333.333333336</v>
      </c>
      <c r="AQ7" s="44">
        <f t="shared" si="8"/>
        <v>64833333.333333336</v>
      </c>
    </row>
    <row r="8" spans="1:43">
      <c r="A8" s="31" t="s">
        <v>128</v>
      </c>
      <c r="B8" s="29">
        <f t="shared" si="4"/>
        <v>113184717.99466668</v>
      </c>
      <c r="C8" s="29">
        <f>C5*'Passenger Aircraft'!F7</f>
        <v>113184717.99466668</v>
      </c>
      <c r="D8" s="29">
        <f t="shared" si="4"/>
        <v>113184717.99466668</v>
      </c>
      <c r="E8" s="29">
        <f t="shared" si="0"/>
        <v>113184717.99466668</v>
      </c>
      <c r="F8" s="29">
        <f t="shared" si="0"/>
        <v>113184717.99466668</v>
      </c>
      <c r="G8" s="29">
        <f t="shared" si="0"/>
        <v>113184717.99466668</v>
      </c>
      <c r="H8" s="29">
        <f t="shared" si="0"/>
        <v>113184717.99466668</v>
      </c>
      <c r="I8" s="29">
        <f t="shared" si="0"/>
        <v>113184717.99466668</v>
      </c>
      <c r="J8" s="29">
        <f t="shared" si="0"/>
        <v>113184717.99466668</v>
      </c>
      <c r="K8" s="29">
        <f t="shared" si="0"/>
        <v>113184717.99466668</v>
      </c>
      <c r="L8" s="29">
        <f t="shared" si="0"/>
        <v>113184717.99466668</v>
      </c>
      <c r="M8" s="29">
        <f t="shared" si="0"/>
        <v>113184717.99466668</v>
      </c>
      <c r="N8" s="29">
        <f t="shared" si="0"/>
        <v>113184717.99466668</v>
      </c>
      <c r="O8" s="29">
        <f t="shared" si="0"/>
        <v>113184717.99466668</v>
      </c>
      <c r="P8" s="29">
        <f t="shared" si="0"/>
        <v>113184717.99466668</v>
      </c>
      <c r="Q8" s="29">
        <f t="shared" si="0"/>
        <v>113184717.99466668</v>
      </c>
      <c r="R8" s="29">
        <f t="shared" si="0"/>
        <v>113184717.99466668</v>
      </c>
      <c r="S8" s="29">
        <f t="shared" si="0"/>
        <v>113184717.99466668</v>
      </c>
      <c r="T8" s="29">
        <f t="shared" si="0"/>
        <v>113184717.99466668</v>
      </c>
      <c r="U8" s="29">
        <f t="shared" si="0"/>
        <v>113184717.99466668</v>
      </c>
      <c r="V8" s="29">
        <f t="shared" si="0"/>
        <v>113184717.99466668</v>
      </c>
      <c r="W8" s="29">
        <f t="shared" si="0"/>
        <v>113184717.99466668</v>
      </c>
      <c r="X8" s="29">
        <f t="shared" si="0"/>
        <v>113184717.99466668</v>
      </c>
      <c r="Y8" s="29">
        <f t="shared" si="0"/>
        <v>113184717.99466668</v>
      </c>
      <c r="Z8" s="29">
        <f t="shared" si="0"/>
        <v>113184717.99466668</v>
      </c>
      <c r="AA8" s="29">
        <f t="shared" si="0"/>
        <v>113184717.99466668</v>
      </c>
      <c r="AB8" s="29">
        <f t="shared" si="0"/>
        <v>113184717.99466668</v>
      </c>
      <c r="AC8" s="29">
        <f t="shared" si="0"/>
        <v>113184717.99466668</v>
      </c>
      <c r="AD8" s="29">
        <f t="shared" si="0"/>
        <v>113184717.99466668</v>
      </c>
      <c r="AE8" s="29">
        <f t="shared" si="0"/>
        <v>113184717.99466668</v>
      </c>
      <c r="AF8" s="29">
        <f t="shared" si="0"/>
        <v>113184717.99466668</v>
      </c>
      <c r="AG8" s="29">
        <f t="shared" si="0"/>
        <v>113184717.99466668</v>
      </c>
      <c r="AH8" s="29">
        <f t="shared" si="0"/>
        <v>113184717.99466668</v>
      </c>
      <c r="AI8" s="29">
        <f t="shared" si="0"/>
        <v>113184717.99466668</v>
      </c>
      <c r="AJ8" s="29">
        <f t="shared" si="0"/>
        <v>113184717.99466668</v>
      </c>
      <c r="AK8" s="29">
        <f t="shared" si="0"/>
        <v>113184717.99466668</v>
      </c>
      <c r="AL8" s="29">
        <f t="shared" si="0"/>
        <v>113184717.99466668</v>
      </c>
      <c r="AM8" s="29">
        <f t="shared" si="0"/>
        <v>113184717.99466668</v>
      </c>
      <c r="AN8" s="29">
        <f t="shared" si="0"/>
        <v>113184717.99466668</v>
      </c>
      <c r="AO8" s="29">
        <f t="shared" ref="AO8:AQ8" si="9">$C8</f>
        <v>113184717.99466668</v>
      </c>
      <c r="AP8" s="29">
        <f t="shared" si="9"/>
        <v>113184717.99466668</v>
      </c>
      <c r="AQ8" s="29">
        <f t="shared" si="9"/>
        <v>113184717.99466668</v>
      </c>
    </row>
  </sheetData>
  <phoneticPr fontId="8"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70C0"/>
  </sheetPr>
  <dimension ref="A1:AQ8"/>
  <sheetViews>
    <sheetView workbookViewId="0">
      <selection activeCell="B2" sqref="B2:B8"/>
    </sheetView>
  </sheetViews>
  <sheetFormatPr defaultColWidth="8.88671875" defaultRowHeight="14.95"/>
  <cols>
    <col min="1" max="1" width="18.109375" style="29" bestFit="1" customWidth="1"/>
    <col min="2" max="2" width="18.109375" style="29" customWidth="1"/>
    <col min="3" max="43" width="9.88671875" style="29" bestFit="1" customWidth="1"/>
    <col min="44" max="16384" width="8.88671875" style="29"/>
  </cols>
  <sheetData>
    <row r="1" spans="1:43">
      <c r="A1" s="30" t="s">
        <v>125</v>
      </c>
      <c r="B1" s="31">
        <v>2019</v>
      </c>
      <c r="C1" s="31">
        <v>2020</v>
      </c>
      <c r="D1" s="31">
        <v>2021</v>
      </c>
      <c r="E1" s="31">
        <v>2022</v>
      </c>
      <c r="F1" s="31">
        <v>2023</v>
      </c>
      <c r="G1" s="31">
        <v>2024</v>
      </c>
      <c r="H1" s="31">
        <v>2025</v>
      </c>
      <c r="I1" s="31">
        <v>2026</v>
      </c>
      <c r="J1" s="31">
        <v>2027</v>
      </c>
      <c r="K1" s="31">
        <v>2028</v>
      </c>
      <c r="L1" s="31">
        <v>2029</v>
      </c>
      <c r="M1" s="31">
        <v>2030</v>
      </c>
      <c r="N1" s="31">
        <v>2031</v>
      </c>
      <c r="O1" s="31">
        <v>2032</v>
      </c>
      <c r="P1" s="31">
        <v>2033</v>
      </c>
      <c r="Q1" s="31">
        <v>2034</v>
      </c>
      <c r="R1" s="31">
        <v>2035</v>
      </c>
      <c r="S1" s="31">
        <v>2036</v>
      </c>
      <c r="T1" s="31">
        <v>2037</v>
      </c>
      <c r="U1" s="31">
        <v>2038</v>
      </c>
      <c r="V1" s="31">
        <v>2039</v>
      </c>
      <c r="W1" s="31">
        <v>2040</v>
      </c>
      <c r="X1" s="31">
        <v>2041</v>
      </c>
      <c r="Y1" s="31">
        <v>2042</v>
      </c>
      <c r="Z1" s="31">
        <v>2043</v>
      </c>
      <c r="AA1" s="31">
        <v>2044</v>
      </c>
      <c r="AB1" s="31">
        <v>2045</v>
      </c>
      <c r="AC1" s="31">
        <v>2046</v>
      </c>
      <c r="AD1" s="31">
        <v>2047</v>
      </c>
      <c r="AE1" s="31">
        <v>2048</v>
      </c>
      <c r="AF1" s="31">
        <v>2049</v>
      </c>
      <c r="AG1" s="31">
        <v>2050</v>
      </c>
      <c r="AH1" s="31">
        <v>2051</v>
      </c>
      <c r="AI1" s="31">
        <v>2052</v>
      </c>
      <c r="AJ1" s="31">
        <v>2053</v>
      </c>
      <c r="AK1" s="31">
        <v>2054</v>
      </c>
      <c r="AL1" s="31">
        <v>2055</v>
      </c>
      <c r="AM1" s="31">
        <v>2056</v>
      </c>
      <c r="AN1" s="31">
        <v>2057</v>
      </c>
      <c r="AO1" s="31">
        <v>2058</v>
      </c>
      <c r="AP1" s="31">
        <v>2059</v>
      </c>
      <c r="AQ1" s="31">
        <v>2060</v>
      </c>
    </row>
    <row r="2" spans="1:43">
      <c r="A2" s="31" t="s">
        <v>38</v>
      </c>
      <c r="B2" s="29">
        <f>$C2</f>
        <v>74905124.110333338</v>
      </c>
      <c r="C2" s="29">
        <f>C5*'Passenger Aircraft'!F6</f>
        <v>74905124.110333338</v>
      </c>
      <c r="D2" s="29">
        <f>$C2</f>
        <v>74905124.110333338</v>
      </c>
      <c r="E2" s="29">
        <f t="shared" ref="E2:AQ8" si="0">$C2</f>
        <v>74905124.110333338</v>
      </c>
      <c r="F2" s="29">
        <f t="shared" si="0"/>
        <v>74905124.110333338</v>
      </c>
      <c r="G2" s="29">
        <f t="shared" si="0"/>
        <v>74905124.110333338</v>
      </c>
      <c r="H2" s="29">
        <f t="shared" si="0"/>
        <v>74905124.110333338</v>
      </c>
      <c r="I2" s="29">
        <f t="shared" si="0"/>
        <v>74905124.110333338</v>
      </c>
      <c r="J2" s="29">
        <f t="shared" si="0"/>
        <v>74905124.110333338</v>
      </c>
      <c r="K2" s="29">
        <f t="shared" si="0"/>
        <v>74905124.110333338</v>
      </c>
      <c r="L2" s="29">
        <f t="shared" si="0"/>
        <v>74905124.110333338</v>
      </c>
      <c r="M2" s="29">
        <f t="shared" si="0"/>
        <v>74905124.110333338</v>
      </c>
      <c r="N2" s="29">
        <f t="shared" si="0"/>
        <v>74905124.110333338</v>
      </c>
      <c r="O2" s="29">
        <f t="shared" si="0"/>
        <v>74905124.110333338</v>
      </c>
      <c r="P2" s="29">
        <f t="shared" si="0"/>
        <v>74905124.110333338</v>
      </c>
      <c r="Q2" s="29">
        <f t="shared" si="0"/>
        <v>74905124.110333338</v>
      </c>
      <c r="R2" s="29">
        <f t="shared" si="0"/>
        <v>74905124.110333338</v>
      </c>
      <c r="S2" s="29">
        <f t="shared" si="0"/>
        <v>74905124.110333338</v>
      </c>
      <c r="T2" s="29">
        <f t="shared" si="0"/>
        <v>74905124.110333338</v>
      </c>
      <c r="U2" s="29">
        <f t="shared" si="0"/>
        <v>74905124.110333338</v>
      </c>
      <c r="V2" s="29">
        <f t="shared" si="0"/>
        <v>74905124.110333338</v>
      </c>
      <c r="W2" s="29">
        <f t="shared" si="0"/>
        <v>74905124.110333338</v>
      </c>
      <c r="X2" s="29">
        <f t="shared" si="0"/>
        <v>74905124.110333338</v>
      </c>
      <c r="Y2" s="29">
        <f t="shared" si="0"/>
        <v>74905124.110333338</v>
      </c>
      <c r="Z2" s="29">
        <f t="shared" si="0"/>
        <v>74905124.110333338</v>
      </c>
      <c r="AA2" s="29">
        <f t="shared" si="0"/>
        <v>74905124.110333338</v>
      </c>
      <c r="AB2" s="29">
        <f t="shared" si="0"/>
        <v>74905124.110333338</v>
      </c>
      <c r="AC2" s="29">
        <f t="shared" si="0"/>
        <v>74905124.110333338</v>
      </c>
      <c r="AD2" s="29">
        <f t="shared" si="0"/>
        <v>74905124.110333338</v>
      </c>
      <c r="AE2" s="29">
        <f t="shared" si="0"/>
        <v>74905124.110333338</v>
      </c>
      <c r="AF2" s="29">
        <f t="shared" si="0"/>
        <v>74905124.110333338</v>
      </c>
      <c r="AG2" s="29">
        <f t="shared" si="0"/>
        <v>74905124.110333338</v>
      </c>
      <c r="AH2" s="29">
        <f t="shared" si="0"/>
        <v>74905124.110333338</v>
      </c>
      <c r="AI2" s="29">
        <f t="shared" si="0"/>
        <v>74905124.110333338</v>
      </c>
      <c r="AJ2" s="29">
        <f t="shared" si="0"/>
        <v>74905124.110333338</v>
      </c>
      <c r="AK2" s="29">
        <f t="shared" si="0"/>
        <v>74905124.110333338</v>
      </c>
      <c r="AL2" s="29">
        <f t="shared" si="0"/>
        <v>74905124.110333338</v>
      </c>
      <c r="AM2" s="29">
        <f t="shared" si="0"/>
        <v>74905124.110333338</v>
      </c>
      <c r="AN2" s="29">
        <f t="shared" si="0"/>
        <v>74905124.110333338</v>
      </c>
      <c r="AO2" s="29">
        <f t="shared" si="0"/>
        <v>74905124.110333338</v>
      </c>
      <c r="AP2" s="29">
        <f t="shared" si="0"/>
        <v>74905124.110333338</v>
      </c>
      <c r="AQ2" s="29">
        <f t="shared" si="0"/>
        <v>74905124.110333338</v>
      </c>
    </row>
    <row r="3" spans="1:43">
      <c r="A3" s="31" t="s">
        <v>35</v>
      </c>
      <c r="B3" s="44">
        <f t="shared" ref="B3" si="1">B5</f>
        <v>64833333.333333336</v>
      </c>
      <c r="C3" s="44">
        <f>C5</f>
        <v>64833333.333333336</v>
      </c>
      <c r="D3" s="44">
        <f t="shared" ref="D3:AQ3" si="2">D5</f>
        <v>64833333.333333336</v>
      </c>
      <c r="E3" s="44">
        <f t="shared" si="2"/>
        <v>64833333.333333336</v>
      </c>
      <c r="F3" s="44">
        <f t="shared" si="2"/>
        <v>64833333.333333336</v>
      </c>
      <c r="G3" s="44">
        <f t="shared" si="2"/>
        <v>64833333.333333336</v>
      </c>
      <c r="H3" s="44">
        <f t="shared" si="2"/>
        <v>64833333.333333336</v>
      </c>
      <c r="I3" s="44">
        <f t="shared" si="2"/>
        <v>64833333.333333336</v>
      </c>
      <c r="J3" s="44">
        <f t="shared" si="2"/>
        <v>64833333.333333336</v>
      </c>
      <c r="K3" s="44">
        <f t="shared" si="2"/>
        <v>64833333.333333336</v>
      </c>
      <c r="L3" s="44">
        <f t="shared" si="2"/>
        <v>64833333.333333336</v>
      </c>
      <c r="M3" s="44">
        <f t="shared" si="2"/>
        <v>64833333.333333336</v>
      </c>
      <c r="N3" s="44">
        <f t="shared" si="2"/>
        <v>64833333.333333336</v>
      </c>
      <c r="O3" s="44">
        <f t="shared" si="2"/>
        <v>64833333.333333336</v>
      </c>
      <c r="P3" s="44">
        <f t="shared" si="2"/>
        <v>64833333.333333336</v>
      </c>
      <c r="Q3" s="44">
        <f t="shared" si="2"/>
        <v>64833333.333333336</v>
      </c>
      <c r="R3" s="44">
        <f t="shared" si="2"/>
        <v>64833333.333333336</v>
      </c>
      <c r="S3" s="44">
        <f t="shared" si="2"/>
        <v>64833333.333333336</v>
      </c>
      <c r="T3" s="44">
        <f t="shared" si="2"/>
        <v>64833333.333333336</v>
      </c>
      <c r="U3" s="44">
        <f t="shared" si="2"/>
        <v>64833333.333333336</v>
      </c>
      <c r="V3" s="44">
        <f t="shared" si="2"/>
        <v>64833333.333333336</v>
      </c>
      <c r="W3" s="44">
        <f t="shared" si="2"/>
        <v>64833333.333333336</v>
      </c>
      <c r="X3" s="44">
        <f t="shared" si="2"/>
        <v>64833333.333333336</v>
      </c>
      <c r="Y3" s="44">
        <f t="shared" si="2"/>
        <v>64833333.333333336</v>
      </c>
      <c r="Z3" s="44">
        <f t="shared" si="2"/>
        <v>64833333.333333336</v>
      </c>
      <c r="AA3" s="44">
        <f t="shared" si="2"/>
        <v>64833333.333333336</v>
      </c>
      <c r="AB3" s="44">
        <f t="shared" si="2"/>
        <v>64833333.333333336</v>
      </c>
      <c r="AC3" s="44">
        <f t="shared" si="2"/>
        <v>64833333.333333336</v>
      </c>
      <c r="AD3" s="44">
        <f t="shared" si="2"/>
        <v>64833333.333333336</v>
      </c>
      <c r="AE3" s="44">
        <f t="shared" si="2"/>
        <v>64833333.333333336</v>
      </c>
      <c r="AF3" s="44">
        <f t="shared" si="2"/>
        <v>64833333.333333336</v>
      </c>
      <c r="AG3" s="44">
        <f t="shared" si="2"/>
        <v>64833333.333333336</v>
      </c>
      <c r="AH3" s="44">
        <f t="shared" si="2"/>
        <v>64833333.333333336</v>
      </c>
      <c r="AI3" s="44">
        <f t="shared" si="2"/>
        <v>64833333.333333336</v>
      </c>
      <c r="AJ3" s="44">
        <f t="shared" si="2"/>
        <v>64833333.333333336</v>
      </c>
      <c r="AK3" s="44">
        <f t="shared" si="2"/>
        <v>64833333.333333336</v>
      </c>
      <c r="AL3" s="44">
        <f t="shared" si="2"/>
        <v>64833333.333333336</v>
      </c>
      <c r="AM3" s="44">
        <f t="shared" si="2"/>
        <v>64833333.333333336</v>
      </c>
      <c r="AN3" s="44">
        <f t="shared" si="2"/>
        <v>64833333.333333336</v>
      </c>
      <c r="AO3" s="44">
        <f t="shared" si="2"/>
        <v>64833333.333333336</v>
      </c>
      <c r="AP3" s="44">
        <f t="shared" si="2"/>
        <v>64833333.333333336</v>
      </c>
      <c r="AQ3" s="44">
        <f t="shared" si="2"/>
        <v>64833333.333333336</v>
      </c>
    </row>
    <row r="4" spans="1:43">
      <c r="A4" s="31" t="s">
        <v>30</v>
      </c>
      <c r="B4" s="44">
        <f t="shared" ref="B4:AQ4" si="3">B5</f>
        <v>64833333.333333336</v>
      </c>
      <c r="C4" s="44">
        <f>C5</f>
        <v>64833333.333333336</v>
      </c>
      <c r="D4" s="44">
        <f t="shared" si="3"/>
        <v>64833333.333333336</v>
      </c>
      <c r="E4" s="44">
        <f t="shared" si="3"/>
        <v>64833333.333333336</v>
      </c>
      <c r="F4" s="44">
        <f t="shared" si="3"/>
        <v>64833333.333333336</v>
      </c>
      <c r="G4" s="44">
        <f t="shared" si="3"/>
        <v>64833333.333333336</v>
      </c>
      <c r="H4" s="44">
        <f t="shared" si="3"/>
        <v>64833333.333333336</v>
      </c>
      <c r="I4" s="44">
        <f t="shared" si="3"/>
        <v>64833333.333333336</v>
      </c>
      <c r="J4" s="44">
        <f t="shared" si="3"/>
        <v>64833333.333333336</v>
      </c>
      <c r="K4" s="44">
        <f t="shared" si="3"/>
        <v>64833333.333333336</v>
      </c>
      <c r="L4" s="44">
        <f t="shared" si="3"/>
        <v>64833333.333333336</v>
      </c>
      <c r="M4" s="44">
        <f t="shared" si="3"/>
        <v>64833333.333333336</v>
      </c>
      <c r="N4" s="44">
        <f t="shared" si="3"/>
        <v>64833333.333333336</v>
      </c>
      <c r="O4" s="44">
        <f t="shared" si="3"/>
        <v>64833333.333333336</v>
      </c>
      <c r="P4" s="44">
        <f t="shared" si="3"/>
        <v>64833333.333333336</v>
      </c>
      <c r="Q4" s="44">
        <f t="shared" si="3"/>
        <v>64833333.333333336</v>
      </c>
      <c r="R4" s="44">
        <f t="shared" si="3"/>
        <v>64833333.333333336</v>
      </c>
      <c r="S4" s="44">
        <f t="shared" si="3"/>
        <v>64833333.333333336</v>
      </c>
      <c r="T4" s="44">
        <f t="shared" si="3"/>
        <v>64833333.333333336</v>
      </c>
      <c r="U4" s="44">
        <f t="shared" si="3"/>
        <v>64833333.333333336</v>
      </c>
      <c r="V4" s="44">
        <f t="shared" si="3"/>
        <v>64833333.333333336</v>
      </c>
      <c r="W4" s="44">
        <f t="shared" si="3"/>
        <v>64833333.333333336</v>
      </c>
      <c r="X4" s="44">
        <f t="shared" si="3"/>
        <v>64833333.333333336</v>
      </c>
      <c r="Y4" s="44">
        <f t="shared" si="3"/>
        <v>64833333.333333336</v>
      </c>
      <c r="Z4" s="44">
        <f t="shared" si="3"/>
        <v>64833333.333333336</v>
      </c>
      <c r="AA4" s="44">
        <f t="shared" si="3"/>
        <v>64833333.333333336</v>
      </c>
      <c r="AB4" s="44">
        <f t="shared" si="3"/>
        <v>64833333.333333336</v>
      </c>
      <c r="AC4" s="44">
        <f t="shared" si="3"/>
        <v>64833333.333333336</v>
      </c>
      <c r="AD4" s="44">
        <f t="shared" si="3"/>
        <v>64833333.333333336</v>
      </c>
      <c r="AE4" s="44">
        <f t="shared" si="3"/>
        <v>64833333.333333336</v>
      </c>
      <c r="AF4" s="44">
        <f t="shared" si="3"/>
        <v>64833333.333333336</v>
      </c>
      <c r="AG4" s="44">
        <f t="shared" si="3"/>
        <v>64833333.333333336</v>
      </c>
      <c r="AH4" s="44">
        <f t="shared" si="3"/>
        <v>64833333.333333336</v>
      </c>
      <c r="AI4" s="44">
        <f t="shared" si="3"/>
        <v>64833333.333333336</v>
      </c>
      <c r="AJ4" s="44">
        <f t="shared" si="3"/>
        <v>64833333.333333336</v>
      </c>
      <c r="AK4" s="44">
        <f t="shared" si="3"/>
        <v>64833333.333333336</v>
      </c>
      <c r="AL4" s="44">
        <f t="shared" si="3"/>
        <v>64833333.333333336</v>
      </c>
      <c r="AM4" s="44">
        <f t="shared" si="3"/>
        <v>64833333.333333336</v>
      </c>
      <c r="AN4" s="44">
        <f t="shared" si="3"/>
        <v>64833333.333333336</v>
      </c>
      <c r="AO4" s="44">
        <f t="shared" si="3"/>
        <v>64833333.333333336</v>
      </c>
      <c r="AP4" s="44">
        <f t="shared" si="3"/>
        <v>64833333.333333336</v>
      </c>
      <c r="AQ4" s="44">
        <f t="shared" si="3"/>
        <v>64833333.333333336</v>
      </c>
    </row>
    <row r="5" spans="1:43">
      <c r="A5" s="31" t="s">
        <v>33</v>
      </c>
      <c r="B5" s="29">
        <f t="shared" ref="B5:D8" si="4">$C5</f>
        <v>64833333.333333336</v>
      </c>
      <c r="C5" s="29">
        <f>AVERAGE('Passenger Aircraft'!C5:C10)</f>
        <v>64833333.333333336</v>
      </c>
      <c r="D5" s="29">
        <f t="shared" si="4"/>
        <v>64833333.333333336</v>
      </c>
      <c r="E5" s="29">
        <f t="shared" si="0"/>
        <v>64833333.333333336</v>
      </c>
      <c r="F5" s="29">
        <f t="shared" si="0"/>
        <v>64833333.333333336</v>
      </c>
      <c r="G5" s="29">
        <f t="shared" si="0"/>
        <v>64833333.333333336</v>
      </c>
      <c r="H5" s="29">
        <f t="shared" si="0"/>
        <v>64833333.333333336</v>
      </c>
      <c r="I5" s="29">
        <f t="shared" si="0"/>
        <v>64833333.333333336</v>
      </c>
      <c r="J5" s="29">
        <f t="shared" si="0"/>
        <v>64833333.333333336</v>
      </c>
      <c r="K5" s="29">
        <f t="shared" si="0"/>
        <v>64833333.333333336</v>
      </c>
      <c r="L5" s="29">
        <f t="shared" si="0"/>
        <v>64833333.333333336</v>
      </c>
      <c r="M5" s="29">
        <f t="shared" si="0"/>
        <v>64833333.333333336</v>
      </c>
      <c r="N5" s="29">
        <f t="shared" si="0"/>
        <v>64833333.333333336</v>
      </c>
      <c r="O5" s="29">
        <f t="shared" si="0"/>
        <v>64833333.333333336</v>
      </c>
      <c r="P5" s="29">
        <f t="shared" si="0"/>
        <v>64833333.333333336</v>
      </c>
      <c r="Q5" s="29">
        <f t="shared" si="0"/>
        <v>64833333.333333336</v>
      </c>
      <c r="R5" s="29">
        <f t="shared" si="0"/>
        <v>64833333.333333336</v>
      </c>
      <c r="S5" s="29">
        <f t="shared" si="0"/>
        <v>64833333.333333336</v>
      </c>
      <c r="T5" s="29">
        <f t="shared" si="0"/>
        <v>64833333.333333336</v>
      </c>
      <c r="U5" s="29">
        <f t="shared" si="0"/>
        <v>64833333.333333336</v>
      </c>
      <c r="V5" s="29">
        <f t="shared" si="0"/>
        <v>64833333.333333336</v>
      </c>
      <c r="W5" s="29">
        <f t="shared" si="0"/>
        <v>64833333.333333336</v>
      </c>
      <c r="X5" s="29">
        <f t="shared" si="0"/>
        <v>64833333.333333336</v>
      </c>
      <c r="Y5" s="29">
        <f t="shared" si="0"/>
        <v>64833333.333333336</v>
      </c>
      <c r="Z5" s="29">
        <f t="shared" si="0"/>
        <v>64833333.333333336</v>
      </c>
      <c r="AA5" s="29">
        <f t="shared" si="0"/>
        <v>64833333.333333336</v>
      </c>
      <c r="AB5" s="29">
        <f t="shared" si="0"/>
        <v>64833333.333333336</v>
      </c>
      <c r="AC5" s="29">
        <f t="shared" si="0"/>
        <v>64833333.333333336</v>
      </c>
      <c r="AD5" s="29">
        <f t="shared" si="0"/>
        <v>64833333.333333336</v>
      </c>
      <c r="AE5" s="29">
        <f t="shared" si="0"/>
        <v>64833333.333333336</v>
      </c>
      <c r="AF5" s="29">
        <f t="shared" si="0"/>
        <v>64833333.333333336</v>
      </c>
      <c r="AG5" s="29">
        <f t="shared" si="0"/>
        <v>64833333.333333336</v>
      </c>
      <c r="AH5" s="29">
        <f t="shared" si="0"/>
        <v>64833333.333333336</v>
      </c>
      <c r="AI5" s="29">
        <f t="shared" si="0"/>
        <v>64833333.333333336</v>
      </c>
      <c r="AJ5" s="29">
        <f t="shared" si="0"/>
        <v>64833333.333333336</v>
      </c>
      <c r="AK5" s="29">
        <f t="shared" si="0"/>
        <v>64833333.333333336</v>
      </c>
      <c r="AL5" s="29">
        <f t="shared" si="0"/>
        <v>64833333.333333336</v>
      </c>
      <c r="AM5" s="29">
        <f t="shared" si="0"/>
        <v>64833333.333333336</v>
      </c>
      <c r="AN5" s="29">
        <f t="shared" si="0"/>
        <v>64833333.333333336</v>
      </c>
      <c r="AO5" s="29">
        <f t="shared" si="0"/>
        <v>64833333.333333336</v>
      </c>
      <c r="AP5" s="29">
        <f t="shared" si="0"/>
        <v>64833333.333333336</v>
      </c>
      <c r="AQ5" s="29">
        <f t="shared" si="0"/>
        <v>64833333.333333336</v>
      </c>
    </row>
    <row r="6" spans="1:43">
      <c r="A6" s="31" t="s">
        <v>126</v>
      </c>
      <c r="B6" s="44">
        <f t="shared" ref="B6" si="5">B2</f>
        <v>74905124.110333338</v>
      </c>
      <c r="C6" s="44">
        <f>C2</f>
        <v>74905124.110333338</v>
      </c>
      <c r="D6" s="44">
        <f t="shared" ref="D6:AQ6" si="6">D2</f>
        <v>74905124.110333338</v>
      </c>
      <c r="E6" s="44">
        <f t="shared" si="6"/>
        <v>74905124.110333338</v>
      </c>
      <c r="F6" s="44">
        <f t="shared" si="6"/>
        <v>74905124.110333338</v>
      </c>
      <c r="G6" s="44">
        <f t="shared" si="6"/>
        <v>74905124.110333338</v>
      </c>
      <c r="H6" s="44">
        <f t="shared" si="6"/>
        <v>74905124.110333338</v>
      </c>
      <c r="I6" s="44">
        <f t="shared" si="6"/>
        <v>74905124.110333338</v>
      </c>
      <c r="J6" s="44">
        <f t="shared" si="6"/>
        <v>74905124.110333338</v>
      </c>
      <c r="K6" s="44">
        <f t="shared" si="6"/>
        <v>74905124.110333338</v>
      </c>
      <c r="L6" s="44">
        <f t="shared" si="6"/>
        <v>74905124.110333338</v>
      </c>
      <c r="M6" s="44">
        <f t="shared" si="6"/>
        <v>74905124.110333338</v>
      </c>
      <c r="N6" s="44">
        <f t="shared" si="6"/>
        <v>74905124.110333338</v>
      </c>
      <c r="O6" s="44">
        <f t="shared" si="6"/>
        <v>74905124.110333338</v>
      </c>
      <c r="P6" s="44">
        <f t="shared" si="6"/>
        <v>74905124.110333338</v>
      </c>
      <c r="Q6" s="44">
        <f t="shared" si="6"/>
        <v>74905124.110333338</v>
      </c>
      <c r="R6" s="44">
        <f t="shared" si="6"/>
        <v>74905124.110333338</v>
      </c>
      <c r="S6" s="44">
        <f t="shared" si="6"/>
        <v>74905124.110333338</v>
      </c>
      <c r="T6" s="44">
        <f t="shared" si="6"/>
        <v>74905124.110333338</v>
      </c>
      <c r="U6" s="44">
        <f t="shared" si="6"/>
        <v>74905124.110333338</v>
      </c>
      <c r="V6" s="44">
        <f t="shared" si="6"/>
        <v>74905124.110333338</v>
      </c>
      <c r="W6" s="44">
        <f t="shared" si="6"/>
        <v>74905124.110333338</v>
      </c>
      <c r="X6" s="44">
        <f t="shared" si="6"/>
        <v>74905124.110333338</v>
      </c>
      <c r="Y6" s="44">
        <f t="shared" si="6"/>
        <v>74905124.110333338</v>
      </c>
      <c r="Z6" s="44">
        <f t="shared" si="6"/>
        <v>74905124.110333338</v>
      </c>
      <c r="AA6" s="44">
        <f t="shared" si="6"/>
        <v>74905124.110333338</v>
      </c>
      <c r="AB6" s="44">
        <f t="shared" si="6"/>
        <v>74905124.110333338</v>
      </c>
      <c r="AC6" s="44">
        <f t="shared" si="6"/>
        <v>74905124.110333338</v>
      </c>
      <c r="AD6" s="44">
        <f t="shared" si="6"/>
        <v>74905124.110333338</v>
      </c>
      <c r="AE6" s="44">
        <f t="shared" si="6"/>
        <v>74905124.110333338</v>
      </c>
      <c r="AF6" s="44">
        <f t="shared" si="6"/>
        <v>74905124.110333338</v>
      </c>
      <c r="AG6" s="44">
        <f t="shared" si="6"/>
        <v>74905124.110333338</v>
      </c>
      <c r="AH6" s="44">
        <f t="shared" si="6"/>
        <v>74905124.110333338</v>
      </c>
      <c r="AI6" s="44">
        <f t="shared" si="6"/>
        <v>74905124.110333338</v>
      </c>
      <c r="AJ6" s="44">
        <f t="shared" si="6"/>
        <v>74905124.110333338</v>
      </c>
      <c r="AK6" s="44">
        <f t="shared" si="6"/>
        <v>74905124.110333338</v>
      </c>
      <c r="AL6" s="44">
        <f t="shared" si="6"/>
        <v>74905124.110333338</v>
      </c>
      <c r="AM6" s="44">
        <f t="shared" si="6"/>
        <v>74905124.110333338</v>
      </c>
      <c r="AN6" s="44">
        <f t="shared" si="6"/>
        <v>74905124.110333338</v>
      </c>
      <c r="AO6" s="44">
        <f t="shared" si="6"/>
        <v>74905124.110333338</v>
      </c>
      <c r="AP6" s="44">
        <f t="shared" si="6"/>
        <v>74905124.110333338</v>
      </c>
      <c r="AQ6" s="44">
        <f t="shared" si="6"/>
        <v>74905124.110333338</v>
      </c>
    </row>
    <row r="7" spans="1:43">
      <c r="A7" s="31" t="s">
        <v>127</v>
      </c>
      <c r="B7" s="44">
        <f t="shared" ref="B7" si="7">B5</f>
        <v>64833333.333333336</v>
      </c>
      <c r="C7" s="44">
        <f>C5</f>
        <v>64833333.333333336</v>
      </c>
      <c r="D7" s="44">
        <f t="shared" ref="D7:AQ7" si="8">D5</f>
        <v>64833333.333333336</v>
      </c>
      <c r="E7" s="44">
        <f t="shared" si="8"/>
        <v>64833333.333333336</v>
      </c>
      <c r="F7" s="44">
        <f t="shared" si="8"/>
        <v>64833333.333333336</v>
      </c>
      <c r="G7" s="44">
        <f t="shared" si="8"/>
        <v>64833333.333333336</v>
      </c>
      <c r="H7" s="44">
        <f t="shared" si="8"/>
        <v>64833333.333333336</v>
      </c>
      <c r="I7" s="44">
        <f t="shared" si="8"/>
        <v>64833333.333333336</v>
      </c>
      <c r="J7" s="44">
        <f t="shared" si="8"/>
        <v>64833333.333333336</v>
      </c>
      <c r="K7" s="44">
        <f t="shared" si="8"/>
        <v>64833333.333333336</v>
      </c>
      <c r="L7" s="44">
        <f t="shared" si="8"/>
        <v>64833333.333333336</v>
      </c>
      <c r="M7" s="44">
        <f t="shared" si="8"/>
        <v>64833333.333333336</v>
      </c>
      <c r="N7" s="44">
        <f t="shared" si="8"/>
        <v>64833333.333333336</v>
      </c>
      <c r="O7" s="44">
        <f t="shared" si="8"/>
        <v>64833333.333333336</v>
      </c>
      <c r="P7" s="44">
        <f t="shared" si="8"/>
        <v>64833333.333333336</v>
      </c>
      <c r="Q7" s="44">
        <f t="shared" si="8"/>
        <v>64833333.333333336</v>
      </c>
      <c r="R7" s="44">
        <f t="shared" si="8"/>
        <v>64833333.333333336</v>
      </c>
      <c r="S7" s="44">
        <f t="shared" si="8"/>
        <v>64833333.333333336</v>
      </c>
      <c r="T7" s="44">
        <f t="shared" si="8"/>
        <v>64833333.333333336</v>
      </c>
      <c r="U7" s="44">
        <f t="shared" si="8"/>
        <v>64833333.333333336</v>
      </c>
      <c r="V7" s="44">
        <f t="shared" si="8"/>
        <v>64833333.333333336</v>
      </c>
      <c r="W7" s="44">
        <f t="shared" si="8"/>
        <v>64833333.333333336</v>
      </c>
      <c r="X7" s="44">
        <f t="shared" si="8"/>
        <v>64833333.333333336</v>
      </c>
      <c r="Y7" s="44">
        <f t="shared" si="8"/>
        <v>64833333.333333336</v>
      </c>
      <c r="Z7" s="44">
        <f t="shared" si="8"/>
        <v>64833333.333333336</v>
      </c>
      <c r="AA7" s="44">
        <f t="shared" si="8"/>
        <v>64833333.333333336</v>
      </c>
      <c r="AB7" s="44">
        <f t="shared" si="8"/>
        <v>64833333.333333336</v>
      </c>
      <c r="AC7" s="44">
        <f t="shared" si="8"/>
        <v>64833333.333333336</v>
      </c>
      <c r="AD7" s="44">
        <f t="shared" si="8"/>
        <v>64833333.333333336</v>
      </c>
      <c r="AE7" s="44">
        <f t="shared" si="8"/>
        <v>64833333.333333336</v>
      </c>
      <c r="AF7" s="44">
        <f t="shared" si="8"/>
        <v>64833333.333333336</v>
      </c>
      <c r="AG7" s="44">
        <f t="shared" si="8"/>
        <v>64833333.333333336</v>
      </c>
      <c r="AH7" s="44">
        <f t="shared" si="8"/>
        <v>64833333.333333336</v>
      </c>
      <c r="AI7" s="44">
        <f t="shared" si="8"/>
        <v>64833333.333333336</v>
      </c>
      <c r="AJ7" s="44">
        <f t="shared" si="8"/>
        <v>64833333.333333336</v>
      </c>
      <c r="AK7" s="44">
        <f t="shared" si="8"/>
        <v>64833333.333333336</v>
      </c>
      <c r="AL7" s="44">
        <f t="shared" si="8"/>
        <v>64833333.333333336</v>
      </c>
      <c r="AM7" s="44">
        <f t="shared" si="8"/>
        <v>64833333.333333336</v>
      </c>
      <c r="AN7" s="44">
        <f t="shared" si="8"/>
        <v>64833333.333333336</v>
      </c>
      <c r="AO7" s="44">
        <f t="shared" si="8"/>
        <v>64833333.333333336</v>
      </c>
      <c r="AP7" s="44">
        <f t="shared" si="8"/>
        <v>64833333.333333336</v>
      </c>
      <c r="AQ7" s="44">
        <f t="shared" si="8"/>
        <v>64833333.333333336</v>
      </c>
    </row>
    <row r="8" spans="1:43">
      <c r="A8" s="31" t="s">
        <v>128</v>
      </c>
      <c r="B8" s="29">
        <f t="shared" si="4"/>
        <v>113184717.99466668</v>
      </c>
      <c r="C8" s="29">
        <f>C5*'Passenger Aircraft'!F7</f>
        <v>113184717.99466668</v>
      </c>
      <c r="D8" s="29">
        <f t="shared" si="4"/>
        <v>113184717.99466668</v>
      </c>
      <c r="E8" s="29">
        <f t="shared" si="0"/>
        <v>113184717.99466668</v>
      </c>
      <c r="F8" s="29">
        <f t="shared" si="0"/>
        <v>113184717.99466668</v>
      </c>
      <c r="G8" s="29">
        <f t="shared" si="0"/>
        <v>113184717.99466668</v>
      </c>
      <c r="H8" s="29">
        <f t="shared" si="0"/>
        <v>113184717.99466668</v>
      </c>
      <c r="I8" s="29">
        <f t="shared" si="0"/>
        <v>113184717.99466668</v>
      </c>
      <c r="J8" s="29">
        <f t="shared" si="0"/>
        <v>113184717.99466668</v>
      </c>
      <c r="K8" s="29">
        <f t="shared" si="0"/>
        <v>113184717.99466668</v>
      </c>
      <c r="L8" s="29">
        <f t="shared" si="0"/>
        <v>113184717.99466668</v>
      </c>
      <c r="M8" s="29">
        <f t="shared" si="0"/>
        <v>113184717.99466668</v>
      </c>
      <c r="N8" s="29">
        <f t="shared" si="0"/>
        <v>113184717.99466668</v>
      </c>
      <c r="O8" s="29">
        <f t="shared" si="0"/>
        <v>113184717.99466668</v>
      </c>
      <c r="P8" s="29">
        <f t="shared" si="0"/>
        <v>113184717.99466668</v>
      </c>
      <c r="Q8" s="29">
        <f t="shared" si="0"/>
        <v>113184717.99466668</v>
      </c>
      <c r="R8" s="29">
        <f t="shared" si="0"/>
        <v>113184717.99466668</v>
      </c>
      <c r="S8" s="29">
        <f t="shared" si="0"/>
        <v>113184717.99466668</v>
      </c>
      <c r="T8" s="29">
        <f t="shared" si="0"/>
        <v>113184717.99466668</v>
      </c>
      <c r="U8" s="29">
        <f t="shared" si="0"/>
        <v>113184717.99466668</v>
      </c>
      <c r="V8" s="29">
        <f t="shared" si="0"/>
        <v>113184717.99466668</v>
      </c>
      <c r="W8" s="29">
        <f t="shared" si="0"/>
        <v>113184717.99466668</v>
      </c>
      <c r="X8" s="29">
        <f t="shared" si="0"/>
        <v>113184717.99466668</v>
      </c>
      <c r="Y8" s="29">
        <f t="shared" si="0"/>
        <v>113184717.99466668</v>
      </c>
      <c r="Z8" s="29">
        <f t="shared" si="0"/>
        <v>113184717.99466668</v>
      </c>
      <c r="AA8" s="29">
        <f t="shared" si="0"/>
        <v>113184717.99466668</v>
      </c>
      <c r="AB8" s="29">
        <f t="shared" si="0"/>
        <v>113184717.99466668</v>
      </c>
      <c r="AC8" s="29">
        <f t="shared" si="0"/>
        <v>113184717.99466668</v>
      </c>
      <c r="AD8" s="29">
        <f t="shared" si="0"/>
        <v>113184717.99466668</v>
      </c>
      <c r="AE8" s="29">
        <f t="shared" si="0"/>
        <v>113184717.99466668</v>
      </c>
      <c r="AF8" s="29">
        <f t="shared" si="0"/>
        <v>113184717.99466668</v>
      </c>
      <c r="AG8" s="29">
        <f t="shared" si="0"/>
        <v>113184717.99466668</v>
      </c>
      <c r="AH8" s="29">
        <f t="shared" si="0"/>
        <v>113184717.99466668</v>
      </c>
      <c r="AI8" s="29">
        <f t="shared" si="0"/>
        <v>113184717.99466668</v>
      </c>
      <c r="AJ8" s="29">
        <f t="shared" si="0"/>
        <v>113184717.99466668</v>
      </c>
      <c r="AK8" s="29">
        <f t="shared" si="0"/>
        <v>113184717.99466668</v>
      </c>
      <c r="AL8" s="29">
        <f t="shared" si="0"/>
        <v>113184717.99466668</v>
      </c>
      <c r="AM8" s="29">
        <f t="shared" si="0"/>
        <v>113184717.99466668</v>
      </c>
      <c r="AN8" s="29">
        <f t="shared" si="0"/>
        <v>113184717.99466668</v>
      </c>
      <c r="AO8" s="29">
        <f t="shared" ref="AO8:AQ8" si="9">$C8</f>
        <v>113184717.99466668</v>
      </c>
      <c r="AP8" s="29">
        <f t="shared" si="9"/>
        <v>113184717.99466668</v>
      </c>
      <c r="AQ8" s="29">
        <f t="shared" si="9"/>
        <v>113184717.99466668</v>
      </c>
    </row>
  </sheetData>
  <phoneticPr fontId="8"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70C0"/>
  </sheetPr>
  <dimension ref="A1:AQ8"/>
  <sheetViews>
    <sheetView workbookViewId="0">
      <selection activeCell="B2" sqref="B2:B8"/>
    </sheetView>
  </sheetViews>
  <sheetFormatPr defaultColWidth="8.88671875" defaultRowHeight="14.95"/>
  <cols>
    <col min="1" max="1" width="18.109375" style="29" bestFit="1" customWidth="1"/>
    <col min="2" max="2" width="18.109375" style="29" customWidth="1"/>
    <col min="3" max="43" width="9.88671875" style="29" bestFit="1" customWidth="1"/>
    <col min="44" max="16384" width="8.88671875" style="29"/>
  </cols>
  <sheetData>
    <row r="1" spans="1:43">
      <c r="A1" s="30" t="s">
        <v>125</v>
      </c>
      <c r="B1" s="31">
        <v>2019</v>
      </c>
      <c r="C1" s="31">
        <v>2020</v>
      </c>
      <c r="D1" s="31">
        <v>2021</v>
      </c>
      <c r="E1" s="31">
        <v>2022</v>
      </c>
      <c r="F1" s="31">
        <v>2023</v>
      </c>
      <c r="G1" s="31">
        <v>2024</v>
      </c>
      <c r="H1" s="31">
        <v>2025</v>
      </c>
      <c r="I1" s="31">
        <v>2026</v>
      </c>
      <c r="J1" s="31">
        <v>2027</v>
      </c>
      <c r="K1" s="31">
        <v>2028</v>
      </c>
      <c r="L1" s="31">
        <v>2029</v>
      </c>
      <c r="M1" s="31">
        <v>2030</v>
      </c>
      <c r="N1" s="31">
        <v>2031</v>
      </c>
      <c r="O1" s="31">
        <v>2032</v>
      </c>
      <c r="P1" s="31">
        <v>2033</v>
      </c>
      <c r="Q1" s="31">
        <v>2034</v>
      </c>
      <c r="R1" s="31">
        <v>2035</v>
      </c>
      <c r="S1" s="31">
        <v>2036</v>
      </c>
      <c r="T1" s="31">
        <v>2037</v>
      </c>
      <c r="U1" s="31">
        <v>2038</v>
      </c>
      <c r="V1" s="31">
        <v>2039</v>
      </c>
      <c r="W1" s="31">
        <v>2040</v>
      </c>
      <c r="X1" s="31">
        <v>2041</v>
      </c>
      <c r="Y1" s="31">
        <v>2042</v>
      </c>
      <c r="Z1" s="31">
        <v>2043</v>
      </c>
      <c r="AA1" s="31">
        <v>2044</v>
      </c>
      <c r="AB1" s="31">
        <v>2045</v>
      </c>
      <c r="AC1" s="31">
        <v>2046</v>
      </c>
      <c r="AD1" s="31">
        <v>2047</v>
      </c>
      <c r="AE1" s="31">
        <v>2048</v>
      </c>
      <c r="AF1" s="31">
        <v>2049</v>
      </c>
      <c r="AG1" s="31">
        <v>2050</v>
      </c>
      <c r="AH1" s="31">
        <v>2051</v>
      </c>
      <c r="AI1" s="31">
        <v>2052</v>
      </c>
      <c r="AJ1" s="31">
        <v>2053</v>
      </c>
      <c r="AK1" s="31">
        <v>2054</v>
      </c>
      <c r="AL1" s="31">
        <v>2055</v>
      </c>
      <c r="AM1" s="31">
        <v>2056</v>
      </c>
      <c r="AN1" s="31">
        <v>2057</v>
      </c>
      <c r="AO1" s="31">
        <v>2058</v>
      </c>
      <c r="AP1" s="31">
        <v>2059</v>
      </c>
      <c r="AQ1" s="31">
        <v>2060</v>
      </c>
    </row>
    <row r="2" spans="1:43">
      <c r="A2" s="31" t="s">
        <v>38</v>
      </c>
      <c r="B2" s="29">
        <f>$C2</f>
        <v>24963715.529753301</v>
      </c>
      <c r="C2" s="29">
        <f>Rail!D2</f>
        <v>24963715.529753301</v>
      </c>
      <c r="D2" s="29">
        <f>$C2</f>
        <v>24963715.529753301</v>
      </c>
      <c r="E2" s="29">
        <f t="shared" ref="E2:AQ5" si="0">$C2</f>
        <v>24963715.529753301</v>
      </c>
      <c r="F2" s="29">
        <f t="shared" si="0"/>
        <v>24963715.529753301</v>
      </c>
      <c r="G2" s="29">
        <f t="shared" si="0"/>
        <v>24963715.529753301</v>
      </c>
      <c r="H2" s="29">
        <f t="shared" si="0"/>
        <v>24963715.529753301</v>
      </c>
      <c r="I2" s="29">
        <f t="shared" si="0"/>
        <v>24963715.529753301</v>
      </c>
      <c r="J2" s="29">
        <f t="shared" si="0"/>
        <v>24963715.529753301</v>
      </c>
      <c r="K2" s="29">
        <f t="shared" si="0"/>
        <v>24963715.529753301</v>
      </c>
      <c r="L2" s="29">
        <f t="shared" si="0"/>
        <v>24963715.529753301</v>
      </c>
      <c r="M2" s="29">
        <f t="shared" si="0"/>
        <v>24963715.529753301</v>
      </c>
      <c r="N2" s="29">
        <f t="shared" si="0"/>
        <v>24963715.529753301</v>
      </c>
      <c r="O2" s="29">
        <f t="shared" si="0"/>
        <v>24963715.529753301</v>
      </c>
      <c r="P2" s="29">
        <f t="shared" si="0"/>
        <v>24963715.529753301</v>
      </c>
      <c r="Q2" s="29">
        <f t="shared" si="0"/>
        <v>24963715.529753301</v>
      </c>
      <c r="R2" s="29">
        <f t="shared" si="0"/>
        <v>24963715.529753301</v>
      </c>
      <c r="S2" s="29">
        <f t="shared" si="0"/>
        <v>24963715.529753301</v>
      </c>
      <c r="T2" s="29">
        <f t="shared" si="0"/>
        <v>24963715.529753301</v>
      </c>
      <c r="U2" s="29">
        <f t="shared" si="0"/>
        <v>24963715.529753301</v>
      </c>
      <c r="V2" s="29">
        <f t="shared" si="0"/>
        <v>24963715.529753301</v>
      </c>
      <c r="W2" s="29">
        <f t="shared" si="0"/>
        <v>24963715.529753301</v>
      </c>
      <c r="X2" s="29">
        <f t="shared" si="0"/>
        <v>24963715.529753301</v>
      </c>
      <c r="Y2" s="29">
        <f t="shared" si="0"/>
        <v>24963715.529753301</v>
      </c>
      <c r="Z2" s="29">
        <f t="shared" si="0"/>
        <v>24963715.529753301</v>
      </c>
      <c r="AA2" s="29">
        <f t="shared" si="0"/>
        <v>24963715.529753301</v>
      </c>
      <c r="AB2" s="29">
        <f t="shared" si="0"/>
        <v>24963715.529753301</v>
      </c>
      <c r="AC2" s="29">
        <f t="shared" si="0"/>
        <v>24963715.529753301</v>
      </c>
      <c r="AD2" s="29">
        <f t="shared" si="0"/>
        <v>24963715.529753301</v>
      </c>
      <c r="AE2" s="29">
        <f t="shared" si="0"/>
        <v>24963715.529753301</v>
      </c>
      <c r="AF2" s="29">
        <f t="shared" si="0"/>
        <v>24963715.529753301</v>
      </c>
      <c r="AG2" s="29">
        <f t="shared" si="0"/>
        <v>24963715.529753301</v>
      </c>
      <c r="AH2" s="29">
        <f t="shared" si="0"/>
        <v>24963715.529753301</v>
      </c>
      <c r="AI2" s="29">
        <f t="shared" si="0"/>
        <v>24963715.529753301</v>
      </c>
      <c r="AJ2" s="29">
        <f t="shared" si="0"/>
        <v>24963715.529753301</v>
      </c>
      <c r="AK2" s="29">
        <f t="shared" si="0"/>
        <v>24963715.529753301</v>
      </c>
      <c r="AL2" s="29">
        <f t="shared" si="0"/>
        <v>24963715.529753301</v>
      </c>
      <c r="AM2" s="29">
        <f t="shared" si="0"/>
        <v>24963715.529753301</v>
      </c>
      <c r="AN2" s="29">
        <f t="shared" si="0"/>
        <v>24963715.529753301</v>
      </c>
      <c r="AO2" s="29">
        <f t="shared" si="0"/>
        <v>24963715.529753301</v>
      </c>
      <c r="AP2" s="29">
        <f t="shared" si="0"/>
        <v>24963715.529753301</v>
      </c>
      <c r="AQ2" s="29">
        <f t="shared" si="0"/>
        <v>24963715.529753301</v>
      </c>
    </row>
    <row r="3" spans="1:43">
      <c r="A3" s="31" t="s">
        <v>35</v>
      </c>
      <c r="B3" s="44">
        <f t="shared" ref="B3" si="1">B5</f>
        <v>3628447.02467344</v>
      </c>
      <c r="C3" s="44">
        <f>C5</f>
        <v>3628447.02467344</v>
      </c>
      <c r="D3" s="44">
        <f t="shared" ref="D3:AQ3" si="2">D5</f>
        <v>3628447.02467344</v>
      </c>
      <c r="E3" s="44">
        <f t="shared" si="2"/>
        <v>3628447.02467344</v>
      </c>
      <c r="F3" s="44">
        <f t="shared" si="2"/>
        <v>3628447.02467344</v>
      </c>
      <c r="G3" s="44">
        <f t="shared" si="2"/>
        <v>3628447.02467344</v>
      </c>
      <c r="H3" s="44">
        <f t="shared" si="2"/>
        <v>3628447.02467344</v>
      </c>
      <c r="I3" s="44">
        <f t="shared" si="2"/>
        <v>3628447.02467344</v>
      </c>
      <c r="J3" s="44">
        <f t="shared" si="2"/>
        <v>3628447.02467344</v>
      </c>
      <c r="K3" s="44">
        <f t="shared" si="2"/>
        <v>3628447.02467344</v>
      </c>
      <c r="L3" s="44">
        <f t="shared" si="2"/>
        <v>3628447.02467344</v>
      </c>
      <c r="M3" s="44">
        <f t="shared" si="2"/>
        <v>3628447.02467344</v>
      </c>
      <c r="N3" s="44">
        <f t="shared" si="2"/>
        <v>3628447.02467344</v>
      </c>
      <c r="O3" s="44">
        <f t="shared" si="2"/>
        <v>3628447.02467344</v>
      </c>
      <c r="P3" s="44">
        <f t="shared" si="2"/>
        <v>3628447.02467344</v>
      </c>
      <c r="Q3" s="44">
        <f t="shared" si="2"/>
        <v>3628447.02467344</v>
      </c>
      <c r="R3" s="44">
        <f t="shared" si="2"/>
        <v>3628447.02467344</v>
      </c>
      <c r="S3" s="44">
        <f t="shared" si="2"/>
        <v>3628447.02467344</v>
      </c>
      <c r="T3" s="44">
        <f t="shared" si="2"/>
        <v>3628447.02467344</v>
      </c>
      <c r="U3" s="44">
        <f t="shared" si="2"/>
        <v>3628447.02467344</v>
      </c>
      <c r="V3" s="44">
        <f t="shared" si="2"/>
        <v>3628447.02467344</v>
      </c>
      <c r="W3" s="44">
        <f t="shared" si="2"/>
        <v>3628447.02467344</v>
      </c>
      <c r="X3" s="44">
        <f t="shared" si="2"/>
        <v>3628447.02467344</v>
      </c>
      <c r="Y3" s="44">
        <f t="shared" si="2"/>
        <v>3628447.02467344</v>
      </c>
      <c r="Z3" s="44">
        <f t="shared" si="2"/>
        <v>3628447.02467344</v>
      </c>
      <c r="AA3" s="44">
        <f t="shared" si="2"/>
        <v>3628447.02467344</v>
      </c>
      <c r="AB3" s="44">
        <f t="shared" si="2"/>
        <v>3628447.02467344</v>
      </c>
      <c r="AC3" s="44">
        <f t="shared" si="2"/>
        <v>3628447.02467344</v>
      </c>
      <c r="AD3" s="44">
        <f t="shared" si="2"/>
        <v>3628447.02467344</v>
      </c>
      <c r="AE3" s="44">
        <f t="shared" si="2"/>
        <v>3628447.02467344</v>
      </c>
      <c r="AF3" s="44">
        <f t="shared" si="2"/>
        <v>3628447.02467344</v>
      </c>
      <c r="AG3" s="44">
        <f t="shared" si="2"/>
        <v>3628447.02467344</v>
      </c>
      <c r="AH3" s="44">
        <f t="shared" si="2"/>
        <v>3628447.02467344</v>
      </c>
      <c r="AI3" s="44">
        <f t="shared" si="2"/>
        <v>3628447.02467344</v>
      </c>
      <c r="AJ3" s="44">
        <f t="shared" si="2"/>
        <v>3628447.02467344</v>
      </c>
      <c r="AK3" s="44">
        <f t="shared" si="2"/>
        <v>3628447.02467344</v>
      </c>
      <c r="AL3" s="44">
        <f t="shared" si="2"/>
        <v>3628447.02467344</v>
      </c>
      <c r="AM3" s="44">
        <f t="shared" si="2"/>
        <v>3628447.02467344</v>
      </c>
      <c r="AN3" s="44">
        <f t="shared" si="2"/>
        <v>3628447.02467344</v>
      </c>
      <c r="AO3" s="44">
        <f t="shared" si="2"/>
        <v>3628447.02467344</v>
      </c>
      <c r="AP3" s="44">
        <f t="shared" si="2"/>
        <v>3628447.02467344</v>
      </c>
      <c r="AQ3" s="44">
        <f t="shared" si="2"/>
        <v>3628447.02467344</v>
      </c>
    </row>
    <row r="4" spans="1:43">
      <c r="A4" s="31" t="s">
        <v>30</v>
      </c>
      <c r="B4" s="44">
        <f t="shared" ref="B4:AQ4" si="3">B5</f>
        <v>3628447.02467344</v>
      </c>
      <c r="C4" s="44">
        <f>C5</f>
        <v>3628447.02467344</v>
      </c>
      <c r="D4" s="44">
        <f t="shared" si="3"/>
        <v>3628447.02467344</v>
      </c>
      <c r="E4" s="44">
        <f t="shared" si="3"/>
        <v>3628447.02467344</v>
      </c>
      <c r="F4" s="44">
        <f t="shared" si="3"/>
        <v>3628447.02467344</v>
      </c>
      <c r="G4" s="44">
        <f t="shared" si="3"/>
        <v>3628447.02467344</v>
      </c>
      <c r="H4" s="44">
        <f t="shared" si="3"/>
        <v>3628447.02467344</v>
      </c>
      <c r="I4" s="44">
        <f t="shared" si="3"/>
        <v>3628447.02467344</v>
      </c>
      <c r="J4" s="44">
        <f t="shared" si="3"/>
        <v>3628447.02467344</v>
      </c>
      <c r="K4" s="44">
        <f t="shared" si="3"/>
        <v>3628447.02467344</v>
      </c>
      <c r="L4" s="44">
        <f t="shared" si="3"/>
        <v>3628447.02467344</v>
      </c>
      <c r="M4" s="44">
        <f t="shared" si="3"/>
        <v>3628447.02467344</v>
      </c>
      <c r="N4" s="44">
        <f t="shared" si="3"/>
        <v>3628447.02467344</v>
      </c>
      <c r="O4" s="44">
        <f t="shared" si="3"/>
        <v>3628447.02467344</v>
      </c>
      <c r="P4" s="44">
        <f t="shared" si="3"/>
        <v>3628447.02467344</v>
      </c>
      <c r="Q4" s="44">
        <f t="shared" si="3"/>
        <v>3628447.02467344</v>
      </c>
      <c r="R4" s="44">
        <f t="shared" si="3"/>
        <v>3628447.02467344</v>
      </c>
      <c r="S4" s="44">
        <f t="shared" si="3"/>
        <v>3628447.02467344</v>
      </c>
      <c r="T4" s="44">
        <f t="shared" si="3"/>
        <v>3628447.02467344</v>
      </c>
      <c r="U4" s="44">
        <f t="shared" si="3"/>
        <v>3628447.02467344</v>
      </c>
      <c r="V4" s="44">
        <f t="shared" si="3"/>
        <v>3628447.02467344</v>
      </c>
      <c r="W4" s="44">
        <f t="shared" si="3"/>
        <v>3628447.02467344</v>
      </c>
      <c r="X4" s="44">
        <f t="shared" si="3"/>
        <v>3628447.02467344</v>
      </c>
      <c r="Y4" s="44">
        <f t="shared" si="3"/>
        <v>3628447.02467344</v>
      </c>
      <c r="Z4" s="44">
        <f t="shared" si="3"/>
        <v>3628447.02467344</v>
      </c>
      <c r="AA4" s="44">
        <f t="shared" si="3"/>
        <v>3628447.02467344</v>
      </c>
      <c r="AB4" s="44">
        <f t="shared" si="3"/>
        <v>3628447.02467344</v>
      </c>
      <c r="AC4" s="44">
        <f t="shared" si="3"/>
        <v>3628447.02467344</v>
      </c>
      <c r="AD4" s="44">
        <f t="shared" si="3"/>
        <v>3628447.02467344</v>
      </c>
      <c r="AE4" s="44">
        <f t="shared" si="3"/>
        <v>3628447.02467344</v>
      </c>
      <c r="AF4" s="44">
        <f t="shared" si="3"/>
        <v>3628447.02467344</v>
      </c>
      <c r="AG4" s="44">
        <f t="shared" si="3"/>
        <v>3628447.02467344</v>
      </c>
      <c r="AH4" s="44">
        <f t="shared" si="3"/>
        <v>3628447.02467344</v>
      </c>
      <c r="AI4" s="44">
        <f t="shared" si="3"/>
        <v>3628447.02467344</v>
      </c>
      <c r="AJ4" s="44">
        <f t="shared" si="3"/>
        <v>3628447.02467344</v>
      </c>
      <c r="AK4" s="44">
        <f t="shared" si="3"/>
        <v>3628447.02467344</v>
      </c>
      <c r="AL4" s="44">
        <f t="shared" si="3"/>
        <v>3628447.02467344</v>
      </c>
      <c r="AM4" s="44">
        <f t="shared" si="3"/>
        <v>3628447.02467344</v>
      </c>
      <c r="AN4" s="44">
        <f t="shared" si="3"/>
        <v>3628447.02467344</v>
      </c>
      <c r="AO4" s="44">
        <f t="shared" si="3"/>
        <v>3628447.02467344</v>
      </c>
      <c r="AP4" s="44">
        <f t="shared" si="3"/>
        <v>3628447.02467344</v>
      </c>
      <c r="AQ4" s="44">
        <f t="shared" si="3"/>
        <v>3628447.02467344</v>
      </c>
    </row>
    <row r="5" spans="1:43">
      <c r="A5" s="31" t="s">
        <v>33</v>
      </c>
      <c r="B5" s="29">
        <f t="shared" ref="B5:D5" si="4">$C5</f>
        <v>3628447.02467344</v>
      </c>
      <c r="C5" s="29">
        <f>Rail!D5</f>
        <v>3628447.02467344</v>
      </c>
      <c r="D5" s="29">
        <f t="shared" si="4"/>
        <v>3628447.02467344</v>
      </c>
      <c r="E5" s="29">
        <f t="shared" si="0"/>
        <v>3628447.02467344</v>
      </c>
      <c r="F5" s="29">
        <f t="shared" si="0"/>
        <v>3628447.02467344</v>
      </c>
      <c r="G5" s="29">
        <f t="shared" si="0"/>
        <v>3628447.02467344</v>
      </c>
      <c r="H5" s="29">
        <f t="shared" si="0"/>
        <v>3628447.02467344</v>
      </c>
      <c r="I5" s="29">
        <f t="shared" si="0"/>
        <v>3628447.02467344</v>
      </c>
      <c r="J5" s="29">
        <f t="shared" si="0"/>
        <v>3628447.02467344</v>
      </c>
      <c r="K5" s="29">
        <f t="shared" si="0"/>
        <v>3628447.02467344</v>
      </c>
      <c r="L5" s="29">
        <f t="shared" si="0"/>
        <v>3628447.02467344</v>
      </c>
      <c r="M5" s="29">
        <f t="shared" si="0"/>
        <v>3628447.02467344</v>
      </c>
      <c r="N5" s="29">
        <f t="shared" si="0"/>
        <v>3628447.02467344</v>
      </c>
      <c r="O5" s="29">
        <f t="shared" si="0"/>
        <v>3628447.02467344</v>
      </c>
      <c r="P5" s="29">
        <f t="shared" si="0"/>
        <v>3628447.02467344</v>
      </c>
      <c r="Q5" s="29">
        <f t="shared" si="0"/>
        <v>3628447.02467344</v>
      </c>
      <c r="R5" s="29">
        <f t="shared" si="0"/>
        <v>3628447.02467344</v>
      </c>
      <c r="S5" s="29">
        <f t="shared" si="0"/>
        <v>3628447.02467344</v>
      </c>
      <c r="T5" s="29">
        <f t="shared" si="0"/>
        <v>3628447.02467344</v>
      </c>
      <c r="U5" s="29">
        <f t="shared" si="0"/>
        <v>3628447.02467344</v>
      </c>
      <c r="V5" s="29">
        <f t="shared" si="0"/>
        <v>3628447.02467344</v>
      </c>
      <c r="W5" s="29">
        <f t="shared" si="0"/>
        <v>3628447.02467344</v>
      </c>
      <c r="X5" s="29">
        <f t="shared" si="0"/>
        <v>3628447.02467344</v>
      </c>
      <c r="Y5" s="29">
        <f t="shared" si="0"/>
        <v>3628447.02467344</v>
      </c>
      <c r="Z5" s="29">
        <f t="shared" si="0"/>
        <v>3628447.02467344</v>
      </c>
      <c r="AA5" s="29">
        <f t="shared" si="0"/>
        <v>3628447.02467344</v>
      </c>
      <c r="AB5" s="29">
        <f t="shared" si="0"/>
        <v>3628447.02467344</v>
      </c>
      <c r="AC5" s="29">
        <f t="shared" si="0"/>
        <v>3628447.02467344</v>
      </c>
      <c r="AD5" s="29">
        <f t="shared" si="0"/>
        <v>3628447.02467344</v>
      </c>
      <c r="AE5" s="29">
        <f t="shared" si="0"/>
        <v>3628447.02467344</v>
      </c>
      <c r="AF5" s="29">
        <f t="shared" si="0"/>
        <v>3628447.02467344</v>
      </c>
      <c r="AG5" s="29">
        <f t="shared" si="0"/>
        <v>3628447.02467344</v>
      </c>
      <c r="AH5" s="29">
        <f t="shared" si="0"/>
        <v>3628447.02467344</v>
      </c>
      <c r="AI5" s="29">
        <f t="shared" si="0"/>
        <v>3628447.02467344</v>
      </c>
      <c r="AJ5" s="29">
        <f t="shared" si="0"/>
        <v>3628447.02467344</v>
      </c>
      <c r="AK5" s="29">
        <f t="shared" si="0"/>
        <v>3628447.02467344</v>
      </c>
      <c r="AL5" s="29">
        <f t="shared" si="0"/>
        <v>3628447.02467344</v>
      </c>
      <c r="AM5" s="29">
        <f t="shared" si="0"/>
        <v>3628447.02467344</v>
      </c>
      <c r="AN5" s="29">
        <f t="shared" si="0"/>
        <v>3628447.02467344</v>
      </c>
      <c r="AO5" s="29">
        <f t="shared" si="0"/>
        <v>3628447.02467344</v>
      </c>
      <c r="AP5" s="29">
        <f t="shared" si="0"/>
        <v>3628447.02467344</v>
      </c>
      <c r="AQ5" s="29">
        <f t="shared" si="0"/>
        <v>3628447.02467344</v>
      </c>
    </row>
    <row r="6" spans="1:43">
      <c r="A6" s="31" t="s">
        <v>126</v>
      </c>
      <c r="B6" s="44">
        <f t="shared" ref="B6" si="5">B2</f>
        <v>24963715.529753301</v>
      </c>
      <c r="C6" s="44">
        <f>C2</f>
        <v>24963715.529753301</v>
      </c>
      <c r="D6" s="44">
        <f t="shared" ref="D6:AQ6" si="6">D2</f>
        <v>24963715.529753301</v>
      </c>
      <c r="E6" s="44">
        <f t="shared" si="6"/>
        <v>24963715.529753301</v>
      </c>
      <c r="F6" s="44">
        <f t="shared" si="6"/>
        <v>24963715.529753301</v>
      </c>
      <c r="G6" s="44">
        <f t="shared" si="6"/>
        <v>24963715.529753301</v>
      </c>
      <c r="H6" s="44">
        <f t="shared" si="6"/>
        <v>24963715.529753301</v>
      </c>
      <c r="I6" s="44">
        <f t="shared" si="6"/>
        <v>24963715.529753301</v>
      </c>
      <c r="J6" s="44">
        <f t="shared" si="6"/>
        <v>24963715.529753301</v>
      </c>
      <c r="K6" s="44">
        <f t="shared" si="6"/>
        <v>24963715.529753301</v>
      </c>
      <c r="L6" s="44">
        <f t="shared" si="6"/>
        <v>24963715.529753301</v>
      </c>
      <c r="M6" s="44">
        <f t="shared" si="6"/>
        <v>24963715.529753301</v>
      </c>
      <c r="N6" s="44">
        <f t="shared" si="6"/>
        <v>24963715.529753301</v>
      </c>
      <c r="O6" s="44">
        <f t="shared" si="6"/>
        <v>24963715.529753301</v>
      </c>
      <c r="P6" s="44">
        <f t="shared" si="6"/>
        <v>24963715.529753301</v>
      </c>
      <c r="Q6" s="44">
        <f t="shared" si="6"/>
        <v>24963715.529753301</v>
      </c>
      <c r="R6" s="44">
        <f t="shared" si="6"/>
        <v>24963715.529753301</v>
      </c>
      <c r="S6" s="44">
        <f t="shared" si="6"/>
        <v>24963715.529753301</v>
      </c>
      <c r="T6" s="44">
        <f t="shared" si="6"/>
        <v>24963715.529753301</v>
      </c>
      <c r="U6" s="44">
        <f t="shared" si="6"/>
        <v>24963715.529753301</v>
      </c>
      <c r="V6" s="44">
        <f t="shared" si="6"/>
        <v>24963715.529753301</v>
      </c>
      <c r="W6" s="44">
        <f t="shared" si="6"/>
        <v>24963715.529753301</v>
      </c>
      <c r="X6" s="44">
        <f t="shared" si="6"/>
        <v>24963715.529753301</v>
      </c>
      <c r="Y6" s="44">
        <f t="shared" si="6"/>
        <v>24963715.529753301</v>
      </c>
      <c r="Z6" s="44">
        <f t="shared" si="6"/>
        <v>24963715.529753301</v>
      </c>
      <c r="AA6" s="44">
        <f t="shared" si="6"/>
        <v>24963715.529753301</v>
      </c>
      <c r="AB6" s="44">
        <f t="shared" si="6"/>
        <v>24963715.529753301</v>
      </c>
      <c r="AC6" s="44">
        <f t="shared" si="6"/>
        <v>24963715.529753301</v>
      </c>
      <c r="AD6" s="44">
        <f t="shared" si="6"/>
        <v>24963715.529753301</v>
      </c>
      <c r="AE6" s="44">
        <f t="shared" si="6"/>
        <v>24963715.529753301</v>
      </c>
      <c r="AF6" s="44">
        <f t="shared" si="6"/>
        <v>24963715.529753301</v>
      </c>
      <c r="AG6" s="44">
        <f t="shared" si="6"/>
        <v>24963715.529753301</v>
      </c>
      <c r="AH6" s="44">
        <f t="shared" si="6"/>
        <v>24963715.529753301</v>
      </c>
      <c r="AI6" s="44">
        <f t="shared" si="6"/>
        <v>24963715.529753301</v>
      </c>
      <c r="AJ6" s="44">
        <f t="shared" si="6"/>
        <v>24963715.529753301</v>
      </c>
      <c r="AK6" s="44">
        <f t="shared" si="6"/>
        <v>24963715.529753301</v>
      </c>
      <c r="AL6" s="44">
        <f t="shared" si="6"/>
        <v>24963715.529753301</v>
      </c>
      <c r="AM6" s="44">
        <f t="shared" si="6"/>
        <v>24963715.529753301</v>
      </c>
      <c r="AN6" s="44">
        <f t="shared" si="6"/>
        <v>24963715.529753301</v>
      </c>
      <c r="AO6" s="44">
        <f t="shared" si="6"/>
        <v>24963715.529753301</v>
      </c>
      <c r="AP6" s="44">
        <f t="shared" si="6"/>
        <v>24963715.529753301</v>
      </c>
      <c r="AQ6" s="44">
        <f t="shared" si="6"/>
        <v>24963715.529753301</v>
      </c>
    </row>
    <row r="7" spans="1:43">
      <c r="A7" s="31" t="s">
        <v>127</v>
      </c>
      <c r="B7" s="44">
        <f t="shared" ref="B7" si="7">B5</f>
        <v>3628447.02467344</v>
      </c>
      <c r="C7" s="44">
        <f>C5</f>
        <v>3628447.02467344</v>
      </c>
      <c r="D7" s="44">
        <f t="shared" ref="D7:AQ7" si="8">D5</f>
        <v>3628447.02467344</v>
      </c>
      <c r="E7" s="44">
        <f t="shared" si="8"/>
        <v>3628447.02467344</v>
      </c>
      <c r="F7" s="44">
        <f t="shared" si="8"/>
        <v>3628447.02467344</v>
      </c>
      <c r="G7" s="44">
        <f t="shared" si="8"/>
        <v>3628447.02467344</v>
      </c>
      <c r="H7" s="44">
        <f t="shared" si="8"/>
        <v>3628447.02467344</v>
      </c>
      <c r="I7" s="44">
        <f t="shared" si="8"/>
        <v>3628447.02467344</v>
      </c>
      <c r="J7" s="44">
        <f t="shared" si="8"/>
        <v>3628447.02467344</v>
      </c>
      <c r="K7" s="44">
        <f t="shared" si="8"/>
        <v>3628447.02467344</v>
      </c>
      <c r="L7" s="44">
        <f t="shared" si="8"/>
        <v>3628447.02467344</v>
      </c>
      <c r="M7" s="44">
        <f t="shared" si="8"/>
        <v>3628447.02467344</v>
      </c>
      <c r="N7" s="44">
        <f t="shared" si="8"/>
        <v>3628447.02467344</v>
      </c>
      <c r="O7" s="44">
        <f t="shared" si="8"/>
        <v>3628447.02467344</v>
      </c>
      <c r="P7" s="44">
        <f t="shared" si="8"/>
        <v>3628447.02467344</v>
      </c>
      <c r="Q7" s="44">
        <f t="shared" si="8"/>
        <v>3628447.02467344</v>
      </c>
      <c r="R7" s="44">
        <f t="shared" si="8"/>
        <v>3628447.02467344</v>
      </c>
      <c r="S7" s="44">
        <f t="shared" si="8"/>
        <v>3628447.02467344</v>
      </c>
      <c r="T7" s="44">
        <f t="shared" si="8"/>
        <v>3628447.02467344</v>
      </c>
      <c r="U7" s="44">
        <f t="shared" si="8"/>
        <v>3628447.02467344</v>
      </c>
      <c r="V7" s="44">
        <f t="shared" si="8"/>
        <v>3628447.02467344</v>
      </c>
      <c r="W7" s="44">
        <f t="shared" si="8"/>
        <v>3628447.02467344</v>
      </c>
      <c r="X7" s="44">
        <f t="shared" si="8"/>
        <v>3628447.02467344</v>
      </c>
      <c r="Y7" s="44">
        <f t="shared" si="8"/>
        <v>3628447.02467344</v>
      </c>
      <c r="Z7" s="44">
        <f t="shared" si="8"/>
        <v>3628447.02467344</v>
      </c>
      <c r="AA7" s="44">
        <f t="shared" si="8"/>
        <v>3628447.02467344</v>
      </c>
      <c r="AB7" s="44">
        <f t="shared" si="8"/>
        <v>3628447.02467344</v>
      </c>
      <c r="AC7" s="44">
        <f t="shared" si="8"/>
        <v>3628447.02467344</v>
      </c>
      <c r="AD7" s="44">
        <f t="shared" si="8"/>
        <v>3628447.02467344</v>
      </c>
      <c r="AE7" s="44">
        <f t="shared" si="8"/>
        <v>3628447.02467344</v>
      </c>
      <c r="AF7" s="44">
        <f t="shared" si="8"/>
        <v>3628447.02467344</v>
      </c>
      <c r="AG7" s="44">
        <f t="shared" si="8"/>
        <v>3628447.02467344</v>
      </c>
      <c r="AH7" s="44">
        <f t="shared" si="8"/>
        <v>3628447.02467344</v>
      </c>
      <c r="AI7" s="44">
        <f t="shared" si="8"/>
        <v>3628447.02467344</v>
      </c>
      <c r="AJ7" s="44">
        <f t="shared" si="8"/>
        <v>3628447.02467344</v>
      </c>
      <c r="AK7" s="44">
        <f t="shared" si="8"/>
        <v>3628447.02467344</v>
      </c>
      <c r="AL7" s="44">
        <f t="shared" si="8"/>
        <v>3628447.02467344</v>
      </c>
      <c r="AM7" s="44">
        <f t="shared" si="8"/>
        <v>3628447.02467344</v>
      </c>
      <c r="AN7" s="44">
        <f t="shared" si="8"/>
        <v>3628447.02467344</v>
      </c>
      <c r="AO7" s="44">
        <f t="shared" si="8"/>
        <v>3628447.02467344</v>
      </c>
      <c r="AP7" s="44">
        <f t="shared" si="8"/>
        <v>3628447.02467344</v>
      </c>
      <c r="AQ7" s="44">
        <f t="shared" si="8"/>
        <v>3628447.02467344</v>
      </c>
    </row>
    <row r="8" spans="1:43">
      <c r="A8" s="31" t="s">
        <v>128</v>
      </c>
      <c r="B8" s="44">
        <f t="shared" ref="B8" si="9">B2</f>
        <v>24963715.529753301</v>
      </c>
      <c r="C8" s="44">
        <f>C2</f>
        <v>24963715.529753301</v>
      </c>
      <c r="D8" s="44">
        <f t="shared" ref="D8:AQ8" si="10">D2</f>
        <v>24963715.529753301</v>
      </c>
      <c r="E8" s="44">
        <f t="shared" si="10"/>
        <v>24963715.529753301</v>
      </c>
      <c r="F8" s="44">
        <f t="shared" si="10"/>
        <v>24963715.529753301</v>
      </c>
      <c r="G8" s="44">
        <f t="shared" si="10"/>
        <v>24963715.529753301</v>
      </c>
      <c r="H8" s="44">
        <f t="shared" si="10"/>
        <v>24963715.529753301</v>
      </c>
      <c r="I8" s="44">
        <f t="shared" si="10"/>
        <v>24963715.529753301</v>
      </c>
      <c r="J8" s="44">
        <f t="shared" si="10"/>
        <v>24963715.529753301</v>
      </c>
      <c r="K8" s="44">
        <f t="shared" si="10"/>
        <v>24963715.529753301</v>
      </c>
      <c r="L8" s="44">
        <f t="shared" si="10"/>
        <v>24963715.529753301</v>
      </c>
      <c r="M8" s="44">
        <f t="shared" si="10"/>
        <v>24963715.529753301</v>
      </c>
      <c r="N8" s="44">
        <f t="shared" si="10"/>
        <v>24963715.529753301</v>
      </c>
      <c r="O8" s="44">
        <f t="shared" si="10"/>
        <v>24963715.529753301</v>
      </c>
      <c r="P8" s="44">
        <f t="shared" si="10"/>
        <v>24963715.529753301</v>
      </c>
      <c r="Q8" s="44">
        <f t="shared" si="10"/>
        <v>24963715.529753301</v>
      </c>
      <c r="R8" s="44">
        <f t="shared" si="10"/>
        <v>24963715.529753301</v>
      </c>
      <c r="S8" s="44">
        <f t="shared" si="10"/>
        <v>24963715.529753301</v>
      </c>
      <c r="T8" s="44">
        <f t="shared" si="10"/>
        <v>24963715.529753301</v>
      </c>
      <c r="U8" s="44">
        <f t="shared" si="10"/>
        <v>24963715.529753301</v>
      </c>
      <c r="V8" s="44">
        <f t="shared" si="10"/>
        <v>24963715.529753301</v>
      </c>
      <c r="W8" s="44">
        <f t="shared" si="10"/>
        <v>24963715.529753301</v>
      </c>
      <c r="X8" s="44">
        <f t="shared" si="10"/>
        <v>24963715.529753301</v>
      </c>
      <c r="Y8" s="44">
        <f t="shared" si="10"/>
        <v>24963715.529753301</v>
      </c>
      <c r="Z8" s="44">
        <f t="shared" si="10"/>
        <v>24963715.529753301</v>
      </c>
      <c r="AA8" s="44">
        <f t="shared" si="10"/>
        <v>24963715.529753301</v>
      </c>
      <c r="AB8" s="44">
        <f t="shared" si="10"/>
        <v>24963715.529753301</v>
      </c>
      <c r="AC8" s="44">
        <f t="shared" si="10"/>
        <v>24963715.529753301</v>
      </c>
      <c r="AD8" s="44">
        <f t="shared" si="10"/>
        <v>24963715.529753301</v>
      </c>
      <c r="AE8" s="44">
        <f t="shared" si="10"/>
        <v>24963715.529753301</v>
      </c>
      <c r="AF8" s="44">
        <f t="shared" si="10"/>
        <v>24963715.529753301</v>
      </c>
      <c r="AG8" s="44">
        <f t="shared" si="10"/>
        <v>24963715.529753301</v>
      </c>
      <c r="AH8" s="44">
        <f t="shared" si="10"/>
        <v>24963715.529753301</v>
      </c>
      <c r="AI8" s="44">
        <f t="shared" si="10"/>
        <v>24963715.529753301</v>
      </c>
      <c r="AJ8" s="44">
        <f t="shared" si="10"/>
        <v>24963715.529753301</v>
      </c>
      <c r="AK8" s="44">
        <f t="shared" si="10"/>
        <v>24963715.529753301</v>
      </c>
      <c r="AL8" s="44">
        <f t="shared" si="10"/>
        <v>24963715.529753301</v>
      </c>
      <c r="AM8" s="44">
        <f t="shared" si="10"/>
        <v>24963715.529753301</v>
      </c>
      <c r="AN8" s="44">
        <f t="shared" si="10"/>
        <v>24963715.529753301</v>
      </c>
      <c r="AO8" s="44">
        <f t="shared" si="10"/>
        <v>24963715.529753301</v>
      </c>
      <c r="AP8" s="44">
        <f t="shared" si="10"/>
        <v>24963715.529753301</v>
      </c>
      <c r="AQ8" s="44">
        <f t="shared" si="10"/>
        <v>24963715.529753301</v>
      </c>
    </row>
  </sheetData>
  <phoneticPr fontId="8"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70C0"/>
  </sheetPr>
  <dimension ref="A1:AQ8"/>
  <sheetViews>
    <sheetView workbookViewId="0">
      <selection activeCell="B2" sqref="B2:B8"/>
    </sheetView>
  </sheetViews>
  <sheetFormatPr defaultColWidth="8.88671875" defaultRowHeight="14.95"/>
  <cols>
    <col min="1" max="1" width="18.109375" style="29" bestFit="1" customWidth="1"/>
    <col min="2" max="2" width="18.109375" style="29" customWidth="1"/>
    <col min="3" max="43" width="9.88671875" style="29" bestFit="1" customWidth="1"/>
    <col min="44" max="16384" width="8.88671875" style="29"/>
  </cols>
  <sheetData>
    <row r="1" spans="1:43">
      <c r="A1" s="30" t="s">
        <v>125</v>
      </c>
      <c r="B1" s="31">
        <v>2019</v>
      </c>
      <c r="C1" s="31">
        <v>2020</v>
      </c>
      <c r="D1" s="31">
        <v>2021</v>
      </c>
      <c r="E1" s="31">
        <v>2022</v>
      </c>
      <c r="F1" s="31">
        <v>2023</v>
      </c>
      <c r="G1" s="31">
        <v>2024</v>
      </c>
      <c r="H1" s="31">
        <v>2025</v>
      </c>
      <c r="I1" s="31">
        <v>2026</v>
      </c>
      <c r="J1" s="31">
        <v>2027</v>
      </c>
      <c r="K1" s="31">
        <v>2028</v>
      </c>
      <c r="L1" s="31">
        <v>2029</v>
      </c>
      <c r="M1" s="31">
        <v>2030</v>
      </c>
      <c r="N1" s="31">
        <v>2031</v>
      </c>
      <c r="O1" s="31">
        <v>2032</v>
      </c>
      <c r="P1" s="31">
        <v>2033</v>
      </c>
      <c r="Q1" s="31">
        <v>2034</v>
      </c>
      <c r="R1" s="31">
        <v>2035</v>
      </c>
      <c r="S1" s="31">
        <v>2036</v>
      </c>
      <c r="T1" s="31">
        <v>2037</v>
      </c>
      <c r="U1" s="31">
        <v>2038</v>
      </c>
      <c r="V1" s="31">
        <v>2039</v>
      </c>
      <c r="W1" s="31">
        <v>2040</v>
      </c>
      <c r="X1" s="31">
        <v>2041</v>
      </c>
      <c r="Y1" s="31">
        <v>2042</v>
      </c>
      <c r="Z1" s="31">
        <v>2043</v>
      </c>
      <c r="AA1" s="31">
        <v>2044</v>
      </c>
      <c r="AB1" s="31">
        <v>2045</v>
      </c>
      <c r="AC1" s="31">
        <v>2046</v>
      </c>
      <c r="AD1" s="31">
        <v>2047</v>
      </c>
      <c r="AE1" s="31">
        <v>2048</v>
      </c>
      <c r="AF1" s="31">
        <v>2049</v>
      </c>
      <c r="AG1" s="31">
        <v>2050</v>
      </c>
      <c r="AH1" s="31">
        <v>2051</v>
      </c>
      <c r="AI1" s="31">
        <v>2052</v>
      </c>
      <c r="AJ1" s="31">
        <v>2053</v>
      </c>
      <c r="AK1" s="31">
        <v>2054</v>
      </c>
      <c r="AL1" s="31">
        <v>2055</v>
      </c>
      <c r="AM1" s="31">
        <v>2056</v>
      </c>
      <c r="AN1" s="31">
        <v>2057</v>
      </c>
      <c r="AO1" s="31">
        <v>2058</v>
      </c>
      <c r="AP1" s="31">
        <v>2059</v>
      </c>
      <c r="AQ1" s="31">
        <v>2060</v>
      </c>
    </row>
    <row r="2" spans="1:43">
      <c r="A2" s="31" t="s">
        <v>38</v>
      </c>
      <c r="B2" s="29">
        <f>$C2</f>
        <v>3628447.02467344</v>
      </c>
      <c r="C2" s="29">
        <f>Rail!D9</f>
        <v>3628447.02467344</v>
      </c>
      <c r="D2" s="29">
        <f>$C2</f>
        <v>3628447.02467344</v>
      </c>
      <c r="E2" s="29">
        <f t="shared" ref="E2:AQ5" si="0">$C2</f>
        <v>3628447.02467344</v>
      </c>
      <c r="F2" s="29">
        <f t="shared" si="0"/>
        <v>3628447.02467344</v>
      </c>
      <c r="G2" s="29">
        <f t="shared" si="0"/>
        <v>3628447.02467344</v>
      </c>
      <c r="H2" s="29">
        <f t="shared" si="0"/>
        <v>3628447.02467344</v>
      </c>
      <c r="I2" s="29">
        <f t="shared" si="0"/>
        <v>3628447.02467344</v>
      </c>
      <c r="J2" s="29">
        <f t="shared" si="0"/>
        <v>3628447.02467344</v>
      </c>
      <c r="K2" s="29">
        <f t="shared" si="0"/>
        <v>3628447.02467344</v>
      </c>
      <c r="L2" s="29">
        <f t="shared" si="0"/>
        <v>3628447.02467344</v>
      </c>
      <c r="M2" s="29">
        <f t="shared" si="0"/>
        <v>3628447.02467344</v>
      </c>
      <c r="N2" s="29">
        <f t="shared" si="0"/>
        <v>3628447.02467344</v>
      </c>
      <c r="O2" s="29">
        <f t="shared" si="0"/>
        <v>3628447.02467344</v>
      </c>
      <c r="P2" s="29">
        <f t="shared" si="0"/>
        <v>3628447.02467344</v>
      </c>
      <c r="Q2" s="29">
        <f t="shared" si="0"/>
        <v>3628447.02467344</v>
      </c>
      <c r="R2" s="29">
        <f t="shared" si="0"/>
        <v>3628447.02467344</v>
      </c>
      <c r="S2" s="29">
        <f t="shared" si="0"/>
        <v>3628447.02467344</v>
      </c>
      <c r="T2" s="29">
        <f t="shared" si="0"/>
        <v>3628447.02467344</v>
      </c>
      <c r="U2" s="29">
        <f t="shared" si="0"/>
        <v>3628447.02467344</v>
      </c>
      <c r="V2" s="29">
        <f t="shared" si="0"/>
        <v>3628447.02467344</v>
      </c>
      <c r="W2" s="29">
        <f t="shared" si="0"/>
        <v>3628447.02467344</v>
      </c>
      <c r="X2" s="29">
        <f t="shared" si="0"/>
        <v>3628447.02467344</v>
      </c>
      <c r="Y2" s="29">
        <f t="shared" si="0"/>
        <v>3628447.02467344</v>
      </c>
      <c r="Z2" s="29">
        <f t="shared" si="0"/>
        <v>3628447.02467344</v>
      </c>
      <c r="AA2" s="29">
        <f t="shared" si="0"/>
        <v>3628447.02467344</v>
      </c>
      <c r="AB2" s="29">
        <f t="shared" si="0"/>
        <v>3628447.02467344</v>
      </c>
      <c r="AC2" s="29">
        <f t="shared" si="0"/>
        <v>3628447.02467344</v>
      </c>
      <c r="AD2" s="29">
        <f t="shared" si="0"/>
        <v>3628447.02467344</v>
      </c>
      <c r="AE2" s="29">
        <f t="shared" si="0"/>
        <v>3628447.02467344</v>
      </c>
      <c r="AF2" s="29">
        <f t="shared" si="0"/>
        <v>3628447.02467344</v>
      </c>
      <c r="AG2" s="29">
        <f t="shared" si="0"/>
        <v>3628447.02467344</v>
      </c>
      <c r="AH2" s="29">
        <f t="shared" si="0"/>
        <v>3628447.02467344</v>
      </c>
      <c r="AI2" s="29">
        <f t="shared" si="0"/>
        <v>3628447.02467344</v>
      </c>
      <c r="AJ2" s="29">
        <f t="shared" si="0"/>
        <v>3628447.02467344</v>
      </c>
      <c r="AK2" s="29">
        <f t="shared" si="0"/>
        <v>3628447.02467344</v>
      </c>
      <c r="AL2" s="29">
        <f t="shared" si="0"/>
        <v>3628447.02467344</v>
      </c>
      <c r="AM2" s="29">
        <f t="shared" si="0"/>
        <v>3628447.02467344</v>
      </c>
      <c r="AN2" s="29">
        <f t="shared" si="0"/>
        <v>3628447.02467344</v>
      </c>
      <c r="AO2" s="29">
        <f t="shared" si="0"/>
        <v>3628447.02467344</v>
      </c>
      <c r="AP2" s="29">
        <f t="shared" si="0"/>
        <v>3628447.02467344</v>
      </c>
      <c r="AQ2" s="29">
        <f t="shared" si="0"/>
        <v>3628447.02467344</v>
      </c>
    </row>
    <row r="3" spans="1:43">
      <c r="A3" s="31" t="s">
        <v>35</v>
      </c>
      <c r="B3" s="44">
        <f t="shared" ref="B3" si="1">B5</f>
        <v>870827.28592162603</v>
      </c>
      <c r="C3" s="44">
        <f>C5</f>
        <v>870827.28592162603</v>
      </c>
      <c r="D3" s="44">
        <f t="shared" ref="D3:AQ3" si="2">D5</f>
        <v>870827.28592162603</v>
      </c>
      <c r="E3" s="44">
        <f t="shared" si="2"/>
        <v>870827.28592162603</v>
      </c>
      <c r="F3" s="44">
        <f t="shared" si="2"/>
        <v>870827.28592162603</v>
      </c>
      <c r="G3" s="44">
        <f t="shared" si="2"/>
        <v>870827.28592162603</v>
      </c>
      <c r="H3" s="44">
        <f t="shared" si="2"/>
        <v>870827.28592162603</v>
      </c>
      <c r="I3" s="44">
        <f t="shared" si="2"/>
        <v>870827.28592162603</v>
      </c>
      <c r="J3" s="44">
        <f t="shared" si="2"/>
        <v>870827.28592162603</v>
      </c>
      <c r="K3" s="44">
        <f t="shared" si="2"/>
        <v>870827.28592162603</v>
      </c>
      <c r="L3" s="44">
        <f t="shared" si="2"/>
        <v>870827.28592162603</v>
      </c>
      <c r="M3" s="44">
        <f t="shared" si="2"/>
        <v>870827.28592162603</v>
      </c>
      <c r="N3" s="44">
        <f t="shared" si="2"/>
        <v>870827.28592162603</v>
      </c>
      <c r="O3" s="44">
        <f t="shared" si="2"/>
        <v>870827.28592162603</v>
      </c>
      <c r="P3" s="44">
        <f t="shared" si="2"/>
        <v>870827.28592162603</v>
      </c>
      <c r="Q3" s="44">
        <f t="shared" si="2"/>
        <v>870827.28592162603</v>
      </c>
      <c r="R3" s="44">
        <f t="shared" si="2"/>
        <v>870827.28592162603</v>
      </c>
      <c r="S3" s="44">
        <f t="shared" si="2"/>
        <v>870827.28592162603</v>
      </c>
      <c r="T3" s="44">
        <f t="shared" si="2"/>
        <v>870827.28592162603</v>
      </c>
      <c r="U3" s="44">
        <f t="shared" si="2"/>
        <v>870827.28592162603</v>
      </c>
      <c r="V3" s="44">
        <f t="shared" si="2"/>
        <v>870827.28592162603</v>
      </c>
      <c r="W3" s="44">
        <f t="shared" si="2"/>
        <v>870827.28592162603</v>
      </c>
      <c r="X3" s="44">
        <f t="shared" si="2"/>
        <v>870827.28592162603</v>
      </c>
      <c r="Y3" s="44">
        <f t="shared" si="2"/>
        <v>870827.28592162603</v>
      </c>
      <c r="Z3" s="44">
        <f t="shared" si="2"/>
        <v>870827.28592162603</v>
      </c>
      <c r="AA3" s="44">
        <f t="shared" si="2"/>
        <v>870827.28592162603</v>
      </c>
      <c r="AB3" s="44">
        <f t="shared" si="2"/>
        <v>870827.28592162603</v>
      </c>
      <c r="AC3" s="44">
        <f t="shared" si="2"/>
        <v>870827.28592162603</v>
      </c>
      <c r="AD3" s="44">
        <f t="shared" si="2"/>
        <v>870827.28592162603</v>
      </c>
      <c r="AE3" s="44">
        <f t="shared" si="2"/>
        <v>870827.28592162603</v>
      </c>
      <c r="AF3" s="44">
        <f t="shared" si="2"/>
        <v>870827.28592162603</v>
      </c>
      <c r="AG3" s="44">
        <f t="shared" si="2"/>
        <v>870827.28592162603</v>
      </c>
      <c r="AH3" s="44">
        <f t="shared" si="2"/>
        <v>870827.28592162603</v>
      </c>
      <c r="AI3" s="44">
        <f t="shared" si="2"/>
        <v>870827.28592162603</v>
      </c>
      <c r="AJ3" s="44">
        <f t="shared" si="2"/>
        <v>870827.28592162603</v>
      </c>
      <c r="AK3" s="44">
        <f t="shared" si="2"/>
        <v>870827.28592162603</v>
      </c>
      <c r="AL3" s="44">
        <f t="shared" si="2"/>
        <v>870827.28592162603</v>
      </c>
      <c r="AM3" s="44">
        <f t="shared" si="2"/>
        <v>870827.28592162603</v>
      </c>
      <c r="AN3" s="44">
        <f t="shared" si="2"/>
        <v>870827.28592162603</v>
      </c>
      <c r="AO3" s="44">
        <f t="shared" si="2"/>
        <v>870827.28592162603</v>
      </c>
      <c r="AP3" s="44">
        <f t="shared" si="2"/>
        <v>870827.28592162603</v>
      </c>
      <c r="AQ3" s="44">
        <f t="shared" si="2"/>
        <v>870827.28592162603</v>
      </c>
    </row>
    <row r="4" spans="1:43">
      <c r="A4" s="31" t="s">
        <v>30</v>
      </c>
      <c r="B4" s="44">
        <f t="shared" ref="B4:AQ4" si="3">B5</f>
        <v>870827.28592162603</v>
      </c>
      <c r="C4" s="44">
        <f>C5</f>
        <v>870827.28592162603</v>
      </c>
      <c r="D4" s="44">
        <f t="shared" si="3"/>
        <v>870827.28592162603</v>
      </c>
      <c r="E4" s="44">
        <f t="shared" si="3"/>
        <v>870827.28592162603</v>
      </c>
      <c r="F4" s="44">
        <f t="shared" si="3"/>
        <v>870827.28592162603</v>
      </c>
      <c r="G4" s="44">
        <f t="shared" si="3"/>
        <v>870827.28592162603</v>
      </c>
      <c r="H4" s="44">
        <f t="shared" si="3"/>
        <v>870827.28592162603</v>
      </c>
      <c r="I4" s="44">
        <f t="shared" si="3"/>
        <v>870827.28592162603</v>
      </c>
      <c r="J4" s="44">
        <f t="shared" si="3"/>
        <v>870827.28592162603</v>
      </c>
      <c r="K4" s="44">
        <f t="shared" si="3"/>
        <v>870827.28592162603</v>
      </c>
      <c r="L4" s="44">
        <f t="shared" si="3"/>
        <v>870827.28592162603</v>
      </c>
      <c r="M4" s="44">
        <f t="shared" si="3"/>
        <v>870827.28592162603</v>
      </c>
      <c r="N4" s="44">
        <f t="shared" si="3"/>
        <v>870827.28592162603</v>
      </c>
      <c r="O4" s="44">
        <f t="shared" si="3"/>
        <v>870827.28592162603</v>
      </c>
      <c r="P4" s="44">
        <f t="shared" si="3"/>
        <v>870827.28592162603</v>
      </c>
      <c r="Q4" s="44">
        <f t="shared" si="3"/>
        <v>870827.28592162603</v>
      </c>
      <c r="R4" s="44">
        <f t="shared" si="3"/>
        <v>870827.28592162603</v>
      </c>
      <c r="S4" s="44">
        <f t="shared" si="3"/>
        <v>870827.28592162603</v>
      </c>
      <c r="T4" s="44">
        <f t="shared" si="3"/>
        <v>870827.28592162603</v>
      </c>
      <c r="U4" s="44">
        <f t="shared" si="3"/>
        <v>870827.28592162603</v>
      </c>
      <c r="V4" s="44">
        <f t="shared" si="3"/>
        <v>870827.28592162603</v>
      </c>
      <c r="W4" s="44">
        <f t="shared" si="3"/>
        <v>870827.28592162603</v>
      </c>
      <c r="X4" s="44">
        <f t="shared" si="3"/>
        <v>870827.28592162603</v>
      </c>
      <c r="Y4" s="44">
        <f t="shared" si="3"/>
        <v>870827.28592162603</v>
      </c>
      <c r="Z4" s="44">
        <f t="shared" si="3"/>
        <v>870827.28592162603</v>
      </c>
      <c r="AA4" s="44">
        <f t="shared" si="3"/>
        <v>870827.28592162603</v>
      </c>
      <c r="AB4" s="44">
        <f t="shared" si="3"/>
        <v>870827.28592162603</v>
      </c>
      <c r="AC4" s="44">
        <f t="shared" si="3"/>
        <v>870827.28592162603</v>
      </c>
      <c r="AD4" s="44">
        <f t="shared" si="3"/>
        <v>870827.28592162603</v>
      </c>
      <c r="AE4" s="44">
        <f t="shared" si="3"/>
        <v>870827.28592162603</v>
      </c>
      <c r="AF4" s="44">
        <f t="shared" si="3"/>
        <v>870827.28592162603</v>
      </c>
      <c r="AG4" s="44">
        <f t="shared" si="3"/>
        <v>870827.28592162603</v>
      </c>
      <c r="AH4" s="44">
        <f t="shared" si="3"/>
        <v>870827.28592162603</v>
      </c>
      <c r="AI4" s="44">
        <f t="shared" si="3"/>
        <v>870827.28592162603</v>
      </c>
      <c r="AJ4" s="44">
        <f t="shared" si="3"/>
        <v>870827.28592162603</v>
      </c>
      <c r="AK4" s="44">
        <f t="shared" si="3"/>
        <v>870827.28592162603</v>
      </c>
      <c r="AL4" s="44">
        <f t="shared" si="3"/>
        <v>870827.28592162603</v>
      </c>
      <c r="AM4" s="44">
        <f t="shared" si="3"/>
        <v>870827.28592162603</v>
      </c>
      <c r="AN4" s="44">
        <f t="shared" si="3"/>
        <v>870827.28592162603</v>
      </c>
      <c r="AO4" s="44">
        <f t="shared" si="3"/>
        <v>870827.28592162603</v>
      </c>
      <c r="AP4" s="44">
        <f t="shared" si="3"/>
        <v>870827.28592162603</v>
      </c>
      <c r="AQ4" s="44">
        <f t="shared" si="3"/>
        <v>870827.28592162603</v>
      </c>
    </row>
    <row r="5" spans="1:43">
      <c r="A5" s="31" t="s">
        <v>33</v>
      </c>
      <c r="B5" s="29">
        <f t="shared" ref="B5:D5" si="4">$C5</f>
        <v>870827.28592162603</v>
      </c>
      <c r="C5" s="29">
        <f>Rail!D12</f>
        <v>870827.28592162603</v>
      </c>
      <c r="D5" s="29">
        <f t="shared" si="4"/>
        <v>870827.28592162603</v>
      </c>
      <c r="E5" s="29">
        <f t="shared" si="0"/>
        <v>870827.28592162603</v>
      </c>
      <c r="F5" s="29">
        <f t="shared" si="0"/>
        <v>870827.28592162603</v>
      </c>
      <c r="G5" s="29">
        <f t="shared" si="0"/>
        <v>870827.28592162603</v>
      </c>
      <c r="H5" s="29">
        <f t="shared" si="0"/>
        <v>870827.28592162603</v>
      </c>
      <c r="I5" s="29">
        <f t="shared" si="0"/>
        <v>870827.28592162603</v>
      </c>
      <c r="J5" s="29">
        <f t="shared" si="0"/>
        <v>870827.28592162603</v>
      </c>
      <c r="K5" s="29">
        <f t="shared" si="0"/>
        <v>870827.28592162603</v>
      </c>
      <c r="L5" s="29">
        <f t="shared" si="0"/>
        <v>870827.28592162603</v>
      </c>
      <c r="M5" s="29">
        <f t="shared" si="0"/>
        <v>870827.28592162603</v>
      </c>
      <c r="N5" s="29">
        <f t="shared" si="0"/>
        <v>870827.28592162603</v>
      </c>
      <c r="O5" s="29">
        <f t="shared" si="0"/>
        <v>870827.28592162603</v>
      </c>
      <c r="P5" s="29">
        <f t="shared" si="0"/>
        <v>870827.28592162603</v>
      </c>
      <c r="Q5" s="29">
        <f t="shared" si="0"/>
        <v>870827.28592162603</v>
      </c>
      <c r="R5" s="29">
        <f t="shared" si="0"/>
        <v>870827.28592162603</v>
      </c>
      <c r="S5" s="29">
        <f t="shared" si="0"/>
        <v>870827.28592162603</v>
      </c>
      <c r="T5" s="29">
        <f t="shared" si="0"/>
        <v>870827.28592162603</v>
      </c>
      <c r="U5" s="29">
        <f t="shared" si="0"/>
        <v>870827.28592162603</v>
      </c>
      <c r="V5" s="29">
        <f t="shared" si="0"/>
        <v>870827.28592162603</v>
      </c>
      <c r="W5" s="29">
        <f t="shared" si="0"/>
        <v>870827.28592162603</v>
      </c>
      <c r="X5" s="29">
        <f t="shared" si="0"/>
        <v>870827.28592162603</v>
      </c>
      <c r="Y5" s="29">
        <f t="shared" si="0"/>
        <v>870827.28592162603</v>
      </c>
      <c r="Z5" s="29">
        <f t="shared" si="0"/>
        <v>870827.28592162603</v>
      </c>
      <c r="AA5" s="29">
        <f t="shared" si="0"/>
        <v>870827.28592162603</v>
      </c>
      <c r="AB5" s="29">
        <f t="shared" si="0"/>
        <v>870827.28592162603</v>
      </c>
      <c r="AC5" s="29">
        <f t="shared" si="0"/>
        <v>870827.28592162603</v>
      </c>
      <c r="AD5" s="29">
        <f t="shared" si="0"/>
        <v>870827.28592162603</v>
      </c>
      <c r="AE5" s="29">
        <f t="shared" si="0"/>
        <v>870827.28592162603</v>
      </c>
      <c r="AF5" s="29">
        <f t="shared" si="0"/>
        <v>870827.28592162603</v>
      </c>
      <c r="AG5" s="29">
        <f t="shared" si="0"/>
        <v>870827.28592162603</v>
      </c>
      <c r="AH5" s="29">
        <f t="shared" si="0"/>
        <v>870827.28592162603</v>
      </c>
      <c r="AI5" s="29">
        <f t="shared" si="0"/>
        <v>870827.28592162603</v>
      </c>
      <c r="AJ5" s="29">
        <f t="shared" si="0"/>
        <v>870827.28592162603</v>
      </c>
      <c r="AK5" s="29">
        <f t="shared" si="0"/>
        <v>870827.28592162603</v>
      </c>
      <c r="AL5" s="29">
        <f t="shared" si="0"/>
        <v>870827.28592162603</v>
      </c>
      <c r="AM5" s="29">
        <f t="shared" si="0"/>
        <v>870827.28592162603</v>
      </c>
      <c r="AN5" s="29">
        <f t="shared" si="0"/>
        <v>870827.28592162603</v>
      </c>
      <c r="AO5" s="29">
        <f t="shared" si="0"/>
        <v>870827.28592162603</v>
      </c>
      <c r="AP5" s="29">
        <f t="shared" si="0"/>
        <v>870827.28592162603</v>
      </c>
      <c r="AQ5" s="29">
        <f t="shared" si="0"/>
        <v>870827.28592162603</v>
      </c>
    </row>
    <row r="6" spans="1:43">
      <c r="A6" s="31" t="s">
        <v>126</v>
      </c>
      <c r="B6" s="44">
        <f t="shared" ref="B6" si="5">B2</f>
        <v>3628447.02467344</v>
      </c>
      <c r="C6" s="44">
        <f>C2</f>
        <v>3628447.02467344</v>
      </c>
      <c r="D6" s="44">
        <f t="shared" ref="D6:AQ6" si="6">D2</f>
        <v>3628447.02467344</v>
      </c>
      <c r="E6" s="44">
        <f t="shared" si="6"/>
        <v>3628447.02467344</v>
      </c>
      <c r="F6" s="44">
        <f t="shared" si="6"/>
        <v>3628447.02467344</v>
      </c>
      <c r="G6" s="44">
        <f t="shared" si="6"/>
        <v>3628447.02467344</v>
      </c>
      <c r="H6" s="44">
        <f t="shared" si="6"/>
        <v>3628447.02467344</v>
      </c>
      <c r="I6" s="44">
        <f t="shared" si="6"/>
        <v>3628447.02467344</v>
      </c>
      <c r="J6" s="44">
        <f t="shared" si="6"/>
        <v>3628447.02467344</v>
      </c>
      <c r="K6" s="44">
        <f t="shared" si="6"/>
        <v>3628447.02467344</v>
      </c>
      <c r="L6" s="44">
        <f t="shared" si="6"/>
        <v>3628447.02467344</v>
      </c>
      <c r="M6" s="44">
        <f t="shared" si="6"/>
        <v>3628447.02467344</v>
      </c>
      <c r="N6" s="44">
        <f t="shared" si="6"/>
        <v>3628447.02467344</v>
      </c>
      <c r="O6" s="44">
        <f t="shared" si="6"/>
        <v>3628447.02467344</v>
      </c>
      <c r="P6" s="44">
        <f t="shared" si="6"/>
        <v>3628447.02467344</v>
      </c>
      <c r="Q6" s="44">
        <f t="shared" si="6"/>
        <v>3628447.02467344</v>
      </c>
      <c r="R6" s="44">
        <f t="shared" si="6"/>
        <v>3628447.02467344</v>
      </c>
      <c r="S6" s="44">
        <f t="shared" si="6"/>
        <v>3628447.02467344</v>
      </c>
      <c r="T6" s="44">
        <f t="shared" si="6"/>
        <v>3628447.02467344</v>
      </c>
      <c r="U6" s="44">
        <f t="shared" si="6"/>
        <v>3628447.02467344</v>
      </c>
      <c r="V6" s="44">
        <f t="shared" si="6"/>
        <v>3628447.02467344</v>
      </c>
      <c r="W6" s="44">
        <f t="shared" si="6"/>
        <v>3628447.02467344</v>
      </c>
      <c r="X6" s="44">
        <f t="shared" si="6"/>
        <v>3628447.02467344</v>
      </c>
      <c r="Y6" s="44">
        <f t="shared" si="6"/>
        <v>3628447.02467344</v>
      </c>
      <c r="Z6" s="44">
        <f t="shared" si="6"/>
        <v>3628447.02467344</v>
      </c>
      <c r="AA6" s="44">
        <f t="shared" si="6"/>
        <v>3628447.02467344</v>
      </c>
      <c r="AB6" s="44">
        <f t="shared" si="6"/>
        <v>3628447.02467344</v>
      </c>
      <c r="AC6" s="44">
        <f t="shared" si="6"/>
        <v>3628447.02467344</v>
      </c>
      <c r="AD6" s="44">
        <f t="shared" si="6"/>
        <v>3628447.02467344</v>
      </c>
      <c r="AE6" s="44">
        <f t="shared" si="6"/>
        <v>3628447.02467344</v>
      </c>
      <c r="AF6" s="44">
        <f t="shared" si="6"/>
        <v>3628447.02467344</v>
      </c>
      <c r="AG6" s="44">
        <f t="shared" si="6"/>
        <v>3628447.02467344</v>
      </c>
      <c r="AH6" s="44">
        <f t="shared" si="6"/>
        <v>3628447.02467344</v>
      </c>
      <c r="AI6" s="44">
        <f t="shared" si="6"/>
        <v>3628447.02467344</v>
      </c>
      <c r="AJ6" s="44">
        <f t="shared" si="6"/>
        <v>3628447.02467344</v>
      </c>
      <c r="AK6" s="44">
        <f t="shared" si="6"/>
        <v>3628447.02467344</v>
      </c>
      <c r="AL6" s="44">
        <f t="shared" si="6"/>
        <v>3628447.02467344</v>
      </c>
      <c r="AM6" s="44">
        <f t="shared" si="6"/>
        <v>3628447.02467344</v>
      </c>
      <c r="AN6" s="44">
        <f t="shared" si="6"/>
        <v>3628447.02467344</v>
      </c>
      <c r="AO6" s="44">
        <f t="shared" si="6"/>
        <v>3628447.02467344</v>
      </c>
      <c r="AP6" s="44">
        <f t="shared" si="6"/>
        <v>3628447.02467344</v>
      </c>
      <c r="AQ6" s="44">
        <f t="shared" si="6"/>
        <v>3628447.02467344</v>
      </c>
    </row>
    <row r="7" spans="1:43">
      <c r="A7" s="31" t="s">
        <v>127</v>
      </c>
      <c r="B7" s="44">
        <f t="shared" ref="B7" si="7">B5</f>
        <v>870827.28592162603</v>
      </c>
      <c r="C7" s="44">
        <f>C5</f>
        <v>870827.28592162603</v>
      </c>
      <c r="D7" s="44">
        <f t="shared" ref="D7:AQ7" si="8">D5</f>
        <v>870827.28592162603</v>
      </c>
      <c r="E7" s="44">
        <f t="shared" si="8"/>
        <v>870827.28592162603</v>
      </c>
      <c r="F7" s="44">
        <f t="shared" si="8"/>
        <v>870827.28592162603</v>
      </c>
      <c r="G7" s="44">
        <f t="shared" si="8"/>
        <v>870827.28592162603</v>
      </c>
      <c r="H7" s="44">
        <f t="shared" si="8"/>
        <v>870827.28592162603</v>
      </c>
      <c r="I7" s="44">
        <f t="shared" si="8"/>
        <v>870827.28592162603</v>
      </c>
      <c r="J7" s="44">
        <f t="shared" si="8"/>
        <v>870827.28592162603</v>
      </c>
      <c r="K7" s="44">
        <f t="shared" si="8"/>
        <v>870827.28592162603</v>
      </c>
      <c r="L7" s="44">
        <f t="shared" si="8"/>
        <v>870827.28592162603</v>
      </c>
      <c r="M7" s="44">
        <f t="shared" si="8"/>
        <v>870827.28592162603</v>
      </c>
      <c r="N7" s="44">
        <f t="shared" si="8"/>
        <v>870827.28592162603</v>
      </c>
      <c r="O7" s="44">
        <f t="shared" si="8"/>
        <v>870827.28592162603</v>
      </c>
      <c r="P7" s="44">
        <f t="shared" si="8"/>
        <v>870827.28592162603</v>
      </c>
      <c r="Q7" s="44">
        <f t="shared" si="8"/>
        <v>870827.28592162603</v>
      </c>
      <c r="R7" s="44">
        <f t="shared" si="8"/>
        <v>870827.28592162603</v>
      </c>
      <c r="S7" s="44">
        <f t="shared" si="8"/>
        <v>870827.28592162603</v>
      </c>
      <c r="T7" s="44">
        <f t="shared" si="8"/>
        <v>870827.28592162603</v>
      </c>
      <c r="U7" s="44">
        <f t="shared" si="8"/>
        <v>870827.28592162603</v>
      </c>
      <c r="V7" s="44">
        <f t="shared" si="8"/>
        <v>870827.28592162603</v>
      </c>
      <c r="W7" s="44">
        <f t="shared" si="8"/>
        <v>870827.28592162603</v>
      </c>
      <c r="X7" s="44">
        <f t="shared" si="8"/>
        <v>870827.28592162603</v>
      </c>
      <c r="Y7" s="44">
        <f t="shared" si="8"/>
        <v>870827.28592162603</v>
      </c>
      <c r="Z7" s="44">
        <f t="shared" si="8"/>
        <v>870827.28592162603</v>
      </c>
      <c r="AA7" s="44">
        <f t="shared" si="8"/>
        <v>870827.28592162603</v>
      </c>
      <c r="AB7" s="44">
        <f t="shared" si="8"/>
        <v>870827.28592162603</v>
      </c>
      <c r="AC7" s="44">
        <f t="shared" si="8"/>
        <v>870827.28592162603</v>
      </c>
      <c r="AD7" s="44">
        <f t="shared" si="8"/>
        <v>870827.28592162603</v>
      </c>
      <c r="AE7" s="44">
        <f t="shared" si="8"/>
        <v>870827.28592162603</v>
      </c>
      <c r="AF7" s="44">
        <f t="shared" si="8"/>
        <v>870827.28592162603</v>
      </c>
      <c r="AG7" s="44">
        <f t="shared" si="8"/>
        <v>870827.28592162603</v>
      </c>
      <c r="AH7" s="44">
        <f t="shared" si="8"/>
        <v>870827.28592162603</v>
      </c>
      <c r="AI7" s="44">
        <f t="shared" si="8"/>
        <v>870827.28592162603</v>
      </c>
      <c r="AJ7" s="44">
        <f t="shared" si="8"/>
        <v>870827.28592162603</v>
      </c>
      <c r="AK7" s="44">
        <f t="shared" si="8"/>
        <v>870827.28592162603</v>
      </c>
      <c r="AL7" s="44">
        <f t="shared" si="8"/>
        <v>870827.28592162603</v>
      </c>
      <c r="AM7" s="44">
        <f t="shared" si="8"/>
        <v>870827.28592162603</v>
      </c>
      <c r="AN7" s="44">
        <f t="shared" si="8"/>
        <v>870827.28592162603</v>
      </c>
      <c r="AO7" s="44">
        <f t="shared" si="8"/>
        <v>870827.28592162603</v>
      </c>
      <c r="AP7" s="44">
        <f t="shared" si="8"/>
        <v>870827.28592162603</v>
      </c>
      <c r="AQ7" s="44">
        <f t="shared" si="8"/>
        <v>870827.28592162603</v>
      </c>
    </row>
    <row r="8" spans="1:43">
      <c r="A8" s="31" t="s">
        <v>128</v>
      </c>
      <c r="B8" s="44">
        <f t="shared" ref="B8" si="9">B2</f>
        <v>3628447.02467344</v>
      </c>
      <c r="C8" s="44">
        <f>C2</f>
        <v>3628447.02467344</v>
      </c>
      <c r="D8" s="44">
        <f t="shared" ref="D8:AQ8" si="10">D2</f>
        <v>3628447.02467344</v>
      </c>
      <c r="E8" s="44">
        <f t="shared" si="10"/>
        <v>3628447.02467344</v>
      </c>
      <c r="F8" s="44">
        <f t="shared" si="10"/>
        <v>3628447.02467344</v>
      </c>
      <c r="G8" s="44">
        <f t="shared" si="10"/>
        <v>3628447.02467344</v>
      </c>
      <c r="H8" s="44">
        <f t="shared" si="10"/>
        <v>3628447.02467344</v>
      </c>
      <c r="I8" s="44">
        <f t="shared" si="10"/>
        <v>3628447.02467344</v>
      </c>
      <c r="J8" s="44">
        <f t="shared" si="10"/>
        <v>3628447.02467344</v>
      </c>
      <c r="K8" s="44">
        <f t="shared" si="10"/>
        <v>3628447.02467344</v>
      </c>
      <c r="L8" s="44">
        <f t="shared" si="10"/>
        <v>3628447.02467344</v>
      </c>
      <c r="M8" s="44">
        <f t="shared" si="10"/>
        <v>3628447.02467344</v>
      </c>
      <c r="N8" s="44">
        <f t="shared" si="10"/>
        <v>3628447.02467344</v>
      </c>
      <c r="O8" s="44">
        <f t="shared" si="10"/>
        <v>3628447.02467344</v>
      </c>
      <c r="P8" s="44">
        <f t="shared" si="10"/>
        <v>3628447.02467344</v>
      </c>
      <c r="Q8" s="44">
        <f t="shared" si="10"/>
        <v>3628447.02467344</v>
      </c>
      <c r="R8" s="44">
        <f t="shared" si="10"/>
        <v>3628447.02467344</v>
      </c>
      <c r="S8" s="44">
        <f t="shared" si="10"/>
        <v>3628447.02467344</v>
      </c>
      <c r="T8" s="44">
        <f t="shared" si="10"/>
        <v>3628447.02467344</v>
      </c>
      <c r="U8" s="44">
        <f t="shared" si="10"/>
        <v>3628447.02467344</v>
      </c>
      <c r="V8" s="44">
        <f t="shared" si="10"/>
        <v>3628447.02467344</v>
      </c>
      <c r="W8" s="44">
        <f t="shared" si="10"/>
        <v>3628447.02467344</v>
      </c>
      <c r="X8" s="44">
        <f t="shared" si="10"/>
        <v>3628447.02467344</v>
      </c>
      <c r="Y8" s="44">
        <f t="shared" si="10"/>
        <v>3628447.02467344</v>
      </c>
      <c r="Z8" s="44">
        <f t="shared" si="10"/>
        <v>3628447.02467344</v>
      </c>
      <c r="AA8" s="44">
        <f t="shared" si="10"/>
        <v>3628447.02467344</v>
      </c>
      <c r="AB8" s="44">
        <f t="shared" si="10"/>
        <v>3628447.02467344</v>
      </c>
      <c r="AC8" s="44">
        <f t="shared" si="10"/>
        <v>3628447.02467344</v>
      </c>
      <c r="AD8" s="44">
        <f t="shared" si="10"/>
        <v>3628447.02467344</v>
      </c>
      <c r="AE8" s="44">
        <f t="shared" si="10"/>
        <v>3628447.02467344</v>
      </c>
      <c r="AF8" s="44">
        <f t="shared" si="10"/>
        <v>3628447.02467344</v>
      </c>
      <c r="AG8" s="44">
        <f t="shared" si="10"/>
        <v>3628447.02467344</v>
      </c>
      <c r="AH8" s="44">
        <f t="shared" si="10"/>
        <v>3628447.02467344</v>
      </c>
      <c r="AI8" s="44">
        <f t="shared" si="10"/>
        <v>3628447.02467344</v>
      </c>
      <c r="AJ8" s="44">
        <f t="shared" si="10"/>
        <v>3628447.02467344</v>
      </c>
      <c r="AK8" s="44">
        <f t="shared" si="10"/>
        <v>3628447.02467344</v>
      </c>
      <c r="AL8" s="44">
        <f t="shared" si="10"/>
        <v>3628447.02467344</v>
      </c>
      <c r="AM8" s="44">
        <f t="shared" si="10"/>
        <v>3628447.02467344</v>
      </c>
      <c r="AN8" s="44">
        <f t="shared" si="10"/>
        <v>3628447.02467344</v>
      </c>
      <c r="AO8" s="44">
        <f t="shared" si="10"/>
        <v>3628447.02467344</v>
      </c>
      <c r="AP8" s="44">
        <f t="shared" si="10"/>
        <v>3628447.02467344</v>
      </c>
      <c r="AQ8" s="44">
        <f t="shared" si="10"/>
        <v>3628447.02467344</v>
      </c>
    </row>
  </sheetData>
  <phoneticPr fontId="8"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70C0"/>
  </sheetPr>
  <dimension ref="A1:AQ8"/>
  <sheetViews>
    <sheetView workbookViewId="0">
      <selection activeCell="B2" sqref="B2:B8"/>
    </sheetView>
  </sheetViews>
  <sheetFormatPr defaultColWidth="8.88671875" defaultRowHeight="14.95"/>
  <cols>
    <col min="1" max="1" width="18.109375" style="29" bestFit="1" customWidth="1"/>
    <col min="2" max="2" width="18.109375" style="29" customWidth="1"/>
    <col min="3" max="43" width="9.88671875" style="29" bestFit="1" customWidth="1"/>
    <col min="44" max="16384" width="8.88671875" style="29"/>
  </cols>
  <sheetData>
    <row r="1" spans="1:43">
      <c r="A1" s="30" t="s">
        <v>125</v>
      </c>
      <c r="B1" s="31">
        <v>2019</v>
      </c>
      <c r="C1" s="31">
        <v>2020</v>
      </c>
      <c r="D1" s="31">
        <v>2021</v>
      </c>
      <c r="E1" s="31">
        <v>2022</v>
      </c>
      <c r="F1" s="31">
        <v>2023</v>
      </c>
      <c r="G1" s="31">
        <v>2024</v>
      </c>
      <c r="H1" s="31">
        <v>2025</v>
      </c>
      <c r="I1" s="31">
        <v>2026</v>
      </c>
      <c r="J1" s="31">
        <v>2027</v>
      </c>
      <c r="K1" s="31">
        <v>2028</v>
      </c>
      <c r="L1" s="31">
        <v>2029</v>
      </c>
      <c r="M1" s="31">
        <v>2030</v>
      </c>
      <c r="N1" s="31">
        <v>2031</v>
      </c>
      <c r="O1" s="31">
        <v>2032</v>
      </c>
      <c r="P1" s="31">
        <v>2033</v>
      </c>
      <c r="Q1" s="31">
        <v>2034</v>
      </c>
      <c r="R1" s="31">
        <v>2035</v>
      </c>
      <c r="S1" s="31">
        <v>2036</v>
      </c>
      <c r="T1" s="31">
        <v>2037</v>
      </c>
      <c r="U1" s="31">
        <v>2038</v>
      </c>
      <c r="V1" s="31">
        <v>2039</v>
      </c>
      <c r="W1" s="31">
        <v>2040</v>
      </c>
      <c r="X1" s="31">
        <v>2041</v>
      </c>
      <c r="Y1" s="31">
        <v>2042</v>
      </c>
      <c r="Z1" s="31">
        <v>2043</v>
      </c>
      <c r="AA1" s="31">
        <v>2044</v>
      </c>
      <c r="AB1" s="31">
        <v>2045</v>
      </c>
      <c r="AC1" s="31">
        <v>2046</v>
      </c>
      <c r="AD1" s="31">
        <v>2047</v>
      </c>
      <c r="AE1" s="31">
        <v>2048</v>
      </c>
      <c r="AF1" s="31">
        <v>2049</v>
      </c>
      <c r="AG1" s="31">
        <v>2050</v>
      </c>
      <c r="AH1" s="31">
        <v>2051</v>
      </c>
      <c r="AI1" s="31">
        <v>2052</v>
      </c>
      <c r="AJ1" s="31">
        <v>2053</v>
      </c>
      <c r="AK1" s="31">
        <v>2054</v>
      </c>
      <c r="AL1" s="31">
        <v>2055</v>
      </c>
      <c r="AM1" s="31">
        <v>2056</v>
      </c>
      <c r="AN1" s="31">
        <v>2057</v>
      </c>
      <c r="AO1" s="31">
        <v>2058</v>
      </c>
      <c r="AP1" s="31">
        <v>2059</v>
      </c>
      <c r="AQ1" s="31">
        <v>2060</v>
      </c>
    </row>
    <row r="2" spans="1:43">
      <c r="A2" s="31" t="s">
        <v>38</v>
      </c>
      <c r="B2" s="29">
        <f>$C2</f>
        <v>34660.468749999905</v>
      </c>
      <c r="C2" s="29">
        <f>C4*Ships!A57</f>
        <v>34660.468749999905</v>
      </c>
      <c r="D2" s="29">
        <f>$C2</f>
        <v>34660.468749999905</v>
      </c>
      <c r="E2" s="29">
        <f t="shared" ref="E2:AQ8" si="0">$C2</f>
        <v>34660.468749999905</v>
      </c>
      <c r="F2" s="29">
        <f t="shared" si="0"/>
        <v>34660.468749999905</v>
      </c>
      <c r="G2" s="29">
        <f t="shared" si="0"/>
        <v>34660.468749999905</v>
      </c>
      <c r="H2" s="29">
        <f t="shared" si="0"/>
        <v>34660.468749999905</v>
      </c>
      <c r="I2" s="29">
        <f t="shared" si="0"/>
        <v>34660.468749999905</v>
      </c>
      <c r="J2" s="29">
        <f t="shared" si="0"/>
        <v>34660.468749999905</v>
      </c>
      <c r="K2" s="29">
        <f t="shared" si="0"/>
        <v>34660.468749999905</v>
      </c>
      <c r="L2" s="29">
        <f t="shared" si="0"/>
        <v>34660.468749999905</v>
      </c>
      <c r="M2" s="29">
        <f t="shared" si="0"/>
        <v>34660.468749999905</v>
      </c>
      <c r="N2" s="29">
        <f t="shared" si="0"/>
        <v>34660.468749999905</v>
      </c>
      <c r="O2" s="29">
        <f t="shared" si="0"/>
        <v>34660.468749999905</v>
      </c>
      <c r="P2" s="29">
        <f t="shared" si="0"/>
        <v>34660.468749999905</v>
      </c>
      <c r="Q2" s="29">
        <f t="shared" si="0"/>
        <v>34660.468749999905</v>
      </c>
      <c r="R2" s="29">
        <f t="shared" si="0"/>
        <v>34660.468749999905</v>
      </c>
      <c r="S2" s="29">
        <f t="shared" si="0"/>
        <v>34660.468749999905</v>
      </c>
      <c r="T2" s="29">
        <f t="shared" si="0"/>
        <v>34660.468749999905</v>
      </c>
      <c r="U2" s="29">
        <f t="shared" si="0"/>
        <v>34660.468749999905</v>
      </c>
      <c r="V2" s="29">
        <f t="shared" si="0"/>
        <v>34660.468749999905</v>
      </c>
      <c r="W2" s="29">
        <f t="shared" si="0"/>
        <v>34660.468749999905</v>
      </c>
      <c r="X2" s="29">
        <f t="shared" si="0"/>
        <v>34660.468749999905</v>
      </c>
      <c r="Y2" s="29">
        <f t="shared" si="0"/>
        <v>34660.468749999905</v>
      </c>
      <c r="Z2" s="29">
        <f t="shared" si="0"/>
        <v>34660.468749999905</v>
      </c>
      <c r="AA2" s="29">
        <f t="shared" si="0"/>
        <v>34660.468749999905</v>
      </c>
      <c r="AB2" s="29">
        <f t="shared" si="0"/>
        <v>34660.468749999905</v>
      </c>
      <c r="AC2" s="29">
        <f t="shared" si="0"/>
        <v>34660.468749999905</v>
      </c>
      <c r="AD2" s="29">
        <f t="shared" si="0"/>
        <v>34660.468749999905</v>
      </c>
      <c r="AE2" s="29">
        <f t="shared" si="0"/>
        <v>34660.468749999905</v>
      </c>
      <c r="AF2" s="29">
        <f t="shared" si="0"/>
        <v>34660.468749999905</v>
      </c>
      <c r="AG2" s="29">
        <f t="shared" si="0"/>
        <v>34660.468749999905</v>
      </c>
      <c r="AH2" s="29">
        <f t="shared" si="0"/>
        <v>34660.468749999905</v>
      </c>
      <c r="AI2" s="29">
        <f t="shared" si="0"/>
        <v>34660.468749999905</v>
      </c>
      <c r="AJ2" s="29">
        <f t="shared" si="0"/>
        <v>34660.468749999905</v>
      </c>
      <c r="AK2" s="29">
        <f t="shared" si="0"/>
        <v>34660.468749999905</v>
      </c>
      <c r="AL2" s="29">
        <f t="shared" si="0"/>
        <v>34660.468749999905</v>
      </c>
      <c r="AM2" s="29">
        <f t="shared" si="0"/>
        <v>34660.468749999905</v>
      </c>
      <c r="AN2" s="29">
        <f t="shared" si="0"/>
        <v>34660.468749999905</v>
      </c>
      <c r="AO2" s="29">
        <f t="shared" si="0"/>
        <v>34660.468749999905</v>
      </c>
      <c r="AP2" s="29">
        <f t="shared" si="0"/>
        <v>34660.468749999905</v>
      </c>
      <c r="AQ2" s="29">
        <f t="shared" si="0"/>
        <v>34660.468749999905</v>
      </c>
    </row>
    <row r="3" spans="1:43">
      <c r="A3" s="31" t="s">
        <v>35</v>
      </c>
      <c r="B3" s="44">
        <f t="shared" ref="B3" si="1">B5</f>
        <v>30000</v>
      </c>
      <c r="C3" s="44">
        <f>C5</f>
        <v>30000</v>
      </c>
      <c r="D3" s="44">
        <f t="shared" ref="D3:AQ3" si="2">D5</f>
        <v>30000</v>
      </c>
      <c r="E3" s="44">
        <f t="shared" si="2"/>
        <v>30000</v>
      </c>
      <c r="F3" s="44">
        <f t="shared" si="2"/>
        <v>30000</v>
      </c>
      <c r="G3" s="44">
        <f t="shared" si="2"/>
        <v>30000</v>
      </c>
      <c r="H3" s="44">
        <f t="shared" si="2"/>
        <v>30000</v>
      </c>
      <c r="I3" s="44">
        <f t="shared" si="2"/>
        <v>30000</v>
      </c>
      <c r="J3" s="44">
        <f t="shared" si="2"/>
        <v>30000</v>
      </c>
      <c r="K3" s="44">
        <f t="shared" si="2"/>
        <v>30000</v>
      </c>
      <c r="L3" s="44">
        <f t="shared" si="2"/>
        <v>30000</v>
      </c>
      <c r="M3" s="44">
        <f t="shared" si="2"/>
        <v>30000</v>
      </c>
      <c r="N3" s="44">
        <f t="shared" si="2"/>
        <v>30000</v>
      </c>
      <c r="O3" s="44">
        <f t="shared" si="2"/>
        <v>30000</v>
      </c>
      <c r="P3" s="44">
        <f t="shared" si="2"/>
        <v>30000</v>
      </c>
      <c r="Q3" s="44">
        <f t="shared" si="2"/>
        <v>30000</v>
      </c>
      <c r="R3" s="44">
        <f t="shared" si="2"/>
        <v>30000</v>
      </c>
      <c r="S3" s="44">
        <f t="shared" si="2"/>
        <v>30000</v>
      </c>
      <c r="T3" s="44">
        <f t="shared" si="2"/>
        <v>30000</v>
      </c>
      <c r="U3" s="44">
        <f t="shared" si="2"/>
        <v>30000</v>
      </c>
      <c r="V3" s="44">
        <f t="shared" si="2"/>
        <v>30000</v>
      </c>
      <c r="W3" s="44">
        <f t="shared" si="2"/>
        <v>30000</v>
      </c>
      <c r="X3" s="44">
        <f t="shared" si="2"/>
        <v>30000</v>
      </c>
      <c r="Y3" s="44">
        <f t="shared" si="2"/>
        <v>30000</v>
      </c>
      <c r="Z3" s="44">
        <f t="shared" si="2"/>
        <v>30000</v>
      </c>
      <c r="AA3" s="44">
        <f t="shared" si="2"/>
        <v>30000</v>
      </c>
      <c r="AB3" s="44">
        <f t="shared" si="2"/>
        <v>30000</v>
      </c>
      <c r="AC3" s="44">
        <f t="shared" si="2"/>
        <v>30000</v>
      </c>
      <c r="AD3" s="44">
        <f t="shared" si="2"/>
        <v>30000</v>
      </c>
      <c r="AE3" s="44">
        <f t="shared" si="2"/>
        <v>30000</v>
      </c>
      <c r="AF3" s="44">
        <f t="shared" si="2"/>
        <v>30000</v>
      </c>
      <c r="AG3" s="44">
        <f t="shared" si="2"/>
        <v>30000</v>
      </c>
      <c r="AH3" s="44">
        <f t="shared" si="2"/>
        <v>30000</v>
      </c>
      <c r="AI3" s="44">
        <f t="shared" si="2"/>
        <v>30000</v>
      </c>
      <c r="AJ3" s="44">
        <f t="shared" si="2"/>
        <v>30000</v>
      </c>
      <c r="AK3" s="44">
        <f t="shared" si="2"/>
        <v>30000</v>
      </c>
      <c r="AL3" s="44">
        <f t="shared" si="2"/>
        <v>30000</v>
      </c>
      <c r="AM3" s="44">
        <f t="shared" si="2"/>
        <v>30000</v>
      </c>
      <c r="AN3" s="44">
        <f t="shared" si="2"/>
        <v>30000</v>
      </c>
      <c r="AO3" s="44">
        <f t="shared" si="2"/>
        <v>30000</v>
      </c>
      <c r="AP3" s="44">
        <f t="shared" si="2"/>
        <v>30000</v>
      </c>
      <c r="AQ3" s="44">
        <f t="shared" si="2"/>
        <v>30000</v>
      </c>
    </row>
    <row r="4" spans="1:43">
      <c r="A4" s="31" t="s">
        <v>30</v>
      </c>
      <c r="B4" s="29">
        <f t="shared" ref="B4:D8" si="3">$C4</f>
        <v>30000</v>
      </c>
      <c r="C4" s="29">
        <f>C5</f>
        <v>30000</v>
      </c>
      <c r="D4" s="29">
        <f t="shared" si="3"/>
        <v>30000</v>
      </c>
      <c r="E4" s="29">
        <f t="shared" si="0"/>
        <v>30000</v>
      </c>
      <c r="F4" s="29">
        <f t="shared" si="0"/>
        <v>30000</v>
      </c>
      <c r="G4" s="29">
        <f t="shared" si="0"/>
        <v>30000</v>
      </c>
      <c r="H4" s="29">
        <f t="shared" si="0"/>
        <v>30000</v>
      </c>
      <c r="I4" s="29">
        <f t="shared" si="0"/>
        <v>30000</v>
      </c>
      <c r="J4" s="29">
        <f t="shared" si="0"/>
        <v>30000</v>
      </c>
      <c r="K4" s="29">
        <f t="shared" si="0"/>
        <v>30000</v>
      </c>
      <c r="L4" s="29">
        <f t="shared" si="0"/>
        <v>30000</v>
      </c>
      <c r="M4" s="29">
        <f t="shared" si="0"/>
        <v>30000</v>
      </c>
      <c r="N4" s="29">
        <f t="shared" si="0"/>
        <v>30000</v>
      </c>
      <c r="O4" s="29">
        <f t="shared" si="0"/>
        <v>30000</v>
      </c>
      <c r="P4" s="29">
        <f t="shared" si="0"/>
        <v>30000</v>
      </c>
      <c r="Q4" s="29">
        <f t="shared" si="0"/>
        <v>30000</v>
      </c>
      <c r="R4" s="29">
        <f t="shared" si="0"/>
        <v>30000</v>
      </c>
      <c r="S4" s="29">
        <f t="shared" si="0"/>
        <v>30000</v>
      </c>
      <c r="T4" s="29">
        <f t="shared" si="0"/>
        <v>30000</v>
      </c>
      <c r="U4" s="29">
        <f t="shared" si="0"/>
        <v>30000</v>
      </c>
      <c r="V4" s="29">
        <f t="shared" si="0"/>
        <v>30000</v>
      </c>
      <c r="W4" s="29">
        <f t="shared" si="0"/>
        <v>30000</v>
      </c>
      <c r="X4" s="29">
        <f t="shared" si="0"/>
        <v>30000</v>
      </c>
      <c r="Y4" s="29">
        <f t="shared" si="0"/>
        <v>30000</v>
      </c>
      <c r="Z4" s="29">
        <f t="shared" si="0"/>
        <v>30000</v>
      </c>
      <c r="AA4" s="29">
        <f t="shared" si="0"/>
        <v>30000</v>
      </c>
      <c r="AB4" s="29">
        <f t="shared" si="0"/>
        <v>30000</v>
      </c>
      <c r="AC4" s="29">
        <f t="shared" si="0"/>
        <v>30000</v>
      </c>
      <c r="AD4" s="29">
        <f t="shared" si="0"/>
        <v>30000</v>
      </c>
      <c r="AE4" s="29">
        <f t="shared" si="0"/>
        <v>30000</v>
      </c>
      <c r="AF4" s="29">
        <f t="shared" si="0"/>
        <v>30000</v>
      </c>
      <c r="AG4" s="29">
        <f t="shared" si="0"/>
        <v>30000</v>
      </c>
      <c r="AH4" s="29">
        <f t="shared" si="0"/>
        <v>30000</v>
      </c>
      <c r="AI4" s="29">
        <f t="shared" si="0"/>
        <v>30000</v>
      </c>
      <c r="AJ4" s="29">
        <f t="shared" si="0"/>
        <v>30000</v>
      </c>
      <c r="AK4" s="29">
        <f t="shared" si="0"/>
        <v>30000</v>
      </c>
      <c r="AL4" s="29">
        <f t="shared" si="0"/>
        <v>30000</v>
      </c>
      <c r="AM4" s="29">
        <f t="shared" si="0"/>
        <v>30000</v>
      </c>
      <c r="AN4" s="29">
        <f t="shared" si="0"/>
        <v>30000</v>
      </c>
      <c r="AO4" s="29">
        <f t="shared" si="0"/>
        <v>30000</v>
      </c>
      <c r="AP4" s="29">
        <f t="shared" si="0"/>
        <v>30000</v>
      </c>
      <c r="AQ4" s="29">
        <f t="shared" si="0"/>
        <v>30000</v>
      </c>
    </row>
    <row r="5" spans="1:43">
      <c r="A5" s="31" t="s">
        <v>33</v>
      </c>
      <c r="B5" s="29">
        <f t="shared" si="3"/>
        <v>30000</v>
      </c>
      <c r="C5" s="29">
        <f>Ships!A49</f>
        <v>30000</v>
      </c>
      <c r="D5" s="29">
        <f t="shared" si="3"/>
        <v>30000</v>
      </c>
      <c r="E5" s="29">
        <f t="shared" si="0"/>
        <v>30000</v>
      </c>
      <c r="F5" s="29">
        <f t="shared" si="0"/>
        <v>30000</v>
      </c>
      <c r="G5" s="29">
        <f t="shared" si="0"/>
        <v>30000</v>
      </c>
      <c r="H5" s="29">
        <f t="shared" si="0"/>
        <v>30000</v>
      </c>
      <c r="I5" s="29">
        <f t="shared" si="0"/>
        <v>30000</v>
      </c>
      <c r="J5" s="29">
        <f t="shared" si="0"/>
        <v>30000</v>
      </c>
      <c r="K5" s="29">
        <f t="shared" si="0"/>
        <v>30000</v>
      </c>
      <c r="L5" s="29">
        <f t="shared" si="0"/>
        <v>30000</v>
      </c>
      <c r="M5" s="29">
        <f t="shared" si="0"/>
        <v>30000</v>
      </c>
      <c r="N5" s="29">
        <f t="shared" si="0"/>
        <v>30000</v>
      </c>
      <c r="O5" s="29">
        <f t="shared" si="0"/>
        <v>30000</v>
      </c>
      <c r="P5" s="29">
        <f t="shared" si="0"/>
        <v>30000</v>
      </c>
      <c r="Q5" s="29">
        <f t="shared" si="0"/>
        <v>30000</v>
      </c>
      <c r="R5" s="29">
        <f t="shared" si="0"/>
        <v>30000</v>
      </c>
      <c r="S5" s="29">
        <f t="shared" si="0"/>
        <v>30000</v>
      </c>
      <c r="T5" s="29">
        <f t="shared" si="0"/>
        <v>30000</v>
      </c>
      <c r="U5" s="29">
        <f t="shared" si="0"/>
        <v>30000</v>
      </c>
      <c r="V5" s="29">
        <f t="shared" si="0"/>
        <v>30000</v>
      </c>
      <c r="W5" s="29">
        <f t="shared" si="0"/>
        <v>30000</v>
      </c>
      <c r="X5" s="29">
        <f t="shared" si="0"/>
        <v>30000</v>
      </c>
      <c r="Y5" s="29">
        <f t="shared" si="0"/>
        <v>30000</v>
      </c>
      <c r="Z5" s="29">
        <f t="shared" si="0"/>
        <v>30000</v>
      </c>
      <c r="AA5" s="29">
        <f t="shared" si="0"/>
        <v>30000</v>
      </c>
      <c r="AB5" s="29">
        <f t="shared" si="0"/>
        <v>30000</v>
      </c>
      <c r="AC5" s="29">
        <f t="shared" si="0"/>
        <v>30000</v>
      </c>
      <c r="AD5" s="29">
        <f t="shared" si="0"/>
        <v>30000</v>
      </c>
      <c r="AE5" s="29">
        <f t="shared" si="0"/>
        <v>30000</v>
      </c>
      <c r="AF5" s="29">
        <f t="shared" si="0"/>
        <v>30000</v>
      </c>
      <c r="AG5" s="29">
        <f t="shared" si="0"/>
        <v>30000</v>
      </c>
      <c r="AH5" s="29">
        <f t="shared" si="0"/>
        <v>30000</v>
      </c>
      <c r="AI5" s="29">
        <f t="shared" si="0"/>
        <v>30000</v>
      </c>
      <c r="AJ5" s="29">
        <f t="shared" si="0"/>
        <v>30000</v>
      </c>
      <c r="AK5" s="29">
        <f t="shared" si="0"/>
        <v>30000</v>
      </c>
      <c r="AL5" s="29">
        <f t="shared" si="0"/>
        <v>30000</v>
      </c>
      <c r="AM5" s="29">
        <f t="shared" si="0"/>
        <v>30000</v>
      </c>
      <c r="AN5" s="29">
        <f t="shared" si="0"/>
        <v>30000</v>
      </c>
      <c r="AO5" s="29">
        <f t="shared" si="0"/>
        <v>30000</v>
      </c>
      <c r="AP5" s="29">
        <f t="shared" si="0"/>
        <v>30000</v>
      </c>
      <c r="AQ5" s="29">
        <f t="shared" si="0"/>
        <v>30000</v>
      </c>
    </row>
    <row r="6" spans="1:43">
      <c r="A6" s="31" t="s">
        <v>126</v>
      </c>
      <c r="B6" s="44">
        <f t="shared" ref="B6" si="4">B2</f>
        <v>34660.468749999905</v>
      </c>
      <c r="C6" s="44">
        <f>C2</f>
        <v>34660.468749999905</v>
      </c>
      <c r="D6" s="44">
        <f t="shared" ref="D6:AQ6" si="5">D2</f>
        <v>34660.468749999905</v>
      </c>
      <c r="E6" s="44">
        <f t="shared" si="5"/>
        <v>34660.468749999905</v>
      </c>
      <c r="F6" s="44">
        <f t="shared" si="5"/>
        <v>34660.468749999905</v>
      </c>
      <c r="G6" s="44">
        <f t="shared" si="5"/>
        <v>34660.468749999905</v>
      </c>
      <c r="H6" s="44">
        <f t="shared" si="5"/>
        <v>34660.468749999905</v>
      </c>
      <c r="I6" s="44">
        <f t="shared" si="5"/>
        <v>34660.468749999905</v>
      </c>
      <c r="J6" s="44">
        <f t="shared" si="5"/>
        <v>34660.468749999905</v>
      </c>
      <c r="K6" s="44">
        <f t="shared" si="5"/>
        <v>34660.468749999905</v>
      </c>
      <c r="L6" s="44">
        <f t="shared" si="5"/>
        <v>34660.468749999905</v>
      </c>
      <c r="M6" s="44">
        <f t="shared" si="5"/>
        <v>34660.468749999905</v>
      </c>
      <c r="N6" s="44">
        <f t="shared" si="5"/>
        <v>34660.468749999905</v>
      </c>
      <c r="O6" s="44">
        <f t="shared" si="5"/>
        <v>34660.468749999905</v>
      </c>
      <c r="P6" s="44">
        <f t="shared" si="5"/>
        <v>34660.468749999905</v>
      </c>
      <c r="Q6" s="44">
        <f t="shared" si="5"/>
        <v>34660.468749999905</v>
      </c>
      <c r="R6" s="44">
        <f t="shared" si="5"/>
        <v>34660.468749999905</v>
      </c>
      <c r="S6" s="44">
        <f t="shared" si="5"/>
        <v>34660.468749999905</v>
      </c>
      <c r="T6" s="44">
        <f t="shared" si="5"/>
        <v>34660.468749999905</v>
      </c>
      <c r="U6" s="44">
        <f t="shared" si="5"/>
        <v>34660.468749999905</v>
      </c>
      <c r="V6" s="44">
        <f t="shared" si="5"/>
        <v>34660.468749999905</v>
      </c>
      <c r="W6" s="44">
        <f t="shared" si="5"/>
        <v>34660.468749999905</v>
      </c>
      <c r="X6" s="44">
        <f t="shared" si="5"/>
        <v>34660.468749999905</v>
      </c>
      <c r="Y6" s="44">
        <f t="shared" si="5"/>
        <v>34660.468749999905</v>
      </c>
      <c r="Z6" s="44">
        <f t="shared" si="5"/>
        <v>34660.468749999905</v>
      </c>
      <c r="AA6" s="44">
        <f t="shared" si="5"/>
        <v>34660.468749999905</v>
      </c>
      <c r="AB6" s="44">
        <f t="shared" si="5"/>
        <v>34660.468749999905</v>
      </c>
      <c r="AC6" s="44">
        <f t="shared" si="5"/>
        <v>34660.468749999905</v>
      </c>
      <c r="AD6" s="44">
        <f t="shared" si="5"/>
        <v>34660.468749999905</v>
      </c>
      <c r="AE6" s="44">
        <f t="shared" si="5"/>
        <v>34660.468749999905</v>
      </c>
      <c r="AF6" s="44">
        <f t="shared" si="5"/>
        <v>34660.468749999905</v>
      </c>
      <c r="AG6" s="44">
        <f t="shared" si="5"/>
        <v>34660.468749999905</v>
      </c>
      <c r="AH6" s="44">
        <f t="shared" si="5"/>
        <v>34660.468749999905</v>
      </c>
      <c r="AI6" s="44">
        <f t="shared" si="5"/>
        <v>34660.468749999905</v>
      </c>
      <c r="AJ6" s="44">
        <f t="shared" si="5"/>
        <v>34660.468749999905</v>
      </c>
      <c r="AK6" s="44">
        <f t="shared" si="5"/>
        <v>34660.468749999905</v>
      </c>
      <c r="AL6" s="44">
        <f t="shared" si="5"/>
        <v>34660.468749999905</v>
      </c>
      <c r="AM6" s="44">
        <f t="shared" si="5"/>
        <v>34660.468749999905</v>
      </c>
      <c r="AN6" s="44">
        <f t="shared" si="5"/>
        <v>34660.468749999905</v>
      </c>
      <c r="AO6" s="44">
        <f t="shared" si="5"/>
        <v>34660.468749999905</v>
      </c>
      <c r="AP6" s="44">
        <f t="shared" si="5"/>
        <v>34660.468749999905</v>
      </c>
      <c r="AQ6" s="44">
        <f t="shared" si="5"/>
        <v>34660.468749999905</v>
      </c>
    </row>
    <row r="7" spans="1:43">
      <c r="A7" s="31" t="s">
        <v>127</v>
      </c>
      <c r="B7" s="44">
        <f t="shared" ref="B7" si="6">B5</f>
        <v>30000</v>
      </c>
      <c r="C7" s="44">
        <f>C5</f>
        <v>30000</v>
      </c>
      <c r="D7" s="44">
        <f t="shared" ref="D7:AQ7" si="7">D5</f>
        <v>30000</v>
      </c>
      <c r="E7" s="44">
        <f t="shared" si="7"/>
        <v>30000</v>
      </c>
      <c r="F7" s="44">
        <f t="shared" si="7"/>
        <v>30000</v>
      </c>
      <c r="G7" s="44">
        <f t="shared" si="7"/>
        <v>30000</v>
      </c>
      <c r="H7" s="44">
        <f t="shared" si="7"/>
        <v>30000</v>
      </c>
      <c r="I7" s="44">
        <f t="shared" si="7"/>
        <v>30000</v>
      </c>
      <c r="J7" s="44">
        <f t="shared" si="7"/>
        <v>30000</v>
      </c>
      <c r="K7" s="44">
        <f t="shared" si="7"/>
        <v>30000</v>
      </c>
      <c r="L7" s="44">
        <f t="shared" si="7"/>
        <v>30000</v>
      </c>
      <c r="M7" s="44">
        <f t="shared" si="7"/>
        <v>30000</v>
      </c>
      <c r="N7" s="44">
        <f t="shared" si="7"/>
        <v>30000</v>
      </c>
      <c r="O7" s="44">
        <f t="shared" si="7"/>
        <v>30000</v>
      </c>
      <c r="P7" s="44">
        <f t="shared" si="7"/>
        <v>30000</v>
      </c>
      <c r="Q7" s="44">
        <f t="shared" si="7"/>
        <v>30000</v>
      </c>
      <c r="R7" s="44">
        <f t="shared" si="7"/>
        <v>30000</v>
      </c>
      <c r="S7" s="44">
        <f t="shared" si="7"/>
        <v>30000</v>
      </c>
      <c r="T7" s="44">
        <f t="shared" si="7"/>
        <v>30000</v>
      </c>
      <c r="U7" s="44">
        <f t="shared" si="7"/>
        <v>30000</v>
      </c>
      <c r="V7" s="44">
        <f t="shared" si="7"/>
        <v>30000</v>
      </c>
      <c r="W7" s="44">
        <f t="shared" si="7"/>
        <v>30000</v>
      </c>
      <c r="X7" s="44">
        <f t="shared" si="7"/>
        <v>30000</v>
      </c>
      <c r="Y7" s="44">
        <f t="shared" si="7"/>
        <v>30000</v>
      </c>
      <c r="Z7" s="44">
        <f t="shared" si="7"/>
        <v>30000</v>
      </c>
      <c r="AA7" s="44">
        <f t="shared" si="7"/>
        <v>30000</v>
      </c>
      <c r="AB7" s="44">
        <f t="shared" si="7"/>
        <v>30000</v>
      </c>
      <c r="AC7" s="44">
        <f t="shared" si="7"/>
        <v>30000</v>
      </c>
      <c r="AD7" s="44">
        <f t="shared" si="7"/>
        <v>30000</v>
      </c>
      <c r="AE7" s="44">
        <f t="shared" si="7"/>
        <v>30000</v>
      </c>
      <c r="AF7" s="44">
        <f t="shared" si="7"/>
        <v>30000</v>
      </c>
      <c r="AG7" s="44">
        <f t="shared" si="7"/>
        <v>30000</v>
      </c>
      <c r="AH7" s="44">
        <f t="shared" si="7"/>
        <v>30000</v>
      </c>
      <c r="AI7" s="44">
        <f t="shared" si="7"/>
        <v>30000</v>
      </c>
      <c r="AJ7" s="44">
        <f t="shared" si="7"/>
        <v>30000</v>
      </c>
      <c r="AK7" s="44">
        <f t="shared" si="7"/>
        <v>30000</v>
      </c>
      <c r="AL7" s="44">
        <f t="shared" si="7"/>
        <v>30000</v>
      </c>
      <c r="AM7" s="44">
        <f t="shared" si="7"/>
        <v>30000</v>
      </c>
      <c r="AN7" s="44">
        <f t="shared" si="7"/>
        <v>30000</v>
      </c>
      <c r="AO7" s="44">
        <f t="shared" si="7"/>
        <v>30000</v>
      </c>
      <c r="AP7" s="44">
        <f t="shared" si="7"/>
        <v>30000</v>
      </c>
      <c r="AQ7" s="44">
        <f t="shared" si="7"/>
        <v>30000</v>
      </c>
    </row>
    <row r="8" spans="1:43">
      <c r="A8" s="31" t="s">
        <v>128</v>
      </c>
      <c r="B8" s="29">
        <f t="shared" si="3"/>
        <v>52373.3913574326</v>
      </c>
      <c r="C8" s="29">
        <f>C5*Ships!A58</f>
        <v>52373.3913574326</v>
      </c>
      <c r="D8" s="29">
        <f t="shared" si="3"/>
        <v>52373.3913574326</v>
      </c>
      <c r="E8" s="29">
        <f t="shared" si="0"/>
        <v>52373.3913574326</v>
      </c>
      <c r="F8" s="29">
        <f t="shared" si="0"/>
        <v>52373.3913574326</v>
      </c>
      <c r="G8" s="29">
        <f t="shared" si="0"/>
        <v>52373.3913574326</v>
      </c>
      <c r="H8" s="29">
        <f t="shared" si="0"/>
        <v>52373.3913574326</v>
      </c>
      <c r="I8" s="29">
        <f t="shared" si="0"/>
        <v>52373.3913574326</v>
      </c>
      <c r="J8" s="29">
        <f t="shared" si="0"/>
        <v>52373.3913574326</v>
      </c>
      <c r="K8" s="29">
        <f t="shared" si="0"/>
        <v>52373.3913574326</v>
      </c>
      <c r="L8" s="29">
        <f t="shared" si="0"/>
        <v>52373.3913574326</v>
      </c>
      <c r="M8" s="29">
        <f t="shared" si="0"/>
        <v>52373.3913574326</v>
      </c>
      <c r="N8" s="29">
        <f t="shared" si="0"/>
        <v>52373.3913574326</v>
      </c>
      <c r="O8" s="29">
        <f t="shared" si="0"/>
        <v>52373.3913574326</v>
      </c>
      <c r="P8" s="29">
        <f t="shared" si="0"/>
        <v>52373.3913574326</v>
      </c>
      <c r="Q8" s="29">
        <f t="shared" si="0"/>
        <v>52373.3913574326</v>
      </c>
      <c r="R8" s="29">
        <f t="shared" si="0"/>
        <v>52373.3913574326</v>
      </c>
      <c r="S8" s="29">
        <f t="shared" si="0"/>
        <v>52373.3913574326</v>
      </c>
      <c r="T8" s="29">
        <f t="shared" si="0"/>
        <v>52373.3913574326</v>
      </c>
      <c r="U8" s="29">
        <f t="shared" si="0"/>
        <v>52373.3913574326</v>
      </c>
      <c r="V8" s="29">
        <f t="shared" si="0"/>
        <v>52373.3913574326</v>
      </c>
      <c r="W8" s="29">
        <f t="shared" si="0"/>
        <v>52373.3913574326</v>
      </c>
      <c r="X8" s="29">
        <f t="shared" si="0"/>
        <v>52373.3913574326</v>
      </c>
      <c r="Y8" s="29">
        <f t="shared" si="0"/>
        <v>52373.3913574326</v>
      </c>
      <c r="Z8" s="29">
        <f t="shared" si="0"/>
        <v>52373.3913574326</v>
      </c>
      <c r="AA8" s="29">
        <f t="shared" si="0"/>
        <v>52373.3913574326</v>
      </c>
      <c r="AB8" s="29">
        <f t="shared" si="0"/>
        <v>52373.3913574326</v>
      </c>
      <c r="AC8" s="29">
        <f t="shared" si="0"/>
        <v>52373.3913574326</v>
      </c>
      <c r="AD8" s="29">
        <f t="shared" si="0"/>
        <v>52373.3913574326</v>
      </c>
      <c r="AE8" s="29">
        <f t="shared" si="0"/>
        <v>52373.3913574326</v>
      </c>
      <c r="AF8" s="29">
        <f t="shared" si="0"/>
        <v>52373.3913574326</v>
      </c>
      <c r="AG8" s="29">
        <f t="shared" si="0"/>
        <v>52373.3913574326</v>
      </c>
      <c r="AH8" s="29">
        <f t="shared" si="0"/>
        <v>52373.3913574326</v>
      </c>
      <c r="AI8" s="29">
        <f t="shared" si="0"/>
        <v>52373.3913574326</v>
      </c>
      <c r="AJ8" s="29">
        <f t="shared" si="0"/>
        <v>52373.3913574326</v>
      </c>
      <c r="AK8" s="29">
        <f t="shared" si="0"/>
        <v>52373.3913574326</v>
      </c>
      <c r="AL8" s="29">
        <f t="shared" si="0"/>
        <v>52373.3913574326</v>
      </c>
      <c r="AM8" s="29">
        <f t="shared" si="0"/>
        <v>52373.3913574326</v>
      </c>
      <c r="AN8" s="29">
        <f t="shared" si="0"/>
        <v>52373.3913574326</v>
      </c>
      <c r="AO8" s="29">
        <f t="shared" ref="AO8:AQ8" si="8">$C8</f>
        <v>52373.3913574326</v>
      </c>
      <c r="AP8" s="29">
        <f t="shared" si="8"/>
        <v>52373.3913574326</v>
      </c>
      <c r="AQ8" s="29">
        <f t="shared" si="8"/>
        <v>52373.3913574326</v>
      </c>
    </row>
  </sheetData>
  <phoneticPr fontId="8"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70C0"/>
  </sheetPr>
  <dimension ref="A1:AQ8"/>
  <sheetViews>
    <sheetView workbookViewId="0">
      <selection activeCell="B2" sqref="B2:B8"/>
    </sheetView>
  </sheetViews>
  <sheetFormatPr defaultColWidth="8.88671875" defaultRowHeight="14.95"/>
  <cols>
    <col min="1" max="1" width="18.109375" style="29" bestFit="1" customWidth="1"/>
    <col min="2" max="2" width="18.109375" style="29" customWidth="1"/>
    <col min="3" max="43" width="9.88671875" style="29" bestFit="1" customWidth="1"/>
    <col min="44" max="16384" width="8.88671875" style="29"/>
  </cols>
  <sheetData>
    <row r="1" spans="1:43">
      <c r="A1" s="30" t="s">
        <v>125</v>
      </c>
      <c r="B1" s="31">
        <v>2019</v>
      </c>
      <c r="C1" s="31">
        <v>2020</v>
      </c>
      <c r="D1" s="31">
        <v>2021</v>
      </c>
      <c r="E1" s="31">
        <v>2022</v>
      </c>
      <c r="F1" s="31">
        <v>2023</v>
      </c>
      <c r="G1" s="31">
        <v>2024</v>
      </c>
      <c r="H1" s="31">
        <v>2025</v>
      </c>
      <c r="I1" s="31">
        <v>2026</v>
      </c>
      <c r="J1" s="31">
        <v>2027</v>
      </c>
      <c r="K1" s="31">
        <v>2028</v>
      </c>
      <c r="L1" s="31">
        <v>2029</v>
      </c>
      <c r="M1" s="31">
        <v>2030</v>
      </c>
      <c r="N1" s="31">
        <v>2031</v>
      </c>
      <c r="O1" s="31">
        <v>2032</v>
      </c>
      <c r="P1" s="31">
        <v>2033</v>
      </c>
      <c r="Q1" s="31">
        <v>2034</v>
      </c>
      <c r="R1" s="31">
        <v>2035</v>
      </c>
      <c r="S1" s="31">
        <v>2036</v>
      </c>
      <c r="T1" s="31">
        <v>2037</v>
      </c>
      <c r="U1" s="31">
        <v>2038</v>
      </c>
      <c r="V1" s="31">
        <v>2039</v>
      </c>
      <c r="W1" s="31">
        <v>2040</v>
      </c>
      <c r="X1" s="31">
        <v>2041</v>
      </c>
      <c r="Y1" s="31">
        <v>2042</v>
      </c>
      <c r="Z1" s="31">
        <v>2043</v>
      </c>
      <c r="AA1" s="31">
        <v>2044</v>
      </c>
      <c r="AB1" s="31">
        <v>2045</v>
      </c>
      <c r="AC1" s="31">
        <v>2046</v>
      </c>
      <c r="AD1" s="31">
        <v>2047</v>
      </c>
      <c r="AE1" s="31">
        <v>2048</v>
      </c>
      <c r="AF1" s="31">
        <v>2049</v>
      </c>
      <c r="AG1" s="31">
        <v>2050</v>
      </c>
      <c r="AH1" s="31">
        <v>2051</v>
      </c>
      <c r="AI1" s="31">
        <v>2052</v>
      </c>
      <c r="AJ1" s="31">
        <v>2053</v>
      </c>
      <c r="AK1" s="31">
        <v>2054</v>
      </c>
      <c r="AL1" s="31">
        <v>2055</v>
      </c>
      <c r="AM1" s="31">
        <v>2056</v>
      </c>
      <c r="AN1" s="31">
        <v>2057</v>
      </c>
      <c r="AO1" s="31">
        <v>2058</v>
      </c>
      <c r="AP1" s="31">
        <v>2059</v>
      </c>
      <c r="AQ1" s="31">
        <v>2060</v>
      </c>
    </row>
    <row r="2" spans="1:43">
      <c r="A2" s="31" t="s">
        <v>38</v>
      </c>
      <c r="B2" s="29">
        <f>$C2</f>
        <v>11553489.5833333</v>
      </c>
      <c r="C2" s="29">
        <f>C5*Ships!A57</f>
        <v>11553489.5833333</v>
      </c>
      <c r="D2" s="29">
        <f>$C2</f>
        <v>11553489.5833333</v>
      </c>
      <c r="E2" s="29">
        <f t="shared" ref="E2:AQ8" si="0">$C2</f>
        <v>11553489.5833333</v>
      </c>
      <c r="F2" s="29">
        <f t="shared" si="0"/>
        <v>11553489.5833333</v>
      </c>
      <c r="G2" s="29">
        <f t="shared" si="0"/>
        <v>11553489.5833333</v>
      </c>
      <c r="H2" s="29">
        <f t="shared" si="0"/>
        <v>11553489.5833333</v>
      </c>
      <c r="I2" s="29">
        <f t="shared" si="0"/>
        <v>11553489.5833333</v>
      </c>
      <c r="J2" s="29">
        <f t="shared" si="0"/>
        <v>11553489.5833333</v>
      </c>
      <c r="K2" s="29">
        <f t="shared" si="0"/>
        <v>11553489.5833333</v>
      </c>
      <c r="L2" s="29">
        <f t="shared" si="0"/>
        <v>11553489.5833333</v>
      </c>
      <c r="M2" s="29">
        <f t="shared" si="0"/>
        <v>11553489.5833333</v>
      </c>
      <c r="N2" s="29">
        <f t="shared" si="0"/>
        <v>11553489.5833333</v>
      </c>
      <c r="O2" s="29">
        <f t="shared" si="0"/>
        <v>11553489.5833333</v>
      </c>
      <c r="P2" s="29">
        <f t="shared" si="0"/>
        <v>11553489.5833333</v>
      </c>
      <c r="Q2" s="29">
        <f t="shared" si="0"/>
        <v>11553489.5833333</v>
      </c>
      <c r="R2" s="29">
        <f t="shared" si="0"/>
        <v>11553489.5833333</v>
      </c>
      <c r="S2" s="29">
        <f t="shared" si="0"/>
        <v>11553489.5833333</v>
      </c>
      <c r="T2" s="29">
        <f t="shared" si="0"/>
        <v>11553489.5833333</v>
      </c>
      <c r="U2" s="29">
        <f t="shared" si="0"/>
        <v>11553489.5833333</v>
      </c>
      <c r="V2" s="29">
        <f t="shared" si="0"/>
        <v>11553489.5833333</v>
      </c>
      <c r="W2" s="29">
        <f t="shared" si="0"/>
        <v>11553489.5833333</v>
      </c>
      <c r="X2" s="29">
        <f t="shared" si="0"/>
        <v>11553489.5833333</v>
      </c>
      <c r="Y2" s="29">
        <f t="shared" si="0"/>
        <v>11553489.5833333</v>
      </c>
      <c r="Z2" s="29">
        <f t="shared" si="0"/>
        <v>11553489.5833333</v>
      </c>
      <c r="AA2" s="29">
        <f t="shared" si="0"/>
        <v>11553489.5833333</v>
      </c>
      <c r="AB2" s="29">
        <f t="shared" si="0"/>
        <v>11553489.5833333</v>
      </c>
      <c r="AC2" s="29">
        <f t="shared" si="0"/>
        <v>11553489.5833333</v>
      </c>
      <c r="AD2" s="29">
        <f t="shared" si="0"/>
        <v>11553489.5833333</v>
      </c>
      <c r="AE2" s="29">
        <f t="shared" si="0"/>
        <v>11553489.5833333</v>
      </c>
      <c r="AF2" s="29">
        <f t="shared" si="0"/>
        <v>11553489.5833333</v>
      </c>
      <c r="AG2" s="29">
        <f t="shared" si="0"/>
        <v>11553489.5833333</v>
      </c>
      <c r="AH2" s="29">
        <f t="shared" si="0"/>
        <v>11553489.5833333</v>
      </c>
      <c r="AI2" s="29">
        <f t="shared" si="0"/>
        <v>11553489.5833333</v>
      </c>
      <c r="AJ2" s="29">
        <f t="shared" si="0"/>
        <v>11553489.5833333</v>
      </c>
      <c r="AK2" s="29">
        <f t="shared" si="0"/>
        <v>11553489.5833333</v>
      </c>
      <c r="AL2" s="29">
        <f t="shared" si="0"/>
        <v>11553489.5833333</v>
      </c>
      <c r="AM2" s="29">
        <f t="shared" si="0"/>
        <v>11553489.5833333</v>
      </c>
      <c r="AN2" s="29">
        <f t="shared" si="0"/>
        <v>11553489.5833333</v>
      </c>
      <c r="AO2" s="29">
        <f t="shared" si="0"/>
        <v>11553489.5833333</v>
      </c>
      <c r="AP2" s="29">
        <f t="shared" si="0"/>
        <v>11553489.5833333</v>
      </c>
      <c r="AQ2" s="29">
        <f t="shared" si="0"/>
        <v>11553489.5833333</v>
      </c>
    </row>
    <row r="3" spans="1:43">
      <c r="A3" s="31" t="s">
        <v>35</v>
      </c>
      <c r="B3" s="44">
        <f t="shared" ref="B3" si="1">B5</f>
        <v>10000000</v>
      </c>
      <c r="C3" s="44">
        <f>C5</f>
        <v>10000000</v>
      </c>
      <c r="D3" s="44">
        <f t="shared" ref="D3:AQ3" si="2">D5</f>
        <v>10000000</v>
      </c>
      <c r="E3" s="44">
        <f t="shared" si="2"/>
        <v>10000000</v>
      </c>
      <c r="F3" s="44">
        <f t="shared" si="2"/>
        <v>10000000</v>
      </c>
      <c r="G3" s="44">
        <f t="shared" si="2"/>
        <v>10000000</v>
      </c>
      <c r="H3" s="44">
        <f t="shared" si="2"/>
        <v>10000000</v>
      </c>
      <c r="I3" s="44">
        <f t="shared" si="2"/>
        <v>10000000</v>
      </c>
      <c r="J3" s="44">
        <f t="shared" si="2"/>
        <v>10000000</v>
      </c>
      <c r="K3" s="44">
        <f t="shared" si="2"/>
        <v>10000000</v>
      </c>
      <c r="L3" s="44">
        <f t="shared" si="2"/>
        <v>10000000</v>
      </c>
      <c r="M3" s="44">
        <f t="shared" si="2"/>
        <v>10000000</v>
      </c>
      <c r="N3" s="44">
        <f t="shared" si="2"/>
        <v>10000000</v>
      </c>
      <c r="O3" s="44">
        <f t="shared" si="2"/>
        <v>10000000</v>
      </c>
      <c r="P3" s="44">
        <f t="shared" si="2"/>
        <v>10000000</v>
      </c>
      <c r="Q3" s="44">
        <f t="shared" si="2"/>
        <v>10000000</v>
      </c>
      <c r="R3" s="44">
        <f t="shared" si="2"/>
        <v>10000000</v>
      </c>
      <c r="S3" s="44">
        <f t="shared" si="2"/>
        <v>10000000</v>
      </c>
      <c r="T3" s="44">
        <f t="shared" si="2"/>
        <v>10000000</v>
      </c>
      <c r="U3" s="44">
        <f t="shared" si="2"/>
        <v>10000000</v>
      </c>
      <c r="V3" s="44">
        <f t="shared" si="2"/>
        <v>10000000</v>
      </c>
      <c r="W3" s="44">
        <f t="shared" si="2"/>
        <v>10000000</v>
      </c>
      <c r="X3" s="44">
        <f t="shared" si="2"/>
        <v>10000000</v>
      </c>
      <c r="Y3" s="44">
        <f t="shared" si="2"/>
        <v>10000000</v>
      </c>
      <c r="Z3" s="44">
        <f t="shared" si="2"/>
        <v>10000000</v>
      </c>
      <c r="AA3" s="44">
        <f t="shared" si="2"/>
        <v>10000000</v>
      </c>
      <c r="AB3" s="44">
        <f t="shared" si="2"/>
        <v>10000000</v>
      </c>
      <c r="AC3" s="44">
        <f t="shared" si="2"/>
        <v>10000000</v>
      </c>
      <c r="AD3" s="44">
        <f t="shared" si="2"/>
        <v>10000000</v>
      </c>
      <c r="AE3" s="44">
        <f t="shared" si="2"/>
        <v>10000000</v>
      </c>
      <c r="AF3" s="44">
        <f t="shared" si="2"/>
        <v>10000000</v>
      </c>
      <c r="AG3" s="44">
        <f t="shared" si="2"/>
        <v>10000000</v>
      </c>
      <c r="AH3" s="44">
        <f t="shared" si="2"/>
        <v>10000000</v>
      </c>
      <c r="AI3" s="44">
        <f t="shared" si="2"/>
        <v>10000000</v>
      </c>
      <c r="AJ3" s="44">
        <f t="shared" si="2"/>
        <v>10000000</v>
      </c>
      <c r="AK3" s="44">
        <f t="shared" si="2"/>
        <v>10000000</v>
      </c>
      <c r="AL3" s="44">
        <f t="shared" si="2"/>
        <v>10000000</v>
      </c>
      <c r="AM3" s="44">
        <f t="shared" si="2"/>
        <v>10000000</v>
      </c>
      <c r="AN3" s="44">
        <f t="shared" si="2"/>
        <v>10000000</v>
      </c>
      <c r="AO3" s="44">
        <f t="shared" si="2"/>
        <v>10000000</v>
      </c>
      <c r="AP3" s="44">
        <f t="shared" si="2"/>
        <v>10000000</v>
      </c>
      <c r="AQ3" s="44">
        <f t="shared" si="2"/>
        <v>10000000</v>
      </c>
    </row>
    <row r="4" spans="1:43">
      <c r="A4" s="31" t="s">
        <v>30</v>
      </c>
      <c r="B4" s="44">
        <f t="shared" ref="B4:AQ4" si="3">B5</f>
        <v>10000000</v>
      </c>
      <c r="C4" s="44">
        <f>C5</f>
        <v>10000000</v>
      </c>
      <c r="D4" s="44">
        <f t="shared" si="3"/>
        <v>10000000</v>
      </c>
      <c r="E4" s="44">
        <f t="shared" si="3"/>
        <v>10000000</v>
      </c>
      <c r="F4" s="44">
        <f t="shared" si="3"/>
        <v>10000000</v>
      </c>
      <c r="G4" s="44">
        <f t="shared" si="3"/>
        <v>10000000</v>
      </c>
      <c r="H4" s="44">
        <f t="shared" si="3"/>
        <v>10000000</v>
      </c>
      <c r="I4" s="44">
        <f t="shared" si="3"/>
        <v>10000000</v>
      </c>
      <c r="J4" s="44">
        <f t="shared" si="3"/>
        <v>10000000</v>
      </c>
      <c r="K4" s="44">
        <f t="shared" si="3"/>
        <v>10000000</v>
      </c>
      <c r="L4" s="44">
        <f t="shared" si="3"/>
        <v>10000000</v>
      </c>
      <c r="M4" s="44">
        <f t="shared" si="3"/>
        <v>10000000</v>
      </c>
      <c r="N4" s="44">
        <f t="shared" si="3"/>
        <v>10000000</v>
      </c>
      <c r="O4" s="44">
        <f t="shared" si="3"/>
        <v>10000000</v>
      </c>
      <c r="P4" s="44">
        <f t="shared" si="3"/>
        <v>10000000</v>
      </c>
      <c r="Q4" s="44">
        <f t="shared" si="3"/>
        <v>10000000</v>
      </c>
      <c r="R4" s="44">
        <f t="shared" si="3"/>
        <v>10000000</v>
      </c>
      <c r="S4" s="44">
        <f t="shared" si="3"/>
        <v>10000000</v>
      </c>
      <c r="T4" s="44">
        <f t="shared" si="3"/>
        <v>10000000</v>
      </c>
      <c r="U4" s="44">
        <f t="shared" si="3"/>
        <v>10000000</v>
      </c>
      <c r="V4" s="44">
        <f t="shared" si="3"/>
        <v>10000000</v>
      </c>
      <c r="W4" s="44">
        <f t="shared" si="3"/>
        <v>10000000</v>
      </c>
      <c r="X4" s="44">
        <f t="shared" si="3"/>
        <v>10000000</v>
      </c>
      <c r="Y4" s="44">
        <f t="shared" si="3"/>
        <v>10000000</v>
      </c>
      <c r="Z4" s="44">
        <f t="shared" si="3"/>
        <v>10000000</v>
      </c>
      <c r="AA4" s="44">
        <f t="shared" si="3"/>
        <v>10000000</v>
      </c>
      <c r="AB4" s="44">
        <f t="shared" si="3"/>
        <v>10000000</v>
      </c>
      <c r="AC4" s="44">
        <f t="shared" si="3"/>
        <v>10000000</v>
      </c>
      <c r="AD4" s="44">
        <f t="shared" si="3"/>
        <v>10000000</v>
      </c>
      <c r="AE4" s="44">
        <f t="shared" si="3"/>
        <v>10000000</v>
      </c>
      <c r="AF4" s="44">
        <f t="shared" si="3"/>
        <v>10000000</v>
      </c>
      <c r="AG4" s="44">
        <f t="shared" si="3"/>
        <v>10000000</v>
      </c>
      <c r="AH4" s="44">
        <f t="shared" si="3"/>
        <v>10000000</v>
      </c>
      <c r="AI4" s="44">
        <f t="shared" si="3"/>
        <v>10000000</v>
      </c>
      <c r="AJ4" s="44">
        <f t="shared" si="3"/>
        <v>10000000</v>
      </c>
      <c r="AK4" s="44">
        <f t="shared" si="3"/>
        <v>10000000</v>
      </c>
      <c r="AL4" s="44">
        <f t="shared" si="3"/>
        <v>10000000</v>
      </c>
      <c r="AM4" s="44">
        <f t="shared" si="3"/>
        <v>10000000</v>
      </c>
      <c r="AN4" s="44">
        <f t="shared" si="3"/>
        <v>10000000</v>
      </c>
      <c r="AO4" s="44">
        <f t="shared" si="3"/>
        <v>10000000</v>
      </c>
      <c r="AP4" s="44">
        <f t="shared" si="3"/>
        <v>10000000</v>
      </c>
      <c r="AQ4" s="44">
        <f t="shared" si="3"/>
        <v>10000000</v>
      </c>
    </row>
    <row r="5" spans="1:43">
      <c r="A5" s="31" t="s">
        <v>33</v>
      </c>
      <c r="B5" s="29">
        <f t="shared" ref="B5:D8" si="4">$C5</f>
        <v>10000000</v>
      </c>
      <c r="C5" s="29">
        <f>Ships!A35</f>
        <v>10000000</v>
      </c>
      <c r="D5" s="29">
        <f t="shared" si="4"/>
        <v>10000000</v>
      </c>
      <c r="E5" s="29">
        <f t="shared" si="0"/>
        <v>10000000</v>
      </c>
      <c r="F5" s="29">
        <f t="shared" si="0"/>
        <v>10000000</v>
      </c>
      <c r="G5" s="29">
        <f t="shared" si="0"/>
        <v>10000000</v>
      </c>
      <c r="H5" s="29">
        <f t="shared" si="0"/>
        <v>10000000</v>
      </c>
      <c r="I5" s="29">
        <f t="shared" si="0"/>
        <v>10000000</v>
      </c>
      <c r="J5" s="29">
        <f t="shared" si="0"/>
        <v>10000000</v>
      </c>
      <c r="K5" s="29">
        <f t="shared" si="0"/>
        <v>10000000</v>
      </c>
      <c r="L5" s="29">
        <f t="shared" si="0"/>
        <v>10000000</v>
      </c>
      <c r="M5" s="29">
        <f t="shared" si="0"/>
        <v>10000000</v>
      </c>
      <c r="N5" s="29">
        <f t="shared" si="0"/>
        <v>10000000</v>
      </c>
      <c r="O5" s="29">
        <f t="shared" si="0"/>
        <v>10000000</v>
      </c>
      <c r="P5" s="29">
        <f t="shared" si="0"/>
        <v>10000000</v>
      </c>
      <c r="Q5" s="29">
        <f t="shared" si="0"/>
        <v>10000000</v>
      </c>
      <c r="R5" s="29">
        <f t="shared" si="0"/>
        <v>10000000</v>
      </c>
      <c r="S5" s="29">
        <f t="shared" si="0"/>
        <v>10000000</v>
      </c>
      <c r="T5" s="29">
        <f t="shared" si="0"/>
        <v>10000000</v>
      </c>
      <c r="U5" s="29">
        <f t="shared" si="0"/>
        <v>10000000</v>
      </c>
      <c r="V5" s="29">
        <f t="shared" si="0"/>
        <v>10000000</v>
      </c>
      <c r="W5" s="29">
        <f t="shared" si="0"/>
        <v>10000000</v>
      </c>
      <c r="X5" s="29">
        <f t="shared" si="0"/>
        <v>10000000</v>
      </c>
      <c r="Y5" s="29">
        <f t="shared" si="0"/>
        <v>10000000</v>
      </c>
      <c r="Z5" s="29">
        <f t="shared" si="0"/>
        <v>10000000</v>
      </c>
      <c r="AA5" s="29">
        <f t="shared" si="0"/>
        <v>10000000</v>
      </c>
      <c r="AB5" s="29">
        <f t="shared" si="0"/>
        <v>10000000</v>
      </c>
      <c r="AC5" s="29">
        <f t="shared" si="0"/>
        <v>10000000</v>
      </c>
      <c r="AD5" s="29">
        <f t="shared" si="0"/>
        <v>10000000</v>
      </c>
      <c r="AE5" s="29">
        <f t="shared" si="0"/>
        <v>10000000</v>
      </c>
      <c r="AF5" s="29">
        <f t="shared" si="0"/>
        <v>10000000</v>
      </c>
      <c r="AG5" s="29">
        <f t="shared" si="0"/>
        <v>10000000</v>
      </c>
      <c r="AH5" s="29">
        <f t="shared" si="0"/>
        <v>10000000</v>
      </c>
      <c r="AI5" s="29">
        <f t="shared" si="0"/>
        <v>10000000</v>
      </c>
      <c r="AJ5" s="29">
        <f t="shared" si="0"/>
        <v>10000000</v>
      </c>
      <c r="AK5" s="29">
        <f t="shared" si="0"/>
        <v>10000000</v>
      </c>
      <c r="AL5" s="29">
        <f t="shared" si="0"/>
        <v>10000000</v>
      </c>
      <c r="AM5" s="29">
        <f t="shared" si="0"/>
        <v>10000000</v>
      </c>
      <c r="AN5" s="29">
        <f t="shared" si="0"/>
        <v>10000000</v>
      </c>
      <c r="AO5" s="29">
        <f t="shared" si="0"/>
        <v>10000000</v>
      </c>
      <c r="AP5" s="29">
        <f t="shared" si="0"/>
        <v>10000000</v>
      </c>
      <c r="AQ5" s="29">
        <f t="shared" si="0"/>
        <v>10000000</v>
      </c>
    </row>
    <row r="6" spans="1:43">
      <c r="A6" s="31" t="s">
        <v>126</v>
      </c>
      <c r="B6" s="44">
        <f t="shared" ref="B6" si="5">B2</f>
        <v>11553489.5833333</v>
      </c>
      <c r="C6" s="44">
        <f>C2</f>
        <v>11553489.5833333</v>
      </c>
      <c r="D6" s="44">
        <f t="shared" ref="D6:AQ6" si="6">D2</f>
        <v>11553489.5833333</v>
      </c>
      <c r="E6" s="44">
        <f t="shared" si="6"/>
        <v>11553489.5833333</v>
      </c>
      <c r="F6" s="44">
        <f t="shared" si="6"/>
        <v>11553489.5833333</v>
      </c>
      <c r="G6" s="44">
        <f t="shared" si="6"/>
        <v>11553489.5833333</v>
      </c>
      <c r="H6" s="44">
        <f t="shared" si="6"/>
        <v>11553489.5833333</v>
      </c>
      <c r="I6" s="44">
        <f t="shared" si="6"/>
        <v>11553489.5833333</v>
      </c>
      <c r="J6" s="44">
        <f t="shared" si="6"/>
        <v>11553489.5833333</v>
      </c>
      <c r="K6" s="44">
        <f t="shared" si="6"/>
        <v>11553489.5833333</v>
      </c>
      <c r="L6" s="44">
        <f t="shared" si="6"/>
        <v>11553489.5833333</v>
      </c>
      <c r="M6" s="44">
        <f t="shared" si="6"/>
        <v>11553489.5833333</v>
      </c>
      <c r="N6" s="44">
        <f t="shared" si="6"/>
        <v>11553489.5833333</v>
      </c>
      <c r="O6" s="44">
        <f t="shared" si="6"/>
        <v>11553489.5833333</v>
      </c>
      <c r="P6" s="44">
        <f t="shared" si="6"/>
        <v>11553489.5833333</v>
      </c>
      <c r="Q6" s="44">
        <f t="shared" si="6"/>
        <v>11553489.5833333</v>
      </c>
      <c r="R6" s="44">
        <f t="shared" si="6"/>
        <v>11553489.5833333</v>
      </c>
      <c r="S6" s="44">
        <f t="shared" si="6"/>
        <v>11553489.5833333</v>
      </c>
      <c r="T6" s="44">
        <f t="shared" si="6"/>
        <v>11553489.5833333</v>
      </c>
      <c r="U6" s="44">
        <f t="shared" si="6"/>
        <v>11553489.5833333</v>
      </c>
      <c r="V6" s="44">
        <f t="shared" si="6"/>
        <v>11553489.5833333</v>
      </c>
      <c r="W6" s="44">
        <f t="shared" si="6"/>
        <v>11553489.5833333</v>
      </c>
      <c r="X6" s="44">
        <f t="shared" si="6"/>
        <v>11553489.5833333</v>
      </c>
      <c r="Y6" s="44">
        <f t="shared" si="6"/>
        <v>11553489.5833333</v>
      </c>
      <c r="Z6" s="44">
        <f t="shared" si="6"/>
        <v>11553489.5833333</v>
      </c>
      <c r="AA6" s="44">
        <f t="shared" si="6"/>
        <v>11553489.5833333</v>
      </c>
      <c r="AB6" s="44">
        <f t="shared" si="6"/>
        <v>11553489.5833333</v>
      </c>
      <c r="AC6" s="44">
        <f t="shared" si="6"/>
        <v>11553489.5833333</v>
      </c>
      <c r="AD6" s="44">
        <f t="shared" si="6"/>
        <v>11553489.5833333</v>
      </c>
      <c r="AE6" s="44">
        <f t="shared" si="6"/>
        <v>11553489.5833333</v>
      </c>
      <c r="AF6" s="44">
        <f t="shared" si="6"/>
        <v>11553489.5833333</v>
      </c>
      <c r="AG6" s="44">
        <f t="shared" si="6"/>
        <v>11553489.5833333</v>
      </c>
      <c r="AH6" s="44">
        <f t="shared" si="6"/>
        <v>11553489.5833333</v>
      </c>
      <c r="AI6" s="44">
        <f t="shared" si="6"/>
        <v>11553489.5833333</v>
      </c>
      <c r="AJ6" s="44">
        <f t="shared" si="6"/>
        <v>11553489.5833333</v>
      </c>
      <c r="AK6" s="44">
        <f t="shared" si="6"/>
        <v>11553489.5833333</v>
      </c>
      <c r="AL6" s="44">
        <f t="shared" si="6"/>
        <v>11553489.5833333</v>
      </c>
      <c r="AM6" s="44">
        <f t="shared" si="6"/>
        <v>11553489.5833333</v>
      </c>
      <c r="AN6" s="44">
        <f t="shared" si="6"/>
        <v>11553489.5833333</v>
      </c>
      <c r="AO6" s="44">
        <f t="shared" si="6"/>
        <v>11553489.5833333</v>
      </c>
      <c r="AP6" s="44">
        <f t="shared" si="6"/>
        <v>11553489.5833333</v>
      </c>
      <c r="AQ6" s="44">
        <f t="shared" si="6"/>
        <v>11553489.5833333</v>
      </c>
    </row>
    <row r="7" spans="1:43">
      <c r="A7" s="31" t="s">
        <v>127</v>
      </c>
      <c r="B7" s="44">
        <f t="shared" ref="B7" si="7">B5</f>
        <v>10000000</v>
      </c>
      <c r="C7" s="44">
        <f>C5</f>
        <v>10000000</v>
      </c>
      <c r="D7" s="44">
        <f t="shared" ref="D7:AQ7" si="8">D5</f>
        <v>10000000</v>
      </c>
      <c r="E7" s="44">
        <f t="shared" si="8"/>
        <v>10000000</v>
      </c>
      <c r="F7" s="44">
        <f t="shared" si="8"/>
        <v>10000000</v>
      </c>
      <c r="G7" s="44">
        <f t="shared" si="8"/>
        <v>10000000</v>
      </c>
      <c r="H7" s="44">
        <f t="shared" si="8"/>
        <v>10000000</v>
      </c>
      <c r="I7" s="44">
        <f t="shared" si="8"/>
        <v>10000000</v>
      </c>
      <c r="J7" s="44">
        <f t="shared" si="8"/>
        <v>10000000</v>
      </c>
      <c r="K7" s="44">
        <f t="shared" si="8"/>
        <v>10000000</v>
      </c>
      <c r="L7" s="44">
        <f t="shared" si="8"/>
        <v>10000000</v>
      </c>
      <c r="M7" s="44">
        <f t="shared" si="8"/>
        <v>10000000</v>
      </c>
      <c r="N7" s="44">
        <f t="shared" si="8"/>
        <v>10000000</v>
      </c>
      <c r="O7" s="44">
        <f t="shared" si="8"/>
        <v>10000000</v>
      </c>
      <c r="P7" s="44">
        <f t="shared" si="8"/>
        <v>10000000</v>
      </c>
      <c r="Q7" s="44">
        <f t="shared" si="8"/>
        <v>10000000</v>
      </c>
      <c r="R7" s="44">
        <f t="shared" si="8"/>
        <v>10000000</v>
      </c>
      <c r="S7" s="44">
        <f t="shared" si="8"/>
        <v>10000000</v>
      </c>
      <c r="T7" s="44">
        <f t="shared" si="8"/>
        <v>10000000</v>
      </c>
      <c r="U7" s="44">
        <f t="shared" si="8"/>
        <v>10000000</v>
      </c>
      <c r="V7" s="44">
        <f t="shared" si="8"/>
        <v>10000000</v>
      </c>
      <c r="W7" s="44">
        <f t="shared" si="8"/>
        <v>10000000</v>
      </c>
      <c r="X7" s="44">
        <f t="shared" si="8"/>
        <v>10000000</v>
      </c>
      <c r="Y7" s="44">
        <f t="shared" si="8"/>
        <v>10000000</v>
      </c>
      <c r="Z7" s="44">
        <f t="shared" si="8"/>
        <v>10000000</v>
      </c>
      <c r="AA7" s="44">
        <f t="shared" si="8"/>
        <v>10000000</v>
      </c>
      <c r="AB7" s="44">
        <f t="shared" si="8"/>
        <v>10000000</v>
      </c>
      <c r="AC7" s="44">
        <f t="shared" si="8"/>
        <v>10000000</v>
      </c>
      <c r="AD7" s="44">
        <f t="shared" si="8"/>
        <v>10000000</v>
      </c>
      <c r="AE7" s="44">
        <f t="shared" si="8"/>
        <v>10000000</v>
      </c>
      <c r="AF7" s="44">
        <f t="shared" si="8"/>
        <v>10000000</v>
      </c>
      <c r="AG7" s="44">
        <f t="shared" si="8"/>
        <v>10000000</v>
      </c>
      <c r="AH7" s="44">
        <f t="shared" si="8"/>
        <v>10000000</v>
      </c>
      <c r="AI7" s="44">
        <f t="shared" si="8"/>
        <v>10000000</v>
      </c>
      <c r="AJ7" s="44">
        <f t="shared" si="8"/>
        <v>10000000</v>
      </c>
      <c r="AK7" s="44">
        <f t="shared" si="8"/>
        <v>10000000</v>
      </c>
      <c r="AL7" s="44">
        <f t="shared" si="8"/>
        <v>10000000</v>
      </c>
      <c r="AM7" s="44">
        <f t="shared" si="8"/>
        <v>10000000</v>
      </c>
      <c r="AN7" s="44">
        <f t="shared" si="8"/>
        <v>10000000</v>
      </c>
      <c r="AO7" s="44">
        <f t="shared" si="8"/>
        <v>10000000</v>
      </c>
      <c r="AP7" s="44">
        <f t="shared" si="8"/>
        <v>10000000</v>
      </c>
      <c r="AQ7" s="44">
        <f t="shared" si="8"/>
        <v>10000000</v>
      </c>
    </row>
    <row r="8" spans="1:43">
      <c r="A8" s="31" t="s">
        <v>128</v>
      </c>
      <c r="B8" s="29">
        <f t="shared" si="4"/>
        <v>17457797.119144201</v>
      </c>
      <c r="C8" s="29">
        <f>C5*Ships!A58</f>
        <v>17457797.119144201</v>
      </c>
      <c r="D8" s="29">
        <f t="shared" si="4"/>
        <v>17457797.119144201</v>
      </c>
      <c r="E8" s="29">
        <f t="shared" si="0"/>
        <v>17457797.119144201</v>
      </c>
      <c r="F8" s="29">
        <f t="shared" si="0"/>
        <v>17457797.119144201</v>
      </c>
      <c r="G8" s="29">
        <f t="shared" si="0"/>
        <v>17457797.119144201</v>
      </c>
      <c r="H8" s="29">
        <f t="shared" si="0"/>
        <v>17457797.119144201</v>
      </c>
      <c r="I8" s="29">
        <f t="shared" si="0"/>
        <v>17457797.119144201</v>
      </c>
      <c r="J8" s="29">
        <f t="shared" si="0"/>
        <v>17457797.119144201</v>
      </c>
      <c r="K8" s="29">
        <f t="shared" si="0"/>
        <v>17457797.119144201</v>
      </c>
      <c r="L8" s="29">
        <f t="shared" si="0"/>
        <v>17457797.119144201</v>
      </c>
      <c r="M8" s="29">
        <f t="shared" si="0"/>
        <v>17457797.119144201</v>
      </c>
      <c r="N8" s="29">
        <f t="shared" si="0"/>
        <v>17457797.119144201</v>
      </c>
      <c r="O8" s="29">
        <f t="shared" si="0"/>
        <v>17457797.119144201</v>
      </c>
      <c r="P8" s="29">
        <f t="shared" si="0"/>
        <v>17457797.119144201</v>
      </c>
      <c r="Q8" s="29">
        <f t="shared" si="0"/>
        <v>17457797.119144201</v>
      </c>
      <c r="R8" s="29">
        <f t="shared" si="0"/>
        <v>17457797.119144201</v>
      </c>
      <c r="S8" s="29">
        <f t="shared" si="0"/>
        <v>17457797.119144201</v>
      </c>
      <c r="T8" s="29">
        <f t="shared" si="0"/>
        <v>17457797.119144201</v>
      </c>
      <c r="U8" s="29">
        <f t="shared" si="0"/>
        <v>17457797.119144201</v>
      </c>
      <c r="V8" s="29">
        <f t="shared" si="0"/>
        <v>17457797.119144201</v>
      </c>
      <c r="W8" s="29">
        <f t="shared" si="0"/>
        <v>17457797.119144201</v>
      </c>
      <c r="X8" s="29">
        <f t="shared" si="0"/>
        <v>17457797.119144201</v>
      </c>
      <c r="Y8" s="29">
        <f t="shared" si="0"/>
        <v>17457797.119144201</v>
      </c>
      <c r="Z8" s="29">
        <f t="shared" si="0"/>
        <v>17457797.119144201</v>
      </c>
      <c r="AA8" s="29">
        <f t="shared" si="0"/>
        <v>17457797.119144201</v>
      </c>
      <c r="AB8" s="29">
        <f t="shared" si="0"/>
        <v>17457797.119144201</v>
      </c>
      <c r="AC8" s="29">
        <f t="shared" si="0"/>
        <v>17457797.119144201</v>
      </c>
      <c r="AD8" s="29">
        <f t="shared" si="0"/>
        <v>17457797.119144201</v>
      </c>
      <c r="AE8" s="29">
        <f t="shared" si="0"/>
        <v>17457797.119144201</v>
      </c>
      <c r="AF8" s="29">
        <f t="shared" si="0"/>
        <v>17457797.119144201</v>
      </c>
      <c r="AG8" s="29">
        <f t="shared" si="0"/>
        <v>17457797.119144201</v>
      </c>
      <c r="AH8" s="29">
        <f t="shared" si="0"/>
        <v>17457797.119144201</v>
      </c>
      <c r="AI8" s="29">
        <f t="shared" si="0"/>
        <v>17457797.119144201</v>
      </c>
      <c r="AJ8" s="29">
        <f t="shared" si="0"/>
        <v>17457797.119144201</v>
      </c>
      <c r="AK8" s="29">
        <f t="shared" si="0"/>
        <v>17457797.119144201</v>
      </c>
      <c r="AL8" s="29">
        <f t="shared" si="0"/>
        <v>17457797.119144201</v>
      </c>
      <c r="AM8" s="29">
        <f t="shared" si="0"/>
        <v>17457797.119144201</v>
      </c>
      <c r="AN8" s="29">
        <f t="shared" si="0"/>
        <v>17457797.119144201</v>
      </c>
      <c r="AO8" s="29">
        <f t="shared" ref="AO8:AQ8" si="9">$C8</f>
        <v>17457797.119144201</v>
      </c>
      <c r="AP8" s="29">
        <f t="shared" si="9"/>
        <v>17457797.119144201</v>
      </c>
      <c r="AQ8" s="29">
        <f t="shared" si="9"/>
        <v>17457797.119144201</v>
      </c>
    </row>
  </sheetData>
  <phoneticPr fontId="8"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70C0"/>
  </sheetPr>
  <dimension ref="A1:AQ8"/>
  <sheetViews>
    <sheetView workbookViewId="0">
      <selection activeCell="B2" sqref="B2:B8"/>
    </sheetView>
  </sheetViews>
  <sheetFormatPr defaultColWidth="8.88671875" defaultRowHeight="14.95"/>
  <cols>
    <col min="1" max="1" width="18.109375" style="29" bestFit="1" customWidth="1"/>
    <col min="2" max="2" width="18.109375" style="29" customWidth="1"/>
    <col min="3" max="43" width="9.88671875" style="29" bestFit="1" customWidth="1"/>
    <col min="44" max="16384" width="8.88671875" style="29"/>
  </cols>
  <sheetData>
    <row r="1" spans="1:43">
      <c r="A1" s="30" t="s">
        <v>125</v>
      </c>
      <c r="B1" s="31">
        <v>2019</v>
      </c>
      <c r="C1" s="31">
        <v>2020</v>
      </c>
      <c r="D1" s="31">
        <v>2021</v>
      </c>
      <c r="E1" s="31">
        <v>2022</v>
      </c>
      <c r="F1" s="31">
        <v>2023</v>
      </c>
      <c r="G1" s="31">
        <v>2024</v>
      </c>
      <c r="H1" s="31">
        <v>2025</v>
      </c>
      <c r="I1" s="31">
        <v>2026</v>
      </c>
      <c r="J1" s="31">
        <v>2027</v>
      </c>
      <c r="K1" s="31">
        <v>2028</v>
      </c>
      <c r="L1" s="31">
        <v>2029</v>
      </c>
      <c r="M1" s="31">
        <v>2030</v>
      </c>
      <c r="N1" s="31">
        <v>2031</v>
      </c>
      <c r="O1" s="31">
        <v>2032</v>
      </c>
      <c r="P1" s="31">
        <v>2033</v>
      </c>
      <c r="Q1" s="31">
        <v>2034</v>
      </c>
      <c r="R1" s="31">
        <v>2035</v>
      </c>
      <c r="S1" s="31">
        <v>2036</v>
      </c>
      <c r="T1" s="31">
        <v>2037</v>
      </c>
      <c r="U1" s="31">
        <v>2038</v>
      </c>
      <c r="V1" s="31">
        <v>2039</v>
      </c>
      <c r="W1" s="31">
        <v>2040</v>
      </c>
      <c r="X1" s="31">
        <v>2041</v>
      </c>
      <c r="Y1" s="31">
        <v>2042</v>
      </c>
      <c r="Z1" s="31">
        <v>2043</v>
      </c>
      <c r="AA1" s="31">
        <v>2044</v>
      </c>
      <c r="AB1" s="31">
        <v>2045</v>
      </c>
      <c r="AC1" s="31">
        <v>2046</v>
      </c>
      <c r="AD1" s="31">
        <v>2047</v>
      </c>
      <c r="AE1" s="31">
        <v>2048</v>
      </c>
      <c r="AF1" s="31">
        <v>2049</v>
      </c>
      <c r="AG1" s="31">
        <v>2050</v>
      </c>
      <c r="AH1" s="31">
        <v>2051</v>
      </c>
      <c r="AI1" s="31">
        <v>2052</v>
      </c>
      <c r="AJ1" s="31">
        <v>2053</v>
      </c>
      <c r="AK1" s="31">
        <v>2054</v>
      </c>
      <c r="AL1" s="31">
        <v>2055</v>
      </c>
      <c r="AM1" s="31">
        <v>2056</v>
      </c>
      <c r="AN1" s="31">
        <v>2057</v>
      </c>
      <c r="AO1" s="31">
        <v>2058</v>
      </c>
      <c r="AP1" s="31">
        <v>2059</v>
      </c>
      <c r="AQ1" s="31">
        <v>2060</v>
      </c>
    </row>
    <row r="2" spans="1:43">
      <c r="A2" s="31" t="s">
        <v>38</v>
      </c>
      <c r="B2" s="29">
        <f>$C2</f>
        <v>725.68940493468801</v>
      </c>
      <c r="C2" s="29">
        <f>Motorbikes!C4</f>
        <v>725.68940493468801</v>
      </c>
      <c r="D2" s="29">
        <f>$C2</f>
        <v>725.68940493468801</v>
      </c>
      <c r="E2" s="29">
        <f t="shared" ref="E2:AQ4" si="0">$C2</f>
        <v>725.68940493468801</v>
      </c>
      <c r="F2" s="29">
        <f t="shared" si="0"/>
        <v>725.68940493468801</v>
      </c>
      <c r="G2" s="29">
        <f t="shared" si="0"/>
        <v>725.68940493468801</v>
      </c>
      <c r="H2" s="29">
        <f t="shared" si="0"/>
        <v>725.68940493468801</v>
      </c>
      <c r="I2" s="29">
        <f t="shared" si="0"/>
        <v>725.68940493468801</v>
      </c>
      <c r="J2" s="29">
        <f t="shared" si="0"/>
        <v>725.68940493468801</v>
      </c>
      <c r="K2" s="29">
        <f t="shared" si="0"/>
        <v>725.68940493468801</v>
      </c>
      <c r="L2" s="29">
        <f t="shared" si="0"/>
        <v>725.68940493468801</v>
      </c>
      <c r="M2" s="29">
        <f t="shared" si="0"/>
        <v>725.68940493468801</v>
      </c>
      <c r="N2" s="29">
        <f t="shared" si="0"/>
        <v>725.68940493468801</v>
      </c>
      <c r="O2" s="29">
        <f t="shared" si="0"/>
        <v>725.68940493468801</v>
      </c>
      <c r="P2" s="29">
        <f t="shared" si="0"/>
        <v>725.68940493468801</v>
      </c>
      <c r="Q2" s="29">
        <f t="shared" si="0"/>
        <v>725.68940493468801</v>
      </c>
      <c r="R2" s="29">
        <f t="shared" si="0"/>
        <v>725.68940493468801</v>
      </c>
      <c r="S2" s="29">
        <f t="shared" si="0"/>
        <v>725.68940493468801</v>
      </c>
      <c r="T2" s="29">
        <f t="shared" si="0"/>
        <v>725.68940493468801</v>
      </c>
      <c r="U2" s="29">
        <f t="shared" si="0"/>
        <v>725.68940493468801</v>
      </c>
      <c r="V2" s="29">
        <f t="shared" si="0"/>
        <v>725.68940493468801</v>
      </c>
      <c r="W2" s="29">
        <f t="shared" si="0"/>
        <v>725.68940493468801</v>
      </c>
      <c r="X2" s="29">
        <f t="shared" si="0"/>
        <v>725.68940493468801</v>
      </c>
      <c r="Y2" s="29">
        <f t="shared" si="0"/>
        <v>725.68940493468801</v>
      </c>
      <c r="Z2" s="29">
        <f t="shared" si="0"/>
        <v>725.68940493468801</v>
      </c>
      <c r="AA2" s="29">
        <f t="shared" si="0"/>
        <v>725.68940493468801</v>
      </c>
      <c r="AB2" s="29">
        <f t="shared" si="0"/>
        <v>725.68940493468801</v>
      </c>
      <c r="AC2" s="29">
        <f t="shared" si="0"/>
        <v>725.68940493468801</v>
      </c>
      <c r="AD2" s="29">
        <f t="shared" si="0"/>
        <v>725.68940493468801</v>
      </c>
      <c r="AE2" s="29">
        <f t="shared" si="0"/>
        <v>725.68940493468801</v>
      </c>
      <c r="AF2" s="29">
        <f t="shared" si="0"/>
        <v>725.68940493468801</v>
      </c>
      <c r="AG2" s="29">
        <f t="shared" si="0"/>
        <v>725.68940493468801</v>
      </c>
      <c r="AH2" s="29">
        <f t="shared" si="0"/>
        <v>725.68940493468801</v>
      </c>
      <c r="AI2" s="29">
        <f t="shared" si="0"/>
        <v>725.68940493468801</v>
      </c>
      <c r="AJ2" s="29">
        <f t="shared" si="0"/>
        <v>725.68940493468801</v>
      </c>
      <c r="AK2" s="29">
        <f t="shared" si="0"/>
        <v>725.68940493468801</v>
      </c>
      <c r="AL2" s="29">
        <f t="shared" si="0"/>
        <v>725.68940493468801</v>
      </c>
      <c r="AM2" s="29">
        <f t="shared" si="0"/>
        <v>725.68940493468801</v>
      </c>
      <c r="AN2" s="29">
        <f t="shared" si="0"/>
        <v>725.68940493468801</v>
      </c>
      <c r="AO2" s="29">
        <f t="shared" si="0"/>
        <v>725.68940493468801</v>
      </c>
      <c r="AP2" s="29">
        <f t="shared" si="0"/>
        <v>725.68940493468801</v>
      </c>
      <c r="AQ2" s="29">
        <f t="shared" si="0"/>
        <v>725.68940493468801</v>
      </c>
    </row>
    <row r="3" spans="1:43">
      <c r="A3" s="31" t="s">
        <v>35</v>
      </c>
      <c r="B3" s="44">
        <f t="shared" ref="B3:AQ3" si="1">B4</f>
        <v>1451.3788098693799</v>
      </c>
      <c r="C3" s="44">
        <f>C4</f>
        <v>1451.3788098693799</v>
      </c>
      <c r="D3" s="44">
        <f t="shared" si="1"/>
        <v>1451.3788098693799</v>
      </c>
      <c r="E3" s="44">
        <f t="shared" si="1"/>
        <v>1451.3788098693799</v>
      </c>
      <c r="F3" s="44">
        <f t="shared" si="1"/>
        <v>1451.3788098693799</v>
      </c>
      <c r="G3" s="44">
        <f t="shared" si="1"/>
        <v>1451.3788098693799</v>
      </c>
      <c r="H3" s="44">
        <f t="shared" si="1"/>
        <v>1451.3788098693799</v>
      </c>
      <c r="I3" s="44">
        <f t="shared" si="1"/>
        <v>1451.3788098693799</v>
      </c>
      <c r="J3" s="44">
        <f t="shared" si="1"/>
        <v>1451.3788098693799</v>
      </c>
      <c r="K3" s="44">
        <f t="shared" si="1"/>
        <v>1451.3788098693799</v>
      </c>
      <c r="L3" s="44">
        <f t="shared" si="1"/>
        <v>1451.3788098693799</v>
      </c>
      <c r="M3" s="44">
        <f t="shared" si="1"/>
        <v>1451.3788098693799</v>
      </c>
      <c r="N3" s="44">
        <f t="shared" si="1"/>
        <v>1451.3788098693799</v>
      </c>
      <c r="O3" s="44">
        <f t="shared" si="1"/>
        <v>1451.3788098693799</v>
      </c>
      <c r="P3" s="44">
        <f t="shared" si="1"/>
        <v>1451.3788098693799</v>
      </c>
      <c r="Q3" s="44">
        <f t="shared" si="1"/>
        <v>1451.3788098693799</v>
      </c>
      <c r="R3" s="44">
        <f t="shared" si="1"/>
        <v>1451.3788098693799</v>
      </c>
      <c r="S3" s="44">
        <f t="shared" si="1"/>
        <v>1451.3788098693799</v>
      </c>
      <c r="T3" s="44">
        <f t="shared" si="1"/>
        <v>1451.3788098693799</v>
      </c>
      <c r="U3" s="44">
        <f t="shared" si="1"/>
        <v>1451.3788098693799</v>
      </c>
      <c r="V3" s="44">
        <f t="shared" si="1"/>
        <v>1451.3788098693799</v>
      </c>
      <c r="W3" s="44">
        <f t="shared" si="1"/>
        <v>1451.3788098693799</v>
      </c>
      <c r="X3" s="44">
        <f t="shared" si="1"/>
        <v>1451.3788098693799</v>
      </c>
      <c r="Y3" s="44">
        <f t="shared" si="1"/>
        <v>1451.3788098693799</v>
      </c>
      <c r="Z3" s="44">
        <f t="shared" si="1"/>
        <v>1451.3788098693799</v>
      </c>
      <c r="AA3" s="44">
        <f t="shared" si="1"/>
        <v>1451.3788098693799</v>
      </c>
      <c r="AB3" s="44">
        <f t="shared" si="1"/>
        <v>1451.3788098693799</v>
      </c>
      <c r="AC3" s="44">
        <f t="shared" si="1"/>
        <v>1451.3788098693799</v>
      </c>
      <c r="AD3" s="44">
        <f t="shared" si="1"/>
        <v>1451.3788098693799</v>
      </c>
      <c r="AE3" s="44">
        <f t="shared" si="1"/>
        <v>1451.3788098693799</v>
      </c>
      <c r="AF3" s="44">
        <f t="shared" si="1"/>
        <v>1451.3788098693799</v>
      </c>
      <c r="AG3" s="44">
        <f t="shared" si="1"/>
        <v>1451.3788098693799</v>
      </c>
      <c r="AH3" s="44">
        <f t="shared" si="1"/>
        <v>1451.3788098693799</v>
      </c>
      <c r="AI3" s="44">
        <f t="shared" si="1"/>
        <v>1451.3788098693799</v>
      </c>
      <c r="AJ3" s="44">
        <f t="shared" si="1"/>
        <v>1451.3788098693799</v>
      </c>
      <c r="AK3" s="44">
        <f t="shared" si="1"/>
        <v>1451.3788098693799</v>
      </c>
      <c r="AL3" s="44">
        <f t="shared" si="1"/>
        <v>1451.3788098693799</v>
      </c>
      <c r="AM3" s="44">
        <f t="shared" si="1"/>
        <v>1451.3788098693799</v>
      </c>
      <c r="AN3" s="44">
        <f t="shared" si="1"/>
        <v>1451.3788098693799</v>
      </c>
      <c r="AO3" s="44">
        <f t="shared" si="1"/>
        <v>1451.3788098693799</v>
      </c>
      <c r="AP3" s="44">
        <f t="shared" si="1"/>
        <v>1451.3788098693799</v>
      </c>
      <c r="AQ3" s="44">
        <f t="shared" si="1"/>
        <v>1451.3788098693799</v>
      </c>
    </row>
    <row r="4" spans="1:43">
      <c r="A4" s="31" t="s">
        <v>30</v>
      </c>
      <c r="B4" s="29">
        <f t="shared" ref="B4:D4" si="2">$C4</f>
        <v>1451.3788098693799</v>
      </c>
      <c r="C4" s="29">
        <f>Motorbikes!C3</f>
        <v>1451.3788098693799</v>
      </c>
      <c r="D4" s="29">
        <f t="shared" si="2"/>
        <v>1451.3788098693799</v>
      </c>
      <c r="E4" s="29">
        <f t="shared" si="0"/>
        <v>1451.3788098693799</v>
      </c>
      <c r="F4" s="29">
        <f t="shared" si="0"/>
        <v>1451.3788098693799</v>
      </c>
      <c r="G4" s="29">
        <f t="shared" si="0"/>
        <v>1451.3788098693799</v>
      </c>
      <c r="H4" s="29">
        <f t="shared" si="0"/>
        <v>1451.3788098693799</v>
      </c>
      <c r="I4" s="29">
        <f t="shared" si="0"/>
        <v>1451.3788098693799</v>
      </c>
      <c r="J4" s="29">
        <f t="shared" si="0"/>
        <v>1451.3788098693799</v>
      </c>
      <c r="K4" s="29">
        <f t="shared" si="0"/>
        <v>1451.3788098693799</v>
      </c>
      <c r="L4" s="29">
        <f t="shared" si="0"/>
        <v>1451.3788098693799</v>
      </c>
      <c r="M4" s="29">
        <f t="shared" si="0"/>
        <v>1451.3788098693799</v>
      </c>
      <c r="N4" s="29">
        <f t="shared" si="0"/>
        <v>1451.3788098693799</v>
      </c>
      <c r="O4" s="29">
        <f t="shared" si="0"/>
        <v>1451.3788098693799</v>
      </c>
      <c r="P4" s="29">
        <f t="shared" si="0"/>
        <v>1451.3788098693799</v>
      </c>
      <c r="Q4" s="29">
        <f t="shared" si="0"/>
        <v>1451.3788098693799</v>
      </c>
      <c r="R4" s="29">
        <f t="shared" si="0"/>
        <v>1451.3788098693799</v>
      </c>
      <c r="S4" s="29">
        <f t="shared" si="0"/>
        <v>1451.3788098693799</v>
      </c>
      <c r="T4" s="29">
        <f t="shared" si="0"/>
        <v>1451.3788098693799</v>
      </c>
      <c r="U4" s="29">
        <f t="shared" si="0"/>
        <v>1451.3788098693799</v>
      </c>
      <c r="V4" s="29">
        <f t="shared" si="0"/>
        <v>1451.3788098693799</v>
      </c>
      <c r="W4" s="29">
        <f t="shared" si="0"/>
        <v>1451.3788098693799</v>
      </c>
      <c r="X4" s="29">
        <f t="shared" si="0"/>
        <v>1451.3788098693799</v>
      </c>
      <c r="Y4" s="29">
        <f t="shared" si="0"/>
        <v>1451.3788098693799</v>
      </c>
      <c r="Z4" s="29">
        <f t="shared" si="0"/>
        <v>1451.3788098693799</v>
      </c>
      <c r="AA4" s="29">
        <f t="shared" si="0"/>
        <v>1451.3788098693799</v>
      </c>
      <c r="AB4" s="29">
        <f t="shared" si="0"/>
        <v>1451.3788098693799</v>
      </c>
      <c r="AC4" s="29">
        <f t="shared" si="0"/>
        <v>1451.3788098693799</v>
      </c>
      <c r="AD4" s="29">
        <f t="shared" si="0"/>
        <v>1451.3788098693799</v>
      </c>
      <c r="AE4" s="29">
        <f t="shared" si="0"/>
        <v>1451.3788098693799</v>
      </c>
      <c r="AF4" s="29">
        <f t="shared" si="0"/>
        <v>1451.3788098693799</v>
      </c>
      <c r="AG4" s="29">
        <f t="shared" si="0"/>
        <v>1451.3788098693799</v>
      </c>
      <c r="AH4" s="29">
        <f t="shared" si="0"/>
        <v>1451.3788098693799</v>
      </c>
      <c r="AI4" s="29">
        <f t="shared" si="0"/>
        <v>1451.3788098693799</v>
      </c>
      <c r="AJ4" s="29">
        <f t="shared" si="0"/>
        <v>1451.3788098693799</v>
      </c>
      <c r="AK4" s="29">
        <f t="shared" si="0"/>
        <v>1451.3788098693799</v>
      </c>
      <c r="AL4" s="29">
        <f t="shared" si="0"/>
        <v>1451.3788098693799</v>
      </c>
      <c r="AM4" s="29">
        <f t="shared" si="0"/>
        <v>1451.3788098693799</v>
      </c>
      <c r="AN4" s="29">
        <f t="shared" si="0"/>
        <v>1451.3788098693799</v>
      </c>
      <c r="AO4" s="29">
        <f t="shared" si="0"/>
        <v>1451.3788098693799</v>
      </c>
      <c r="AP4" s="29">
        <f t="shared" si="0"/>
        <v>1451.3788098693799</v>
      </c>
      <c r="AQ4" s="29">
        <f t="shared" si="0"/>
        <v>1451.3788098693799</v>
      </c>
    </row>
    <row r="5" spans="1:43">
      <c r="A5" s="31" t="s">
        <v>33</v>
      </c>
      <c r="B5" s="44">
        <f t="shared" ref="B5" si="3">B4</f>
        <v>1451.3788098693799</v>
      </c>
      <c r="C5" s="44">
        <f>C4</f>
        <v>1451.3788098693799</v>
      </c>
      <c r="D5" s="44">
        <f t="shared" ref="D5:AQ5" si="4">D4</f>
        <v>1451.3788098693799</v>
      </c>
      <c r="E5" s="44">
        <f t="shared" si="4"/>
        <v>1451.3788098693799</v>
      </c>
      <c r="F5" s="44">
        <f t="shared" si="4"/>
        <v>1451.3788098693799</v>
      </c>
      <c r="G5" s="44">
        <f t="shared" si="4"/>
        <v>1451.3788098693799</v>
      </c>
      <c r="H5" s="44">
        <f t="shared" si="4"/>
        <v>1451.3788098693799</v>
      </c>
      <c r="I5" s="44">
        <f t="shared" si="4"/>
        <v>1451.3788098693799</v>
      </c>
      <c r="J5" s="44">
        <f t="shared" si="4"/>
        <v>1451.3788098693799</v>
      </c>
      <c r="K5" s="44">
        <f t="shared" si="4"/>
        <v>1451.3788098693799</v>
      </c>
      <c r="L5" s="44">
        <f t="shared" si="4"/>
        <v>1451.3788098693799</v>
      </c>
      <c r="M5" s="44">
        <f t="shared" si="4"/>
        <v>1451.3788098693799</v>
      </c>
      <c r="N5" s="44">
        <f t="shared" si="4"/>
        <v>1451.3788098693799</v>
      </c>
      <c r="O5" s="44">
        <f t="shared" si="4"/>
        <v>1451.3788098693799</v>
      </c>
      <c r="P5" s="44">
        <f t="shared" si="4"/>
        <v>1451.3788098693799</v>
      </c>
      <c r="Q5" s="44">
        <f t="shared" si="4"/>
        <v>1451.3788098693799</v>
      </c>
      <c r="R5" s="44">
        <f t="shared" si="4"/>
        <v>1451.3788098693799</v>
      </c>
      <c r="S5" s="44">
        <f t="shared" si="4"/>
        <v>1451.3788098693799</v>
      </c>
      <c r="T5" s="44">
        <f t="shared" si="4"/>
        <v>1451.3788098693799</v>
      </c>
      <c r="U5" s="44">
        <f t="shared" si="4"/>
        <v>1451.3788098693799</v>
      </c>
      <c r="V5" s="44">
        <f t="shared" si="4"/>
        <v>1451.3788098693799</v>
      </c>
      <c r="W5" s="44">
        <f t="shared" si="4"/>
        <v>1451.3788098693799</v>
      </c>
      <c r="X5" s="44">
        <f t="shared" si="4"/>
        <v>1451.3788098693799</v>
      </c>
      <c r="Y5" s="44">
        <f t="shared" si="4"/>
        <v>1451.3788098693799</v>
      </c>
      <c r="Z5" s="44">
        <f t="shared" si="4"/>
        <v>1451.3788098693799</v>
      </c>
      <c r="AA5" s="44">
        <f t="shared" si="4"/>
        <v>1451.3788098693799</v>
      </c>
      <c r="AB5" s="44">
        <f t="shared" si="4"/>
        <v>1451.3788098693799</v>
      </c>
      <c r="AC5" s="44">
        <f t="shared" si="4"/>
        <v>1451.3788098693799</v>
      </c>
      <c r="AD5" s="44">
        <f t="shared" si="4"/>
        <v>1451.3788098693799</v>
      </c>
      <c r="AE5" s="44">
        <f t="shared" si="4"/>
        <v>1451.3788098693799</v>
      </c>
      <c r="AF5" s="44">
        <f t="shared" si="4"/>
        <v>1451.3788098693799</v>
      </c>
      <c r="AG5" s="44">
        <f t="shared" si="4"/>
        <v>1451.3788098693799</v>
      </c>
      <c r="AH5" s="44">
        <f t="shared" si="4"/>
        <v>1451.3788098693799</v>
      </c>
      <c r="AI5" s="44">
        <f t="shared" si="4"/>
        <v>1451.3788098693799</v>
      </c>
      <c r="AJ5" s="44">
        <f t="shared" si="4"/>
        <v>1451.3788098693799</v>
      </c>
      <c r="AK5" s="44">
        <f t="shared" si="4"/>
        <v>1451.3788098693799</v>
      </c>
      <c r="AL5" s="44">
        <f t="shared" si="4"/>
        <v>1451.3788098693799</v>
      </c>
      <c r="AM5" s="44">
        <f t="shared" si="4"/>
        <v>1451.3788098693799</v>
      </c>
      <c r="AN5" s="44">
        <f t="shared" si="4"/>
        <v>1451.3788098693799</v>
      </c>
      <c r="AO5" s="44">
        <f t="shared" si="4"/>
        <v>1451.3788098693799</v>
      </c>
      <c r="AP5" s="44">
        <f t="shared" si="4"/>
        <v>1451.3788098693799</v>
      </c>
      <c r="AQ5" s="44">
        <f t="shared" si="4"/>
        <v>1451.3788098693799</v>
      </c>
    </row>
    <row r="6" spans="1:43">
      <c r="A6" s="31" t="s">
        <v>126</v>
      </c>
      <c r="B6" s="44">
        <f t="shared" ref="B6" si="5">B2</f>
        <v>725.68940493468801</v>
      </c>
      <c r="C6" s="44">
        <f>C2</f>
        <v>725.68940493468801</v>
      </c>
      <c r="D6" s="44">
        <f t="shared" ref="D6:AQ6" si="6">D2</f>
        <v>725.68940493468801</v>
      </c>
      <c r="E6" s="44">
        <f t="shared" si="6"/>
        <v>725.68940493468801</v>
      </c>
      <c r="F6" s="44">
        <f t="shared" si="6"/>
        <v>725.68940493468801</v>
      </c>
      <c r="G6" s="44">
        <f t="shared" si="6"/>
        <v>725.68940493468801</v>
      </c>
      <c r="H6" s="44">
        <f t="shared" si="6"/>
        <v>725.68940493468801</v>
      </c>
      <c r="I6" s="44">
        <f t="shared" si="6"/>
        <v>725.68940493468801</v>
      </c>
      <c r="J6" s="44">
        <f t="shared" si="6"/>
        <v>725.68940493468801</v>
      </c>
      <c r="K6" s="44">
        <f t="shared" si="6"/>
        <v>725.68940493468801</v>
      </c>
      <c r="L6" s="44">
        <f t="shared" si="6"/>
        <v>725.68940493468801</v>
      </c>
      <c r="M6" s="44">
        <f t="shared" si="6"/>
        <v>725.68940493468801</v>
      </c>
      <c r="N6" s="44">
        <f t="shared" si="6"/>
        <v>725.68940493468801</v>
      </c>
      <c r="O6" s="44">
        <f t="shared" si="6"/>
        <v>725.68940493468801</v>
      </c>
      <c r="P6" s="44">
        <f t="shared" si="6"/>
        <v>725.68940493468801</v>
      </c>
      <c r="Q6" s="44">
        <f t="shared" si="6"/>
        <v>725.68940493468801</v>
      </c>
      <c r="R6" s="44">
        <f t="shared" si="6"/>
        <v>725.68940493468801</v>
      </c>
      <c r="S6" s="44">
        <f t="shared" si="6"/>
        <v>725.68940493468801</v>
      </c>
      <c r="T6" s="44">
        <f t="shared" si="6"/>
        <v>725.68940493468801</v>
      </c>
      <c r="U6" s="44">
        <f t="shared" si="6"/>
        <v>725.68940493468801</v>
      </c>
      <c r="V6" s="44">
        <f t="shared" si="6"/>
        <v>725.68940493468801</v>
      </c>
      <c r="W6" s="44">
        <f t="shared" si="6"/>
        <v>725.68940493468801</v>
      </c>
      <c r="X6" s="44">
        <f t="shared" si="6"/>
        <v>725.68940493468801</v>
      </c>
      <c r="Y6" s="44">
        <f t="shared" si="6"/>
        <v>725.68940493468801</v>
      </c>
      <c r="Z6" s="44">
        <f t="shared" si="6"/>
        <v>725.68940493468801</v>
      </c>
      <c r="AA6" s="44">
        <f t="shared" si="6"/>
        <v>725.68940493468801</v>
      </c>
      <c r="AB6" s="44">
        <f t="shared" si="6"/>
        <v>725.68940493468801</v>
      </c>
      <c r="AC6" s="44">
        <f t="shared" si="6"/>
        <v>725.68940493468801</v>
      </c>
      <c r="AD6" s="44">
        <f t="shared" si="6"/>
        <v>725.68940493468801</v>
      </c>
      <c r="AE6" s="44">
        <f t="shared" si="6"/>
        <v>725.68940493468801</v>
      </c>
      <c r="AF6" s="44">
        <f t="shared" si="6"/>
        <v>725.68940493468801</v>
      </c>
      <c r="AG6" s="44">
        <f t="shared" si="6"/>
        <v>725.68940493468801</v>
      </c>
      <c r="AH6" s="44">
        <f t="shared" si="6"/>
        <v>725.68940493468801</v>
      </c>
      <c r="AI6" s="44">
        <f t="shared" si="6"/>
        <v>725.68940493468801</v>
      </c>
      <c r="AJ6" s="44">
        <f t="shared" si="6"/>
        <v>725.68940493468801</v>
      </c>
      <c r="AK6" s="44">
        <f t="shared" si="6"/>
        <v>725.68940493468801</v>
      </c>
      <c r="AL6" s="44">
        <f t="shared" si="6"/>
        <v>725.68940493468801</v>
      </c>
      <c r="AM6" s="44">
        <f t="shared" si="6"/>
        <v>725.68940493468801</v>
      </c>
      <c r="AN6" s="44">
        <f t="shared" si="6"/>
        <v>725.68940493468801</v>
      </c>
      <c r="AO6" s="44">
        <f t="shared" si="6"/>
        <v>725.68940493468801</v>
      </c>
      <c r="AP6" s="44">
        <f t="shared" si="6"/>
        <v>725.68940493468801</v>
      </c>
      <c r="AQ6" s="44">
        <f t="shared" si="6"/>
        <v>725.68940493468801</v>
      </c>
    </row>
    <row r="7" spans="1:43">
      <c r="A7" s="31" t="s">
        <v>127</v>
      </c>
      <c r="B7" s="44">
        <f t="shared" ref="B7" si="7">B4</f>
        <v>1451.3788098693799</v>
      </c>
      <c r="C7" s="44">
        <f>C4</f>
        <v>1451.3788098693799</v>
      </c>
      <c r="D7" s="44">
        <f t="shared" ref="D7:AQ7" si="8">D4</f>
        <v>1451.3788098693799</v>
      </c>
      <c r="E7" s="44">
        <f t="shared" si="8"/>
        <v>1451.3788098693799</v>
      </c>
      <c r="F7" s="44">
        <f t="shared" si="8"/>
        <v>1451.3788098693799</v>
      </c>
      <c r="G7" s="44">
        <f t="shared" si="8"/>
        <v>1451.3788098693799</v>
      </c>
      <c r="H7" s="44">
        <f t="shared" si="8"/>
        <v>1451.3788098693799</v>
      </c>
      <c r="I7" s="44">
        <f t="shared" si="8"/>
        <v>1451.3788098693799</v>
      </c>
      <c r="J7" s="44">
        <f t="shared" si="8"/>
        <v>1451.3788098693799</v>
      </c>
      <c r="K7" s="44">
        <f t="shared" si="8"/>
        <v>1451.3788098693799</v>
      </c>
      <c r="L7" s="44">
        <f t="shared" si="8"/>
        <v>1451.3788098693799</v>
      </c>
      <c r="M7" s="44">
        <f t="shared" si="8"/>
        <v>1451.3788098693799</v>
      </c>
      <c r="N7" s="44">
        <f t="shared" si="8"/>
        <v>1451.3788098693799</v>
      </c>
      <c r="O7" s="44">
        <f t="shared" si="8"/>
        <v>1451.3788098693799</v>
      </c>
      <c r="P7" s="44">
        <f t="shared" si="8"/>
        <v>1451.3788098693799</v>
      </c>
      <c r="Q7" s="44">
        <f t="shared" si="8"/>
        <v>1451.3788098693799</v>
      </c>
      <c r="R7" s="44">
        <f t="shared" si="8"/>
        <v>1451.3788098693799</v>
      </c>
      <c r="S7" s="44">
        <f t="shared" si="8"/>
        <v>1451.3788098693799</v>
      </c>
      <c r="T7" s="44">
        <f t="shared" si="8"/>
        <v>1451.3788098693799</v>
      </c>
      <c r="U7" s="44">
        <f t="shared" si="8"/>
        <v>1451.3788098693799</v>
      </c>
      <c r="V7" s="44">
        <f t="shared" si="8"/>
        <v>1451.3788098693799</v>
      </c>
      <c r="W7" s="44">
        <f t="shared" si="8"/>
        <v>1451.3788098693799</v>
      </c>
      <c r="X7" s="44">
        <f t="shared" si="8"/>
        <v>1451.3788098693799</v>
      </c>
      <c r="Y7" s="44">
        <f t="shared" si="8"/>
        <v>1451.3788098693799</v>
      </c>
      <c r="Z7" s="44">
        <f t="shared" si="8"/>
        <v>1451.3788098693799</v>
      </c>
      <c r="AA7" s="44">
        <f t="shared" si="8"/>
        <v>1451.3788098693799</v>
      </c>
      <c r="AB7" s="44">
        <f t="shared" si="8"/>
        <v>1451.3788098693799</v>
      </c>
      <c r="AC7" s="44">
        <f t="shared" si="8"/>
        <v>1451.3788098693799</v>
      </c>
      <c r="AD7" s="44">
        <f t="shared" si="8"/>
        <v>1451.3788098693799</v>
      </c>
      <c r="AE7" s="44">
        <f t="shared" si="8"/>
        <v>1451.3788098693799</v>
      </c>
      <c r="AF7" s="44">
        <f t="shared" si="8"/>
        <v>1451.3788098693799</v>
      </c>
      <c r="AG7" s="44">
        <f t="shared" si="8"/>
        <v>1451.3788098693799</v>
      </c>
      <c r="AH7" s="44">
        <f t="shared" si="8"/>
        <v>1451.3788098693799</v>
      </c>
      <c r="AI7" s="44">
        <f t="shared" si="8"/>
        <v>1451.3788098693799</v>
      </c>
      <c r="AJ7" s="44">
        <f t="shared" si="8"/>
        <v>1451.3788098693799</v>
      </c>
      <c r="AK7" s="44">
        <f t="shared" si="8"/>
        <v>1451.3788098693799</v>
      </c>
      <c r="AL7" s="44">
        <f t="shared" si="8"/>
        <v>1451.3788098693799</v>
      </c>
      <c r="AM7" s="44">
        <f t="shared" si="8"/>
        <v>1451.3788098693799</v>
      </c>
      <c r="AN7" s="44">
        <f t="shared" si="8"/>
        <v>1451.3788098693799</v>
      </c>
      <c r="AO7" s="44">
        <f t="shared" si="8"/>
        <v>1451.3788098693799</v>
      </c>
      <c r="AP7" s="44">
        <f t="shared" si="8"/>
        <v>1451.3788098693799</v>
      </c>
      <c r="AQ7" s="44">
        <f t="shared" si="8"/>
        <v>1451.3788098693799</v>
      </c>
    </row>
    <row r="8" spans="1:43">
      <c r="A8" s="31" t="s">
        <v>128</v>
      </c>
      <c r="B8" s="44">
        <f t="shared" ref="B8" si="9">B2</f>
        <v>725.68940493468801</v>
      </c>
      <c r="C8" s="44">
        <f>C2</f>
        <v>725.68940493468801</v>
      </c>
      <c r="D8" s="44">
        <f t="shared" ref="D8:AQ8" si="10">D2</f>
        <v>725.68940493468801</v>
      </c>
      <c r="E8" s="44">
        <f t="shared" si="10"/>
        <v>725.68940493468801</v>
      </c>
      <c r="F8" s="44">
        <f t="shared" si="10"/>
        <v>725.68940493468801</v>
      </c>
      <c r="G8" s="44">
        <f t="shared" si="10"/>
        <v>725.68940493468801</v>
      </c>
      <c r="H8" s="44">
        <f t="shared" si="10"/>
        <v>725.68940493468801</v>
      </c>
      <c r="I8" s="44">
        <f t="shared" si="10"/>
        <v>725.68940493468801</v>
      </c>
      <c r="J8" s="44">
        <f t="shared" si="10"/>
        <v>725.68940493468801</v>
      </c>
      <c r="K8" s="44">
        <f t="shared" si="10"/>
        <v>725.68940493468801</v>
      </c>
      <c r="L8" s="44">
        <f t="shared" si="10"/>
        <v>725.68940493468801</v>
      </c>
      <c r="M8" s="44">
        <f t="shared" si="10"/>
        <v>725.68940493468801</v>
      </c>
      <c r="N8" s="44">
        <f t="shared" si="10"/>
        <v>725.68940493468801</v>
      </c>
      <c r="O8" s="44">
        <f t="shared" si="10"/>
        <v>725.68940493468801</v>
      </c>
      <c r="P8" s="44">
        <f t="shared" si="10"/>
        <v>725.68940493468801</v>
      </c>
      <c r="Q8" s="44">
        <f t="shared" si="10"/>
        <v>725.68940493468801</v>
      </c>
      <c r="R8" s="44">
        <f t="shared" si="10"/>
        <v>725.68940493468801</v>
      </c>
      <c r="S8" s="44">
        <f t="shared" si="10"/>
        <v>725.68940493468801</v>
      </c>
      <c r="T8" s="44">
        <f t="shared" si="10"/>
        <v>725.68940493468801</v>
      </c>
      <c r="U8" s="44">
        <f t="shared" si="10"/>
        <v>725.68940493468801</v>
      </c>
      <c r="V8" s="44">
        <f t="shared" si="10"/>
        <v>725.68940493468801</v>
      </c>
      <c r="W8" s="44">
        <f t="shared" si="10"/>
        <v>725.68940493468801</v>
      </c>
      <c r="X8" s="44">
        <f t="shared" si="10"/>
        <v>725.68940493468801</v>
      </c>
      <c r="Y8" s="44">
        <f t="shared" si="10"/>
        <v>725.68940493468801</v>
      </c>
      <c r="Z8" s="44">
        <f t="shared" si="10"/>
        <v>725.68940493468801</v>
      </c>
      <c r="AA8" s="44">
        <f t="shared" si="10"/>
        <v>725.68940493468801</v>
      </c>
      <c r="AB8" s="44">
        <f t="shared" si="10"/>
        <v>725.68940493468801</v>
      </c>
      <c r="AC8" s="44">
        <f t="shared" si="10"/>
        <v>725.68940493468801</v>
      </c>
      <c r="AD8" s="44">
        <f t="shared" si="10"/>
        <v>725.68940493468801</v>
      </c>
      <c r="AE8" s="44">
        <f t="shared" si="10"/>
        <v>725.68940493468801</v>
      </c>
      <c r="AF8" s="44">
        <f t="shared" si="10"/>
        <v>725.68940493468801</v>
      </c>
      <c r="AG8" s="44">
        <f t="shared" si="10"/>
        <v>725.68940493468801</v>
      </c>
      <c r="AH8" s="44">
        <f t="shared" si="10"/>
        <v>725.68940493468801</v>
      </c>
      <c r="AI8" s="44">
        <f t="shared" si="10"/>
        <v>725.68940493468801</v>
      </c>
      <c r="AJ8" s="44">
        <f t="shared" si="10"/>
        <v>725.68940493468801</v>
      </c>
      <c r="AK8" s="44">
        <f t="shared" si="10"/>
        <v>725.68940493468801</v>
      </c>
      <c r="AL8" s="44">
        <f t="shared" si="10"/>
        <v>725.68940493468801</v>
      </c>
      <c r="AM8" s="44">
        <f t="shared" si="10"/>
        <v>725.68940493468801</v>
      </c>
      <c r="AN8" s="44">
        <f t="shared" si="10"/>
        <v>725.68940493468801</v>
      </c>
      <c r="AO8" s="44">
        <f t="shared" si="10"/>
        <v>725.68940493468801</v>
      </c>
      <c r="AP8" s="44">
        <f t="shared" si="10"/>
        <v>725.68940493468801</v>
      </c>
      <c r="AQ8" s="44">
        <f t="shared" si="10"/>
        <v>725.68940493468801</v>
      </c>
    </row>
  </sheetData>
  <phoneticPr fontId="8"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70C0"/>
  </sheetPr>
  <dimension ref="A1:AQ8"/>
  <sheetViews>
    <sheetView tabSelected="1" workbookViewId="0">
      <selection activeCell="B2" sqref="B2:B8"/>
    </sheetView>
  </sheetViews>
  <sheetFormatPr defaultColWidth="8.88671875" defaultRowHeight="14.95"/>
  <cols>
    <col min="1" max="1" width="18.109375" style="29" bestFit="1" customWidth="1"/>
    <col min="2" max="2" width="18.109375" style="29" customWidth="1"/>
    <col min="3" max="43" width="9.88671875" style="29" bestFit="1" customWidth="1"/>
    <col min="44" max="16384" width="8.88671875" style="29"/>
  </cols>
  <sheetData>
    <row r="1" spans="1:43">
      <c r="A1" s="30" t="s">
        <v>125</v>
      </c>
      <c r="B1" s="31">
        <v>2019</v>
      </c>
      <c r="C1" s="31">
        <v>2020</v>
      </c>
      <c r="D1" s="31">
        <v>2021</v>
      </c>
      <c r="E1" s="31">
        <v>2022</v>
      </c>
      <c r="F1" s="31">
        <v>2023</v>
      </c>
      <c r="G1" s="31">
        <v>2024</v>
      </c>
      <c r="H1" s="31">
        <v>2025</v>
      </c>
      <c r="I1" s="31">
        <v>2026</v>
      </c>
      <c r="J1" s="31">
        <v>2027</v>
      </c>
      <c r="K1" s="31">
        <v>2028</v>
      </c>
      <c r="L1" s="31">
        <v>2029</v>
      </c>
      <c r="M1" s="31">
        <v>2030</v>
      </c>
      <c r="N1" s="31">
        <v>2031</v>
      </c>
      <c r="O1" s="31">
        <v>2032</v>
      </c>
      <c r="P1" s="31">
        <v>2033</v>
      </c>
      <c r="Q1" s="31">
        <v>2034</v>
      </c>
      <c r="R1" s="31">
        <v>2035</v>
      </c>
      <c r="S1" s="31">
        <v>2036</v>
      </c>
      <c r="T1" s="31">
        <v>2037</v>
      </c>
      <c r="U1" s="31">
        <v>2038</v>
      </c>
      <c r="V1" s="31">
        <v>2039</v>
      </c>
      <c r="W1" s="31">
        <v>2040</v>
      </c>
      <c r="X1" s="31">
        <v>2041</v>
      </c>
      <c r="Y1" s="31">
        <v>2042</v>
      </c>
      <c r="Z1" s="31">
        <v>2043</v>
      </c>
      <c r="AA1" s="31">
        <v>2044</v>
      </c>
      <c r="AB1" s="31">
        <v>2045</v>
      </c>
      <c r="AC1" s="31">
        <v>2046</v>
      </c>
      <c r="AD1" s="31">
        <v>2047</v>
      </c>
      <c r="AE1" s="31">
        <v>2048</v>
      </c>
      <c r="AF1" s="31">
        <v>2049</v>
      </c>
      <c r="AG1" s="31">
        <v>2050</v>
      </c>
      <c r="AH1" s="31">
        <v>2051</v>
      </c>
      <c r="AI1" s="31">
        <v>2052</v>
      </c>
      <c r="AJ1" s="31">
        <v>2053</v>
      </c>
      <c r="AK1" s="31">
        <v>2054</v>
      </c>
      <c r="AL1" s="31">
        <v>2055</v>
      </c>
      <c r="AM1" s="31">
        <v>2056</v>
      </c>
      <c r="AN1" s="31">
        <v>2057</v>
      </c>
      <c r="AO1" s="31">
        <v>2058</v>
      </c>
      <c r="AP1" s="31">
        <v>2059</v>
      </c>
      <c r="AQ1" s="31">
        <v>2060</v>
      </c>
    </row>
    <row r="2" spans="1:43">
      <c r="A2" s="31" t="s">
        <v>38</v>
      </c>
      <c r="B2" s="44">
        <f>'BNVP-motorbikes-psgr'!B2</f>
        <v>725.68940493468801</v>
      </c>
      <c r="C2" s="44">
        <f>'BNVP-motorbikes-psgr'!C2</f>
        <v>725.68940493468801</v>
      </c>
      <c r="D2" s="44">
        <f>'BNVP-motorbikes-psgr'!D2</f>
        <v>725.68940493468801</v>
      </c>
      <c r="E2" s="44">
        <f>'BNVP-motorbikes-psgr'!E2</f>
        <v>725.68940493468801</v>
      </c>
      <c r="F2" s="44">
        <f>'BNVP-motorbikes-psgr'!F2</f>
        <v>725.68940493468801</v>
      </c>
      <c r="G2" s="44">
        <f>'BNVP-motorbikes-psgr'!G2</f>
        <v>725.68940493468801</v>
      </c>
      <c r="H2" s="44">
        <f>'BNVP-motorbikes-psgr'!H2</f>
        <v>725.68940493468801</v>
      </c>
      <c r="I2" s="44">
        <f>'BNVP-motorbikes-psgr'!I2</f>
        <v>725.68940493468801</v>
      </c>
      <c r="J2" s="44">
        <f>'BNVP-motorbikes-psgr'!J2</f>
        <v>725.68940493468801</v>
      </c>
      <c r="K2" s="44">
        <f>'BNVP-motorbikes-psgr'!K2</f>
        <v>725.68940493468801</v>
      </c>
      <c r="L2" s="44">
        <f>'BNVP-motorbikes-psgr'!L2</f>
        <v>725.68940493468801</v>
      </c>
      <c r="M2" s="44">
        <f>'BNVP-motorbikes-psgr'!M2</f>
        <v>725.68940493468801</v>
      </c>
      <c r="N2" s="44">
        <f>'BNVP-motorbikes-psgr'!N2</f>
        <v>725.68940493468801</v>
      </c>
      <c r="O2" s="44">
        <f>'BNVP-motorbikes-psgr'!O2</f>
        <v>725.68940493468801</v>
      </c>
      <c r="P2" s="44">
        <f>'BNVP-motorbikes-psgr'!P2</f>
        <v>725.68940493468801</v>
      </c>
      <c r="Q2" s="44">
        <f>'BNVP-motorbikes-psgr'!Q2</f>
        <v>725.68940493468801</v>
      </c>
      <c r="R2" s="44">
        <f>'BNVP-motorbikes-psgr'!R2</f>
        <v>725.68940493468801</v>
      </c>
      <c r="S2" s="44">
        <f>'BNVP-motorbikes-psgr'!S2</f>
        <v>725.68940493468801</v>
      </c>
      <c r="T2" s="44">
        <f>'BNVP-motorbikes-psgr'!T2</f>
        <v>725.68940493468801</v>
      </c>
      <c r="U2" s="44">
        <f>'BNVP-motorbikes-psgr'!U2</f>
        <v>725.68940493468801</v>
      </c>
      <c r="V2" s="44">
        <f>'BNVP-motorbikes-psgr'!V2</f>
        <v>725.68940493468801</v>
      </c>
      <c r="W2" s="44">
        <f>'BNVP-motorbikes-psgr'!W2</f>
        <v>725.68940493468801</v>
      </c>
      <c r="X2" s="44">
        <f>'BNVP-motorbikes-psgr'!X2</f>
        <v>725.68940493468801</v>
      </c>
      <c r="Y2" s="44">
        <f>'BNVP-motorbikes-psgr'!Y2</f>
        <v>725.68940493468801</v>
      </c>
      <c r="Z2" s="44">
        <f>'BNVP-motorbikes-psgr'!Z2</f>
        <v>725.68940493468801</v>
      </c>
      <c r="AA2" s="44">
        <f>'BNVP-motorbikes-psgr'!AA2</f>
        <v>725.68940493468801</v>
      </c>
      <c r="AB2" s="44">
        <f>'BNVP-motorbikes-psgr'!AB2</f>
        <v>725.68940493468801</v>
      </c>
      <c r="AC2" s="44">
        <f>'BNVP-motorbikes-psgr'!AC2</f>
        <v>725.68940493468801</v>
      </c>
      <c r="AD2" s="44">
        <f>'BNVP-motorbikes-psgr'!AD2</f>
        <v>725.68940493468801</v>
      </c>
      <c r="AE2" s="44">
        <f>'BNVP-motorbikes-psgr'!AE2</f>
        <v>725.68940493468801</v>
      </c>
      <c r="AF2" s="44">
        <f>'BNVP-motorbikes-psgr'!AF2</f>
        <v>725.68940493468801</v>
      </c>
      <c r="AG2" s="44">
        <f>'BNVP-motorbikes-psgr'!AG2</f>
        <v>725.68940493468801</v>
      </c>
      <c r="AH2" s="44">
        <f>'BNVP-motorbikes-psgr'!AH2</f>
        <v>725.68940493468801</v>
      </c>
      <c r="AI2" s="44">
        <f>'BNVP-motorbikes-psgr'!AI2</f>
        <v>725.68940493468801</v>
      </c>
      <c r="AJ2" s="44">
        <f>'BNVP-motorbikes-psgr'!AJ2</f>
        <v>725.68940493468801</v>
      </c>
      <c r="AK2" s="44">
        <f>'BNVP-motorbikes-psgr'!AK2</f>
        <v>725.68940493468801</v>
      </c>
      <c r="AL2" s="44">
        <f>'BNVP-motorbikes-psgr'!AL2</f>
        <v>725.68940493468801</v>
      </c>
      <c r="AM2" s="44">
        <f>'BNVP-motorbikes-psgr'!AM2</f>
        <v>725.68940493468801</v>
      </c>
      <c r="AN2" s="44">
        <f>'BNVP-motorbikes-psgr'!AN2</f>
        <v>725.68940493468801</v>
      </c>
      <c r="AO2" s="44">
        <f>'BNVP-motorbikes-psgr'!AO2</f>
        <v>725.68940493468801</v>
      </c>
      <c r="AP2" s="44">
        <f>'BNVP-motorbikes-psgr'!AP2</f>
        <v>725.68940493468801</v>
      </c>
      <c r="AQ2" s="44">
        <f>'BNVP-motorbikes-psgr'!AQ2</f>
        <v>725.68940493468801</v>
      </c>
    </row>
    <row r="3" spans="1:43">
      <c r="A3" s="31" t="s">
        <v>35</v>
      </c>
      <c r="B3" s="44">
        <f>'BNVP-motorbikes-psgr'!B3</f>
        <v>1451.3788098693799</v>
      </c>
      <c r="C3" s="44">
        <f>'BNVP-motorbikes-psgr'!C3</f>
        <v>1451.3788098693799</v>
      </c>
      <c r="D3" s="44">
        <f>'BNVP-motorbikes-psgr'!D3</f>
        <v>1451.3788098693799</v>
      </c>
      <c r="E3" s="44">
        <f>'BNVP-motorbikes-psgr'!E3</f>
        <v>1451.3788098693799</v>
      </c>
      <c r="F3" s="44">
        <f>'BNVP-motorbikes-psgr'!F3</f>
        <v>1451.3788098693799</v>
      </c>
      <c r="G3" s="44">
        <f>'BNVP-motorbikes-psgr'!G3</f>
        <v>1451.3788098693799</v>
      </c>
      <c r="H3" s="44">
        <f>'BNVP-motorbikes-psgr'!H3</f>
        <v>1451.3788098693799</v>
      </c>
      <c r="I3" s="44">
        <f>'BNVP-motorbikes-psgr'!I3</f>
        <v>1451.3788098693799</v>
      </c>
      <c r="J3" s="44">
        <f>'BNVP-motorbikes-psgr'!J3</f>
        <v>1451.3788098693799</v>
      </c>
      <c r="K3" s="44">
        <f>'BNVP-motorbikes-psgr'!K3</f>
        <v>1451.3788098693799</v>
      </c>
      <c r="L3" s="44">
        <f>'BNVP-motorbikes-psgr'!L3</f>
        <v>1451.3788098693799</v>
      </c>
      <c r="M3" s="44">
        <f>'BNVP-motorbikes-psgr'!M3</f>
        <v>1451.3788098693799</v>
      </c>
      <c r="N3" s="44">
        <f>'BNVP-motorbikes-psgr'!N3</f>
        <v>1451.3788098693799</v>
      </c>
      <c r="O3" s="44">
        <f>'BNVP-motorbikes-psgr'!O3</f>
        <v>1451.3788098693799</v>
      </c>
      <c r="P3" s="44">
        <f>'BNVP-motorbikes-psgr'!P3</f>
        <v>1451.3788098693799</v>
      </c>
      <c r="Q3" s="44">
        <f>'BNVP-motorbikes-psgr'!Q3</f>
        <v>1451.3788098693799</v>
      </c>
      <c r="R3" s="44">
        <f>'BNVP-motorbikes-psgr'!R3</f>
        <v>1451.3788098693799</v>
      </c>
      <c r="S3" s="44">
        <f>'BNVP-motorbikes-psgr'!S3</f>
        <v>1451.3788098693799</v>
      </c>
      <c r="T3" s="44">
        <f>'BNVP-motorbikes-psgr'!T3</f>
        <v>1451.3788098693799</v>
      </c>
      <c r="U3" s="44">
        <f>'BNVP-motorbikes-psgr'!U3</f>
        <v>1451.3788098693799</v>
      </c>
      <c r="V3" s="44">
        <f>'BNVP-motorbikes-psgr'!V3</f>
        <v>1451.3788098693799</v>
      </c>
      <c r="W3" s="44">
        <f>'BNVP-motorbikes-psgr'!W3</f>
        <v>1451.3788098693799</v>
      </c>
      <c r="X3" s="44">
        <f>'BNVP-motorbikes-psgr'!X3</f>
        <v>1451.3788098693799</v>
      </c>
      <c r="Y3" s="44">
        <f>'BNVP-motorbikes-psgr'!Y3</f>
        <v>1451.3788098693799</v>
      </c>
      <c r="Z3" s="44">
        <f>'BNVP-motorbikes-psgr'!Z3</f>
        <v>1451.3788098693799</v>
      </c>
      <c r="AA3" s="44">
        <f>'BNVP-motorbikes-psgr'!AA3</f>
        <v>1451.3788098693799</v>
      </c>
      <c r="AB3" s="44">
        <f>'BNVP-motorbikes-psgr'!AB3</f>
        <v>1451.3788098693799</v>
      </c>
      <c r="AC3" s="44">
        <f>'BNVP-motorbikes-psgr'!AC3</f>
        <v>1451.3788098693799</v>
      </c>
      <c r="AD3" s="44">
        <f>'BNVP-motorbikes-psgr'!AD3</f>
        <v>1451.3788098693799</v>
      </c>
      <c r="AE3" s="44">
        <f>'BNVP-motorbikes-psgr'!AE3</f>
        <v>1451.3788098693799</v>
      </c>
      <c r="AF3" s="44">
        <f>'BNVP-motorbikes-psgr'!AF3</f>
        <v>1451.3788098693799</v>
      </c>
      <c r="AG3" s="44">
        <f>'BNVP-motorbikes-psgr'!AG3</f>
        <v>1451.3788098693799</v>
      </c>
      <c r="AH3" s="44">
        <f>'BNVP-motorbikes-psgr'!AH3</f>
        <v>1451.3788098693799</v>
      </c>
      <c r="AI3" s="44">
        <f>'BNVP-motorbikes-psgr'!AI3</f>
        <v>1451.3788098693799</v>
      </c>
      <c r="AJ3" s="44">
        <f>'BNVP-motorbikes-psgr'!AJ3</f>
        <v>1451.3788098693799</v>
      </c>
      <c r="AK3" s="44">
        <f>'BNVP-motorbikes-psgr'!AK3</f>
        <v>1451.3788098693799</v>
      </c>
      <c r="AL3" s="44">
        <f>'BNVP-motorbikes-psgr'!AL3</f>
        <v>1451.3788098693799</v>
      </c>
      <c r="AM3" s="44">
        <f>'BNVP-motorbikes-psgr'!AM3</f>
        <v>1451.3788098693799</v>
      </c>
      <c r="AN3" s="44">
        <f>'BNVP-motorbikes-psgr'!AN3</f>
        <v>1451.3788098693799</v>
      </c>
      <c r="AO3" s="44">
        <f>'BNVP-motorbikes-psgr'!AO3</f>
        <v>1451.3788098693799</v>
      </c>
      <c r="AP3" s="44">
        <f>'BNVP-motorbikes-psgr'!AP3</f>
        <v>1451.3788098693799</v>
      </c>
      <c r="AQ3" s="44">
        <f>'BNVP-motorbikes-psgr'!AQ3</f>
        <v>1451.3788098693799</v>
      </c>
    </row>
    <row r="4" spans="1:43">
      <c r="A4" s="31" t="s">
        <v>30</v>
      </c>
      <c r="B4" s="44">
        <f>'BNVP-motorbikes-psgr'!B4</f>
        <v>1451.3788098693799</v>
      </c>
      <c r="C4" s="44">
        <f>'BNVP-motorbikes-psgr'!C4</f>
        <v>1451.3788098693799</v>
      </c>
      <c r="D4" s="44">
        <f>'BNVP-motorbikes-psgr'!D4</f>
        <v>1451.3788098693799</v>
      </c>
      <c r="E4" s="44">
        <f>'BNVP-motorbikes-psgr'!E4</f>
        <v>1451.3788098693799</v>
      </c>
      <c r="F4" s="44">
        <f>'BNVP-motorbikes-psgr'!F4</f>
        <v>1451.3788098693799</v>
      </c>
      <c r="G4" s="44">
        <f>'BNVP-motorbikes-psgr'!G4</f>
        <v>1451.3788098693799</v>
      </c>
      <c r="H4" s="44">
        <f>'BNVP-motorbikes-psgr'!H4</f>
        <v>1451.3788098693799</v>
      </c>
      <c r="I4" s="44">
        <f>'BNVP-motorbikes-psgr'!I4</f>
        <v>1451.3788098693799</v>
      </c>
      <c r="J4" s="44">
        <f>'BNVP-motorbikes-psgr'!J4</f>
        <v>1451.3788098693799</v>
      </c>
      <c r="K4" s="44">
        <f>'BNVP-motorbikes-psgr'!K4</f>
        <v>1451.3788098693799</v>
      </c>
      <c r="L4" s="44">
        <f>'BNVP-motorbikes-psgr'!L4</f>
        <v>1451.3788098693799</v>
      </c>
      <c r="M4" s="44">
        <f>'BNVP-motorbikes-psgr'!M4</f>
        <v>1451.3788098693799</v>
      </c>
      <c r="N4" s="44">
        <f>'BNVP-motorbikes-psgr'!N4</f>
        <v>1451.3788098693799</v>
      </c>
      <c r="O4" s="44">
        <f>'BNVP-motorbikes-psgr'!O4</f>
        <v>1451.3788098693799</v>
      </c>
      <c r="P4" s="44">
        <f>'BNVP-motorbikes-psgr'!P4</f>
        <v>1451.3788098693799</v>
      </c>
      <c r="Q4" s="44">
        <f>'BNVP-motorbikes-psgr'!Q4</f>
        <v>1451.3788098693799</v>
      </c>
      <c r="R4" s="44">
        <f>'BNVP-motorbikes-psgr'!R4</f>
        <v>1451.3788098693799</v>
      </c>
      <c r="S4" s="44">
        <f>'BNVP-motorbikes-psgr'!S4</f>
        <v>1451.3788098693799</v>
      </c>
      <c r="T4" s="44">
        <f>'BNVP-motorbikes-psgr'!T4</f>
        <v>1451.3788098693799</v>
      </c>
      <c r="U4" s="44">
        <f>'BNVP-motorbikes-psgr'!U4</f>
        <v>1451.3788098693799</v>
      </c>
      <c r="V4" s="44">
        <f>'BNVP-motorbikes-psgr'!V4</f>
        <v>1451.3788098693799</v>
      </c>
      <c r="W4" s="44">
        <f>'BNVP-motorbikes-psgr'!W4</f>
        <v>1451.3788098693799</v>
      </c>
      <c r="X4" s="44">
        <f>'BNVP-motorbikes-psgr'!X4</f>
        <v>1451.3788098693799</v>
      </c>
      <c r="Y4" s="44">
        <f>'BNVP-motorbikes-psgr'!Y4</f>
        <v>1451.3788098693799</v>
      </c>
      <c r="Z4" s="44">
        <f>'BNVP-motorbikes-psgr'!Z4</f>
        <v>1451.3788098693799</v>
      </c>
      <c r="AA4" s="44">
        <f>'BNVP-motorbikes-psgr'!AA4</f>
        <v>1451.3788098693799</v>
      </c>
      <c r="AB4" s="44">
        <f>'BNVP-motorbikes-psgr'!AB4</f>
        <v>1451.3788098693799</v>
      </c>
      <c r="AC4" s="44">
        <f>'BNVP-motorbikes-psgr'!AC4</f>
        <v>1451.3788098693799</v>
      </c>
      <c r="AD4" s="44">
        <f>'BNVP-motorbikes-psgr'!AD4</f>
        <v>1451.3788098693799</v>
      </c>
      <c r="AE4" s="44">
        <f>'BNVP-motorbikes-psgr'!AE4</f>
        <v>1451.3788098693799</v>
      </c>
      <c r="AF4" s="44">
        <f>'BNVP-motorbikes-psgr'!AF4</f>
        <v>1451.3788098693799</v>
      </c>
      <c r="AG4" s="44">
        <f>'BNVP-motorbikes-psgr'!AG4</f>
        <v>1451.3788098693799</v>
      </c>
      <c r="AH4" s="44">
        <f>'BNVP-motorbikes-psgr'!AH4</f>
        <v>1451.3788098693799</v>
      </c>
      <c r="AI4" s="44">
        <f>'BNVP-motorbikes-psgr'!AI4</f>
        <v>1451.3788098693799</v>
      </c>
      <c r="AJ4" s="44">
        <f>'BNVP-motorbikes-psgr'!AJ4</f>
        <v>1451.3788098693799</v>
      </c>
      <c r="AK4" s="44">
        <f>'BNVP-motorbikes-psgr'!AK4</f>
        <v>1451.3788098693799</v>
      </c>
      <c r="AL4" s="44">
        <f>'BNVP-motorbikes-psgr'!AL4</f>
        <v>1451.3788098693799</v>
      </c>
      <c r="AM4" s="44">
        <f>'BNVP-motorbikes-psgr'!AM4</f>
        <v>1451.3788098693799</v>
      </c>
      <c r="AN4" s="44">
        <f>'BNVP-motorbikes-psgr'!AN4</f>
        <v>1451.3788098693799</v>
      </c>
      <c r="AO4" s="44">
        <f>'BNVP-motorbikes-psgr'!AO4</f>
        <v>1451.3788098693799</v>
      </c>
      <c r="AP4" s="44">
        <f>'BNVP-motorbikes-psgr'!AP4</f>
        <v>1451.3788098693799</v>
      </c>
      <c r="AQ4" s="44">
        <f>'BNVP-motorbikes-psgr'!AQ4</f>
        <v>1451.3788098693799</v>
      </c>
    </row>
    <row r="5" spans="1:43">
      <c r="A5" s="31" t="s">
        <v>33</v>
      </c>
      <c r="B5" s="44">
        <f>'BNVP-motorbikes-psgr'!B5</f>
        <v>1451.3788098693799</v>
      </c>
      <c r="C5" s="44">
        <f>'BNVP-motorbikes-psgr'!C5</f>
        <v>1451.3788098693799</v>
      </c>
      <c r="D5" s="44">
        <f>'BNVP-motorbikes-psgr'!D5</f>
        <v>1451.3788098693799</v>
      </c>
      <c r="E5" s="44">
        <f>'BNVP-motorbikes-psgr'!E5</f>
        <v>1451.3788098693799</v>
      </c>
      <c r="F5" s="44">
        <f>'BNVP-motorbikes-psgr'!F5</f>
        <v>1451.3788098693799</v>
      </c>
      <c r="G5" s="44">
        <f>'BNVP-motorbikes-psgr'!G5</f>
        <v>1451.3788098693799</v>
      </c>
      <c r="H5" s="44">
        <f>'BNVP-motorbikes-psgr'!H5</f>
        <v>1451.3788098693799</v>
      </c>
      <c r="I5" s="44">
        <f>'BNVP-motorbikes-psgr'!I5</f>
        <v>1451.3788098693799</v>
      </c>
      <c r="J5" s="44">
        <f>'BNVP-motorbikes-psgr'!J5</f>
        <v>1451.3788098693799</v>
      </c>
      <c r="K5" s="44">
        <f>'BNVP-motorbikes-psgr'!K5</f>
        <v>1451.3788098693799</v>
      </c>
      <c r="L5" s="44">
        <f>'BNVP-motorbikes-psgr'!L5</f>
        <v>1451.3788098693799</v>
      </c>
      <c r="M5" s="44">
        <f>'BNVP-motorbikes-psgr'!M5</f>
        <v>1451.3788098693799</v>
      </c>
      <c r="N5" s="44">
        <f>'BNVP-motorbikes-psgr'!N5</f>
        <v>1451.3788098693799</v>
      </c>
      <c r="O5" s="44">
        <f>'BNVP-motorbikes-psgr'!O5</f>
        <v>1451.3788098693799</v>
      </c>
      <c r="P5" s="44">
        <f>'BNVP-motorbikes-psgr'!P5</f>
        <v>1451.3788098693799</v>
      </c>
      <c r="Q5" s="44">
        <f>'BNVP-motorbikes-psgr'!Q5</f>
        <v>1451.3788098693799</v>
      </c>
      <c r="R5" s="44">
        <f>'BNVP-motorbikes-psgr'!R5</f>
        <v>1451.3788098693799</v>
      </c>
      <c r="S5" s="44">
        <f>'BNVP-motorbikes-psgr'!S5</f>
        <v>1451.3788098693799</v>
      </c>
      <c r="T5" s="44">
        <f>'BNVP-motorbikes-psgr'!T5</f>
        <v>1451.3788098693799</v>
      </c>
      <c r="U5" s="44">
        <f>'BNVP-motorbikes-psgr'!U5</f>
        <v>1451.3788098693799</v>
      </c>
      <c r="V5" s="44">
        <f>'BNVP-motorbikes-psgr'!V5</f>
        <v>1451.3788098693799</v>
      </c>
      <c r="W5" s="44">
        <f>'BNVP-motorbikes-psgr'!W5</f>
        <v>1451.3788098693799</v>
      </c>
      <c r="X5" s="44">
        <f>'BNVP-motorbikes-psgr'!X5</f>
        <v>1451.3788098693799</v>
      </c>
      <c r="Y5" s="44">
        <f>'BNVP-motorbikes-psgr'!Y5</f>
        <v>1451.3788098693799</v>
      </c>
      <c r="Z5" s="44">
        <f>'BNVP-motorbikes-psgr'!Z5</f>
        <v>1451.3788098693799</v>
      </c>
      <c r="AA5" s="44">
        <f>'BNVP-motorbikes-psgr'!AA5</f>
        <v>1451.3788098693799</v>
      </c>
      <c r="AB5" s="44">
        <f>'BNVP-motorbikes-psgr'!AB5</f>
        <v>1451.3788098693799</v>
      </c>
      <c r="AC5" s="44">
        <f>'BNVP-motorbikes-psgr'!AC5</f>
        <v>1451.3788098693799</v>
      </c>
      <c r="AD5" s="44">
        <f>'BNVP-motorbikes-psgr'!AD5</f>
        <v>1451.3788098693799</v>
      </c>
      <c r="AE5" s="44">
        <f>'BNVP-motorbikes-psgr'!AE5</f>
        <v>1451.3788098693799</v>
      </c>
      <c r="AF5" s="44">
        <f>'BNVP-motorbikes-psgr'!AF5</f>
        <v>1451.3788098693799</v>
      </c>
      <c r="AG5" s="44">
        <f>'BNVP-motorbikes-psgr'!AG5</f>
        <v>1451.3788098693799</v>
      </c>
      <c r="AH5" s="44">
        <f>'BNVP-motorbikes-psgr'!AH5</f>
        <v>1451.3788098693799</v>
      </c>
      <c r="AI5" s="44">
        <f>'BNVP-motorbikes-psgr'!AI5</f>
        <v>1451.3788098693799</v>
      </c>
      <c r="AJ5" s="44">
        <f>'BNVP-motorbikes-psgr'!AJ5</f>
        <v>1451.3788098693799</v>
      </c>
      <c r="AK5" s="44">
        <f>'BNVP-motorbikes-psgr'!AK5</f>
        <v>1451.3788098693799</v>
      </c>
      <c r="AL5" s="44">
        <f>'BNVP-motorbikes-psgr'!AL5</f>
        <v>1451.3788098693799</v>
      </c>
      <c r="AM5" s="44">
        <f>'BNVP-motorbikes-psgr'!AM5</f>
        <v>1451.3788098693799</v>
      </c>
      <c r="AN5" s="44">
        <f>'BNVP-motorbikes-psgr'!AN5</f>
        <v>1451.3788098693799</v>
      </c>
      <c r="AO5" s="44">
        <f>'BNVP-motorbikes-psgr'!AO5</f>
        <v>1451.3788098693799</v>
      </c>
      <c r="AP5" s="44">
        <f>'BNVP-motorbikes-psgr'!AP5</f>
        <v>1451.3788098693799</v>
      </c>
      <c r="AQ5" s="44">
        <f>'BNVP-motorbikes-psgr'!AQ5</f>
        <v>1451.3788098693799</v>
      </c>
    </row>
    <row r="6" spans="1:43">
      <c r="A6" s="31" t="s">
        <v>126</v>
      </c>
      <c r="B6" s="44">
        <f>'BNVP-motorbikes-psgr'!B6</f>
        <v>725.68940493468801</v>
      </c>
      <c r="C6" s="44">
        <f>'BNVP-motorbikes-psgr'!C6</f>
        <v>725.68940493468801</v>
      </c>
      <c r="D6" s="44">
        <f>'BNVP-motorbikes-psgr'!D6</f>
        <v>725.68940493468801</v>
      </c>
      <c r="E6" s="44">
        <f>'BNVP-motorbikes-psgr'!E6</f>
        <v>725.68940493468801</v>
      </c>
      <c r="F6" s="44">
        <f>'BNVP-motorbikes-psgr'!F6</f>
        <v>725.68940493468801</v>
      </c>
      <c r="G6" s="44">
        <f>'BNVP-motorbikes-psgr'!G6</f>
        <v>725.68940493468801</v>
      </c>
      <c r="H6" s="44">
        <f>'BNVP-motorbikes-psgr'!H6</f>
        <v>725.68940493468801</v>
      </c>
      <c r="I6" s="44">
        <f>'BNVP-motorbikes-psgr'!I6</f>
        <v>725.68940493468801</v>
      </c>
      <c r="J6" s="44">
        <f>'BNVP-motorbikes-psgr'!J6</f>
        <v>725.68940493468801</v>
      </c>
      <c r="K6" s="44">
        <f>'BNVP-motorbikes-psgr'!K6</f>
        <v>725.68940493468801</v>
      </c>
      <c r="L6" s="44">
        <f>'BNVP-motorbikes-psgr'!L6</f>
        <v>725.68940493468801</v>
      </c>
      <c r="M6" s="44">
        <f>'BNVP-motorbikes-psgr'!M6</f>
        <v>725.68940493468801</v>
      </c>
      <c r="N6" s="44">
        <f>'BNVP-motorbikes-psgr'!N6</f>
        <v>725.68940493468801</v>
      </c>
      <c r="O6" s="44">
        <f>'BNVP-motorbikes-psgr'!O6</f>
        <v>725.68940493468801</v>
      </c>
      <c r="P6" s="44">
        <f>'BNVP-motorbikes-psgr'!P6</f>
        <v>725.68940493468801</v>
      </c>
      <c r="Q6" s="44">
        <f>'BNVP-motorbikes-psgr'!Q6</f>
        <v>725.68940493468801</v>
      </c>
      <c r="R6" s="44">
        <f>'BNVP-motorbikes-psgr'!R6</f>
        <v>725.68940493468801</v>
      </c>
      <c r="S6" s="44">
        <f>'BNVP-motorbikes-psgr'!S6</f>
        <v>725.68940493468801</v>
      </c>
      <c r="T6" s="44">
        <f>'BNVP-motorbikes-psgr'!T6</f>
        <v>725.68940493468801</v>
      </c>
      <c r="U6" s="44">
        <f>'BNVP-motorbikes-psgr'!U6</f>
        <v>725.68940493468801</v>
      </c>
      <c r="V6" s="44">
        <f>'BNVP-motorbikes-psgr'!V6</f>
        <v>725.68940493468801</v>
      </c>
      <c r="W6" s="44">
        <f>'BNVP-motorbikes-psgr'!W6</f>
        <v>725.68940493468801</v>
      </c>
      <c r="X6" s="44">
        <f>'BNVP-motorbikes-psgr'!X6</f>
        <v>725.68940493468801</v>
      </c>
      <c r="Y6" s="44">
        <f>'BNVP-motorbikes-psgr'!Y6</f>
        <v>725.68940493468801</v>
      </c>
      <c r="Z6" s="44">
        <f>'BNVP-motorbikes-psgr'!Z6</f>
        <v>725.68940493468801</v>
      </c>
      <c r="AA6" s="44">
        <f>'BNVP-motorbikes-psgr'!AA6</f>
        <v>725.68940493468801</v>
      </c>
      <c r="AB6" s="44">
        <f>'BNVP-motorbikes-psgr'!AB6</f>
        <v>725.68940493468801</v>
      </c>
      <c r="AC6" s="44">
        <f>'BNVP-motorbikes-psgr'!AC6</f>
        <v>725.68940493468801</v>
      </c>
      <c r="AD6" s="44">
        <f>'BNVP-motorbikes-psgr'!AD6</f>
        <v>725.68940493468801</v>
      </c>
      <c r="AE6" s="44">
        <f>'BNVP-motorbikes-psgr'!AE6</f>
        <v>725.68940493468801</v>
      </c>
      <c r="AF6" s="44">
        <f>'BNVP-motorbikes-psgr'!AF6</f>
        <v>725.68940493468801</v>
      </c>
      <c r="AG6" s="44">
        <f>'BNVP-motorbikes-psgr'!AG6</f>
        <v>725.68940493468801</v>
      </c>
      <c r="AH6" s="44">
        <f>'BNVP-motorbikes-psgr'!AH6</f>
        <v>725.68940493468801</v>
      </c>
      <c r="AI6" s="44">
        <f>'BNVP-motorbikes-psgr'!AI6</f>
        <v>725.68940493468801</v>
      </c>
      <c r="AJ6" s="44">
        <f>'BNVP-motorbikes-psgr'!AJ6</f>
        <v>725.68940493468801</v>
      </c>
      <c r="AK6" s="44">
        <f>'BNVP-motorbikes-psgr'!AK6</f>
        <v>725.68940493468801</v>
      </c>
      <c r="AL6" s="44">
        <f>'BNVP-motorbikes-psgr'!AL6</f>
        <v>725.68940493468801</v>
      </c>
      <c r="AM6" s="44">
        <f>'BNVP-motorbikes-psgr'!AM6</f>
        <v>725.68940493468801</v>
      </c>
      <c r="AN6" s="44">
        <f>'BNVP-motorbikes-psgr'!AN6</f>
        <v>725.68940493468801</v>
      </c>
      <c r="AO6" s="44">
        <f>'BNVP-motorbikes-psgr'!AO6</f>
        <v>725.68940493468801</v>
      </c>
      <c r="AP6" s="44">
        <f>'BNVP-motorbikes-psgr'!AP6</f>
        <v>725.68940493468801</v>
      </c>
      <c r="AQ6" s="44">
        <f>'BNVP-motorbikes-psgr'!AQ6</f>
        <v>725.68940493468801</v>
      </c>
    </row>
    <row r="7" spans="1:43">
      <c r="A7" s="31" t="s">
        <v>127</v>
      </c>
      <c r="B7" s="44">
        <f>'BNVP-motorbikes-psgr'!B7</f>
        <v>1451.3788098693799</v>
      </c>
      <c r="C7" s="44">
        <f>'BNVP-motorbikes-psgr'!C7</f>
        <v>1451.3788098693799</v>
      </c>
      <c r="D7" s="44">
        <f>'BNVP-motorbikes-psgr'!D7</f>
        <v>1451.3788098693799</v>
      </c>
      <c r="E7" s="44">
        <f>'BNVP-motorbikes-psgr'!E7</f>
        <v>1451.3788098693799</v>
      </c>
      <c r="F7" s="44">
        <f>'BNVP-motorbikes-psgr'!F7</f>
        <v>1451.3788098693799</v>
      </c>
      <c r="G7" s="44">
        <f>'BNVP-motorbikes-psgr'!G7</f>
        <v>1451.3788098693799</v>
      </c>
      <c r="H7" s="44">
        <f>'BNVP-motorbikes-psgr'!H7</f>
        <v>1451.3788098693799</v>
      </c>
      <c r="I7" s="44">
        <f>'BNVP-motorbikes-psgr'!I7</f>
        <v>1451.3788098693799</v>
      </c>
      <c r="J7" s="44">
        <f>'BNVP-motorbikes-psgr'!J7</f>
        <v>1451.3788098693799</v>
      </c>
      <c r="K7" s="44">
        <f>'BNVP-motorbikes-psgr'!K7</f>
        <v>1451.3788098693799</v>
      </c>
      <c r="L7" s="44">
        <f>'BNVP-motorbikes-psgr'!L7</f>
        <v>1451.3788098693799</v>
      </c>
      <c r="M7" s="44">
        <f>'BNVP-motorbikes-psgr'!M7</f>
        <v>1451.3788098693799</v>
      </c>
      <c r="N7" s="44">
        <f>'BNVP-motorbikes-psgr'!N7</f>
        <v>1451.3788098693799</v>
      </c>
      <c r="O7" s="44">
        <f>'BNVP-motorbikes-psgr'!O7</f>
        <v>1451.3788098693799</v>
      </c>
      <c r="P7" s="44">
        <f>'BNVP-motorbikes-psgr'!P7</f>
        <v>1451.3788098693799</v>
      </c>
      <c r="Q7" s="44">
        <f>'BNVP-motorbikes-psgr'!Q7</f>
        <v>1451.3788098693799</v>
      </c>
      <c r="R7" s="44">
        <f>'BNVP-motorbikes-psgr'!R7</f>
        <v>1451.3788098693799</v>
      </c>
      <c r="S7" s="44">
        <f>'BNVP-motorbikes-psgr'!S7</f>
        <v>1451.3788098693799</v>
      </c>
      <c r="T7" s="44">
        <f>'BNVP-motorbikes-psgr'!T7</f>
        <v>1451.3788098693799</v>
      </c>
      <c r="U7" s="44">
        <f>'BNVP-motorbikes-psgr'!U7</f>
        <v>1451.3788098693799</v>
      </c>
      <c r="V7" s="44">
        <f>'BNVP-motorbikes-psgr'!V7</f>
        <v>1451.3788098693799</v>
      </c>
      <c r="W7" s="44">
        <f>'BNVP-motorbikes-psgr'!W7</f>
        <v>1451.3788098693799</v>
      </c>
      <c r="X7" s="44">
        <f>'BNVP-motorbikes-psgr'!X7</f>
        <v>1451.3788098693799</v>
      </c>
      <c r="Y7" s="44">
        <f>'BNVP-motorbikes-psgr'!Y7</f>
        <v>1451.3788098693799</v>
      </c>
      <c r="Z7" s="44">
        <f>'BNVP-motorbikes-psgr'!Z7</f>
        <v>1451.3788098693799</v>
      </c>
      <c r="AA7" s="44">
        <f>'BNVP-motorbikes-psgr'!AA7</f>
        <v>1451.3788098693799</v>
      </c>
      <c r="AB7" s="44">
        <f>'BNVP-motorbikes-psgr'!AB7</f>
        <v>1451.3788098693799</v>
      </c>
      <c r="AC7" s="44">
        <f>'BNVP-motorbikes-psgr'!AC7</f>
        <v>1451.3788098693799</v>
      </c>
      <c r="AD7" s="44">
        <f>'BNVP-motorbikes-psgr'!AD7</f>
        <v>1451.3788098693799</v>
      </c>
      <c r="AE7" s="44">
        <f>'BNVP-motorbikes-psgr'!AE7</f>
        <v>1451.3788098693799</v>
      </c>
      <c r="AF7" s="44">
        <f>'BNVP-motorbikes-psgr'!AF7</f>
        <v>1451.3788098693799</v>
      </c>
      <c r="AG7" s="44">
        <f>'BNVP-motorbikes-psgr'!AG7</f>
        <v>1451.3788098693799</v>
      </c>
      <c r="AH7" s="44">
        <f>'BNVP-motorbikes-psgr'!AH7</f>
        <v>1451.3788098693799</v>
      </c>
      <c r="AI7" s="44">
        <f>'BNVP-motorbikes-psgr'!AI7</f>
        <v>1451.3788098693799</v>
      </c>
      <c r="AJ7" s="44">
        <f>'BNVP-motorbikes-psgr'!AJ7</f>
        <v>1451.3788098693799</v>
      </c>
      <c r="AK7" s="44">
        <f>'BNVP-motorbikes-psgr'!AK7</f>
        <v>1451.3788098693799</v>
      </c>
      <c r="AL7" s="44">
        <f>'BNVP-motorbikes-psgr'!AL7</f>
        <v>1451.3788098693799</v>
      </c>
      <c r="AM7" s="44">
        <f>'BNVP-motorbikes-psgr'!AM7</f>
        <v>1451.3788098693799</v>
      </c>
      <c r="AN7" s="44">
        <f>'BNVP-motorbikes-psgr'!AN7</f>
        <v>1451.3788098693799</v>
      </c>
      <c r="AO7" s="44">
        <f>'BNVP-motorbikes-psgr'!AO7</f>
        <v>1451.3788098693799</v>
      </c>
      <c r="AP7" s="44">
        <f>'BNVP-motorbikes-psgr'!AP7</f>
        <v>1451.3788098693799</v>
      </c>
      <c r="AQ7" s="44">
        <f>'BNVP-motorbikes-psgr'!AQ7</f>
        <v>1451.3788098693799</v>
      </c>
    </row>
    <row r="8" spans="1:43">
      <c r="A8" s="31" t="s">
        <v>128</v>
      </c>
      <c r="B8" s="44">
        <f>'BNVP-motorbikes-psgr'!B8</f>
        <v>725.68940493468801</v>
      </c>
      <c r="C8" s="44">
        <f>'BNVP-motorbikes-psgr'!C8</f>
        <v>725.68940493468801</v>
      </c>
      <c r="D8" s="44">
        <f>'BNVP-motorbikes-psgr'!D8</f>
        <v>725.68940493468801</v>
      </c>
      <c r="E8" s="44">
        <f>'BNVP-motorbikes-psgr'!E8</f>
        <v>725.68940493468801</v>
      </c>
      <c r="F8" s="44">
        <f>'BNVP-motorbikes-psgr'!F8</f>
        <v>725.68940493468801</v>
      </c>
      <c r="G8" s="44">
        <f>'BNVP-motorbikes-psgr'!G8</f>
        <v>725.68940493468801</v>
      </c>
      <c r="H8" s="44">
        <f>'BNVP-motorbikes-psgr'!H8</f>
        <v>725.68940493468801</v>
      </c>
      <c r="I8" s="44">
        <f>'BNVP-motorbikes-psgr'!I8</f>
        <v>725.68940493468801</v>
      </c>
      <c r="J8" s="44">
        <f>'BNVP-motorbikes-psgr'!J8</f>
        <v>725.68940493468801</v>
      </c>
      <c r="K8" s="44">
        <f>'BNVP-motorbikes-psgr'!K8</f>
        <v>725.68940493468801</v>
      </c>
      <c r="L8" s="44">
        <f>'BNVP-motorbikes-psgr'!L8</f>
        <v>725.68940493468801</v>
      </c>
      <c r="M8" s="44">
        <f>'BNVP-motorbikes-psgr'!M8</f>
        <v>725.68940493468801</v>
      </c>
      <c r="N8" s="44">
        <f>'BNVP-motorbikes-psgr'!N8</f>
        <v>725.68940493468801</v>
      </c>
      <c r="O8" s="44">
        <f>'BNVP-motorbikes-psgr'!O8</f>
        <v>725.68940493468801</v>
      </c>
      <c r="P8" s="44">
        <f>'BNVP-motorbikes-psgr'!P8</f>
        <v>725.68940493468801</v>
      </c>
      <c r="Q8" s="44">
        <f>'BNVP-motorbikes-psgr'!Q8</f>
        <v>725.68940493468801</v>
      </c>
      <c r="R8" s="44">
        <f>'BNVP-motorbikes-psgr'!R8</f>
        <v>725.68940493468801</v>
      </c>
      <c r="S8" s="44">
        <f>'BNVP-motorbikes-psgr'!S8</f>
        <v>725.68940493468801</v>
      </c>
      <c r="T8" s="44">
        <f>'BNVP-motorbikes-psgr'!T8</f>
        <v>725.68940493468801</v>
      </c>
      <c r="U8" s="44">
        <f>'BNVP-motorbikes-psgr'!U8</f>
        <v>725.68940493468801</v>
      </c>
      <c r="V8" s="44">
        <f>'BNVP-motorbikes-psgr'!V8</f>
        <v>725.68940493468801</v>
      </c>
      <c r="W8" s="44">
        <f>'BNVP-motorbikes-psgr'!W8</f>
        <v>725.68940493468801</v>
      </c>
      <c r="X8" s="44">
        <f>'BNVP-motorbikes-psgr'!X8</f>
        <v>725.68940493468801</v>
      </c>
      <c r="Y8" s="44">
        <f>'BNVP-motorbikes-psgr'!Y8</f>
        <v>725.68940493468801</v>
      </c>
      <c r="Z8" s="44">
        <f>'BNVP-motorbikes-psgr'!Z8</f>
        <v>725.68940493468801</v>
      </c>
      <c r="AA8" s="44">
        <f>'BNVP-motorbikes-psgr'!AA8</f>
        <v>725.68940493468801</v>
      </c>
      <c r="AB8" s="44">
        <f>'BNVP-motorbikes-psgr'!AB8</f>
        <v>725.68940493468801</v>
      </c>
      <c r="AC8" s="44">
        <f>'BNVP-motorbikes-psgr'!AC8</f>
        <v>725.68940493468801</v>
      </c>
      <c r="AD8" s="44">
        <f>'BNVP-motorbikes-psgr'!AD8</f>
        <v>725.68940493468801</v>
      </c>
      <c r="AE8" s="44">
        <f>'BNVP-motorbikes-psgr'!AE8</f>
        <v>725.68940493468801</v>
      </c>
      <c r="AF8" s="44">
        <f>'BNVP-motorbikes-psgr'!AF8</f>
        <v>725.68940493468801</v>
      </c>
      <c r="AG8" s="44">
        <f>'BNVP-motorbikes-psgr'!AG8</f>
        <v>725.68940493468801</v>
      </c>
      <c r="AH8" s="44">
        <f>'BNVP-motorbikes-psgr'!AH8</f>
        <v>725.68940493468801</v>
      </c>
      <c r="AI8" s="44">
        <f>'BNVP-motorbikes-psgr'!AI8</f>
        <v>725.68940493468801</v>
      </c>
      <c r="AJ8" s="44">
        <f>'BNVP-motorbikes-psgr'!AJ8</f>
        <v>725.68940493468801</v>
      </c>
      <c r="AK8" s="44">
        <f>'BNVP-motorbikes-psgr'!AK8</f>
        <v>725.68940493468801</v>
      </c>
      <c r="AL8" s="44">
        <f>'BNVP-motorbikes-psgr'!AL8</f>
        <v>725.68940493468801</v>
      </c>
      <c r="AM8" s="44">
        <f>'BNVP-motorbikes-psgr'!AM8</f>
        <v>725.68940493468801</v>
      </c>
      <c r="AN8" s="44">
        <f>'BNVP-motorbikes-psgr'!AN8</f>
        <v>725.68940493468801</v>
      </c>
      <c r="AO8" s="44">
        <f>'BNVP-motorbikes-psgr'!AO8</f>
        <v>725.68940493468801</v>
      </c>
      <c r="AP8" s="44">
        <f>'BNVP-motorbikes-psgr'!AP8</f>
        <v>725.68940493468801</v>
      </c>
      <c r="AQ8" s="44">
        <f>'BNVP-motorbikes-psgr'!AQ8</f>
        <v>725.68940493468801</v>
      </c>
    </row>
  </sheetData>
  <phoneticPr fontId="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26</vt:i4>
      </vt:variant>
    </vt:vector>
  </HeadingPairs>
  <TitlesOfParts>
    <vt:vector size="26" baseType="lpstr">
      <vt:lpstr>About</vt:lpstr>
      <vt:lpstr>Exchange Rate</vt:lpstr>
      <vt:lpstr>LDVp</vt:lpstr>
      <vt:lpstr>LDV-psgr</vt:lpstr>
      <vt:lpstr>HDVp</vt:lpstr>
      <vt:lpstr>HDV-psgr</vt:lpstr>
      <vt:lpstr>LDVf</vt:lpstr>
      <vt:lpstr>LDV-frgt</vt:lpstr>
      <vt:lpstr>HDVf</vt:lpstr>
      <vt:lpstr>HDV-frgt</vt:lpstr>
      <vt:lpstr>Passenger Aircraft</vt:lpstr>
      <vt:lpstr>Rail</vt:lpstr>
      <vt:lpstr>Ships</vt:lpstr>
      <vt:lpstr>Motorbikes</vt:lpstr>
      <vt:lpstr>BNVP-LDVs-psgr</vt:lpstr>
      <vt:lpstr>BNVP-LDVs-frgt</vt:lpstr>
      <vt:lpstr>BNVP-HDVs-psgr</vt:lpstr>
      <vt:lpstr>BNVP-HDVs-frgt</vt:lpstr>
      <vt:lpstr>BNVP-aircraft-psgr</vt:lpstr>
      <vt:lpstr>BNVP-aircraft-frgt</vt:lpstr>
      <vt:lpstr>BNVP-rail-psgr</vt:lpstr>
      <vt:lpstr>BNVP-rail-frgt</vt:lpstr>
      <vt:lpstr>BNVP-ships-psgr</vt:lpstr>
      <vt:lpstr>BNVP-ships-frgt</vt:lpstr>
      <vt:lpstr>BNVP-motorbikes-psgr</vt:lpstr>
      <vt:lpstr>BNVP-motorbikes-frgt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ellyy</dc:creator>
  <cp:lastModifiedBy>wcy3015@126.com</cp:lastModifiedBy>
  <dcterms:created xsi:type="dcterms:W3CDTF">2023-11-22T02:44:00Z</dcterms:created>
  <dcterms:modified xsi:type="dcterms:W3CDTF">2025-01-20T03:21:05Z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D6D4B09887F143AD88F08D531F24EFB2_11</vt:lpwstr>
  </property>
  <property fmtid="{D5CDD505-2E9C-101B-9397-08002B2CF9AE}" pid="3" name="KSOProductBuildVer">
    <vt:lpwstr>2052-12.1.0.15990</vt:lpwstr>
  </property>
</Properties>
</file>