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k\Documents\col\GradProj\"/>
    </mc:Choice>
  </mc:AlternateContent>
  <bookViews>
    <workbookView xWindow="0" yWindow="0" windowWidth="28740" windowHeight="12330" activeTab="1"/>
  </bookViews>
  <sheets>
    <sheet name="T-Tests" sheetId="1" r:id="rId1"/>
    <sheet name="Regression" sheetId="2" r:id="rId2"/>
  </sheets>
  <definedNames>
    <definedName name="nRegMod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31" i="2" l="1"/>
  <c r="AC130" i="2"/>
  <c r="AB113" i="2"/>
  <c r="AB126" i="2"/>
  <c r="AB112" i="2"/>
  <c r="AB99" i="2"/>
  <c r="AB86" i="2"/>
  <c r="AB73" i="2"/>
  <c r="AB60" i="2"/>
  <c r="AB47" i="2"/>
  <c r="AB19" i="2"/>
  <c r="AB32" i="2"/>
  <c r="D122" i="2" l="1"/>
  <c r="D109" i="2"/>
  <c r="D96" i="2"/>
  <c r="D83" i="2"/>
  <c r="D70" i="2"/>
  <c r="D57" i="2"/>
  <c r="D44" i="2"/>
  <c r="D31" i="2"/>
  <c r="D18" i="2"/>
  <c r="D117" i="2"/>
  <c r="D112" i="2"/>
  <c r="D104" i="2"/>
  <c r="D99" i="2"/>
  <c r="D91" i="2"/>
  <c r="D86" i="2"/>
  <c r="D78" i="2"/>
  <c r="D73" i="2"/>
  <c r="D65" i="2"/>
  <c r="D60" i="2"/>
  <c r="D52" i="2"/>
  <c r="D47" i="2"/>
  <c r="D39" i="2"/>
  <c r="D34" i="2"/>
  <c r="D26" i="2"/>
  <c r="D21" i="2"/>
  <c r="D13" i="2"/>
  <c r="D8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<sst xmlns="http://schemas.openxmlformats.org/spreadsheetml/2006/main" count="915" uniqueCount="68">
  <si>
    <t>Maxt</t>
  </si>
  <si>
    <t>Collision</t>
  </si>
  <si>
    <t>Coupon</t>
  </si>
  <si>
    <t>Gap</t>
  </si>
  <si>
    <t>Perm</t>
  </si>
  <si>
    <t>Poker</t>
  </si>
  <si>
    <t>Random Walk</t>
  </si>
  <si>
    <t>Runs</t>
  </si>
  <si>
    <t>Serial</t>
  </si>
  <si>
    <t>TestU01</t>
  </si>
  <si>
    <t>SPRNG</t>
  </si>
  <si>
    <t>Average</t>
  </si>
  <si>
    <t>Pval 2 Tail</t>
  </si>
  <si>
    <t>Crit Val</t>
  </si>
  <si>
    <t>Reject Null</t>
  </si>
  <si>
    <t>Yes</t>
  </si>
  <si>
    <t>No</t>
  </si>
  <si>
    <t>Test</t>
  </si>
  <si>
    <t>Library</t>
  </si>
  <si>
    <t>RandomWalk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</si>
  <si>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</si>
  <si>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</si>
  <si>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</si>
  <si>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</si>
  <si>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</si>
  <si>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</si>
  <si>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</si>
  <si>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</si>
  <si>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</si>
  <si>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</si>
  <si>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</si>
  <si>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</si>
  <si>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</si>
  <si>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</si>
  <si>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</si>
  <si>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</si>
  <si>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</si>
  <si>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</si>
  <si>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</si>
  <si>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</si>
  <si>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</si>
  <si>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</si>
  <si>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</si>
  <si>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</si>
  <si>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Gen</t>
  </si>
  <si>
    <t>0 = TestU01, 1 = Sprng</t>
  </si>
  <si>
    <t>N</t>
  </si>
  <si>
    <t>Note, input for SPRNG in the collusion test has been adjusted to the actual value of n, and not the n&lt;&lt;logd used in the test</t>
  </si>
  <si>
    <t>Difference</t>
  </si>
  <si>
    <t>X Variable 1</t>
  </si>
  <si>
    <t>RESIDUAL OUTPUT</t>
  </si>
  <si>
    <t>Observation</t>
  </si>
  <si>
    <t>Predicted Y</t>
  </si>
  <si>
    <t>Residuals</t>
  </si>
  <si>
    <t>Speed</t>
  </si>
  <si>
    <t>Output for the combined regression test between the two generators</t>
  </si>
  <si>
    <t>Output for the separate regression tests</t>
  </si>
  <si>
    <t>Speed is measured in Seconds</t>
  </si>
  <si>
    <t>Speed Grow Dif</t>
  </si>
  <si>
    <t>TestU01 Residuals</t>
  </si>
  <si>
    <t>SPRNG Residuals</t>
  </si>
  <si>
    <t>Every test here was given an n value of 100000, except Runs and serial which had an n value of 500000.</t>
  </si>
  <si>
    <t>Scripts to generate these results are Test_TestU01.sh and Test_SPRNG.sh. Run those two tests from the testu01 directory and TEST directory respectively</t>
  </si>
  <si>
    <t>Script used to generate these results is RegressionTest.sh Run this script from the TestU01 directory</t>
  </si>
  <si>
    <t>Residual Plots</t>
  </si>
  <si>
    <t>Speed Growth other way</t>
  </si>
  <si>
    <t>Average Speed Different:</t>
  </si>
  <si>
    <t>Average w/o Collision and Random Walk: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</si>
</sst>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testu01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Regression!$A$8:$A$12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Regression!$AV$14:$AV$18</c:f>
              <c:numCache>
                <c:formatCode>General</c:formatCode>
                <c:ptCount val="5"/>
                <c:pt idx="0">
                  <c:v>-1.2000000000000122E-2</c:v>
                </c:pt>
                <c:pt idx="1">
                  <c:v>2.9999999999998916E-3</c:v>
                </c:pt>
                <c:pt idx="2">
                  <c:v>7.9999999999999516E-3</c:v>
                </c:pt>
                <c:pt idx="3">
                  <c:v>2.2999999999999909E-2</c:v>
                </c:pt>
                <c:pt idx="4">
                  <c:v>-2.200000000000002E-2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0768"/>
        <c:axId val="501164688"/>
      </c:scatterChart>
      <c:valAx>
        <c:axId val="50116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4688"/>
        <c:crosses val="autoZero"/>
        <c:crossBetween val="midCat"/>
      </c:valAx>
      <c:valAx>
        <c:axId val="501164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0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sprng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708832521394006"/>
          <c:y val="0.32144943894165667"/>
          <c:w val="0.6466415811769427"/>
          <c:h val="0.42356066150443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Regression!$A$8:$A$12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xVal>
          <c:yVal>
            <c:numRef>
              <c:f>Regression!$AY$14:$AY$18</c:f>
              <c:numCache>
                <c:formatCode>General</c:formatCode>
                <c:ptCount val="5"/>
                <c:pt idx="0">
                  <c:v>-2.0000000000000018E-3</c:v>
                </c:pt>
                <c:pt idx="1">
                  <c:v>4.0000000000000036E-3</c:v>
                </c:pt>
                <c:pt idx="2">
                  <c:v>0</c:v>
                </c:pt>
                <c:pt idx="3">
                  <c:v>-4.0000000000000036E-3</c:v>
                </c:pt>
                <c:pt idx="4">
                  <c:v>2.0000000000000018E-3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9784"/>
        <c:axId val="501165472"/>
      </c:scatterChart>
      <c:valAx>
        <c:axId val="501169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5472"/>
        <c:crosses val="autoZero"/>
        <c:crossBetween val="midCat"/>
      </c:valAx>
      <c:valAx>
        <c:axId val="50116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9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</a:t>
            </a:r>
            <a:r>
              <a:rPr lang="en-US" baseline="0"/>
              <a:t> </a:t>
            </a:r>
            <a:r>
              <a:rPr 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Regression!$AV$27:$AV$31</c:f>
              <c:numCache>
                <c:formatCode>General</c:formatCode>
                <c:ptCount val="5"/>
                <c:pt idx="0">
                  <c:v>0.11400000000000077</c:v>
                </c:pt>
                <c:pt idx="1">
                  <c:v>-0.98300000000000054</c:v>
                </c:pt>
                <c:pt idx="2">
                  <c:v>1.1600000000000001</c:v>
                </c:pt>
                <c:pt idx="3">
                  <c:v>0.17300000000000004</c:v>
                </c:pt>
                <c:pt idx="4">
                  <c:v>-0.46400000000000219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65768"/>
        <c:axId val="497464200"/>
      </c:scatterChart>
      <c:valAx>
        <c:axId val="49746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464200"/>
        <c:crosses val="autoZero"/>
        <c:crossBetween val="midCat"/>
      </c:valAx>
      <c:valAx>
        <c:axId val="497464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465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Regression!$AY$27:$AY$31</c:f>
              <c:numCache>
                <c:formatCode>General</c:formatCode>
                <c:ptCount val="5"/>
                <c:pt idx="0">
                  <c:v>-0.36799999999999944</c:v>
                </c:pt>
                <c:pt idx="1">
                  <c:v>0.14100000000000001</c:v>
                </c:pt>
                <c:pt idx="2">
                  <c:v>-0.26000000000000068</c:v>
                </c:pt>
                <c:pt idx="3">
                  <c:v>1.5689999999999991</c:v>
                </c:pt>
                <c:pt idx="4">
                  <c:v>-1.0820000000000007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5864"/>
        <c:axId val="501160376"/>
      </c:scatterChart>
      <c:valAx>
        <c:axId val="50116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0376"/>
        <c:crosses val="autoZero"/>
        <c:crossBetween val="midCat"/>
      </c:valAx>
      <c:valAx>
        <c:axId val="501160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5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Regression!$AV$42:$AV$46</c:f>
              <c:numCache>
                <c:formatCode>General</c:formatCode>
                <c:ptCount val="5"/>
                <c:pt idx="0">
                  <c:v>4.3999999999999595E-2</c:v>
                </c:pt>
                <c:pt idx="1">
                  <c:v>2.8999999999999471E-2</c:v>
                </c:pt>
                <c:pt idx="2">
                  <c:v>1.399999999999979E-2</c:v>
                </c:pt>
                <c:pt idx="3">
                  <c:v>-0.29100000000000037</c:v>
                </c:pt>
                <c:pt idx="4">
                  <c:v>0.20399999999999974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1744"/>
        <c:axId val="501163904"/>
      </c:scatterChart>
      <c:valAx>
        <c:axId val="50117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63904"/>
        <c:crosses val="autoZero"/>
        <c:crossBetween val="midCat"/>
      </c:valAx>
      <c:valAx>
        <c:axId val="501163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71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Regression!$AY$42:$AY$46</c:f>
              <c:numCache>
                <c:formatCode>General</c:formatCode>
                <c:ptCount val="5"/>
                <c:pt idx="0">
                  <c:v>4.0000000000000036E-3</c:v>
                </c:pt>
                <c:pt idx="1">
                  <c:v>-1.7000000000000126E-2</c:v>
                </c:pt>
                <c:pt idx="2">
                  <c:v>8.1999999999999851E-2</c:v>
                </c:pt>
                <c:pt idx="3">
                  <c:v>-0.12900000000000045</c:v>
                </c:pt>
                <c:pt idx="4">
                  <c:v>6.0000000000000053E-2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4104"/>
        <c:axId val="501156064"/>
      </c:scatterChart>
      <c:valAx>
        <c:axId val="50115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56064"/>
        <c:crosses val="autoZero"/>
        <c:crossBetween val="midCat"/>
      </c:valAx>
      <c:valAx>
        <c:axId val="501156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54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</a:t>
            </a:r>
            <a:r>
              <a:rPr lang="en-US" baseline="0"/>
              <a:t> </a:t>
            </a:r>
            <a:r>
              <a:rPr 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Regression!$AY$55:$AY$59</c:f>
              <c:numCache>
                <c:formatCode>General</c:formatCode>
                <c:ptCount val="5"/>
                <c:pt idx="0">
                  <c:v>-0.20999999999999908</c:v>
                </c:pt>
                <c:pt idx="1">
                  <c:v>0.32300000000000395</c:v>
                </c:pt>
                <c:pt idx="2">
                  <c:v>0.16600000000000392</c:v>
                </c:pt>
                <c:pt idx="3">
                  <c:v>-0.46099999999999142</c:v>
                </c:pt>
                <c:pt idx="4">
                  <c:v>0.18200000000000216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3704"/>
        <c:axId val="501172920"/>
      </c:scatterChart>
      <c:valAx>
        <c:axId val="501173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72920"/>
        <c:crosses val="autoZero"/>
        <c:crossBetween val="midCat"/>
      </c:valAx>
      <c:valAx>
        <c:axId val="501172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73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Regression!$AV$55:$AV$59</c:f>
              <c:numCache>
                <c:formatCode>General</c:formatCode>
                <c:ptCount val="5"/>
                <c:pt idx="0">
                  <c:v>0.99400000000000333</c:v>
                </c:pt>
                <c:pt idx="1">
                  <c:v>-1.9199999999999982</c:v>
                </c:pt>
                <c:pt idx="2">
                  <c:v>0.79599999999999937</c:v>
                </c:pt>
                <c:pt idx="3">
                  <c:v>0.19199999999999662</c:v>
                </c:pt>
                <c:pt idx="4">
                  <c:v>-6.2000000000004718E-2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61848"/>
        <c:axId val="497456360"/>
      </c:scatterChart>
      <c:valAx>
        <c:axId val="497461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456360"/>
        <c:crosses val="autoZero"/>
        <c:crossBetween val="midCat"/>
      </c:valAx>
      <c:valAx>
        <c:axId val="497456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461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Regression!$AV$68:$AV$72</c:f>
              <c:numCache>
                <c:formatCode>General</c:formatCode>
                <c:ptCount val="5"/>
                <c:pt idx="0">
                  <c:v>0.24800000000000111</c:v>
                </c:pt>
                <c:pt idx="1">
                  <c:v>0.36299999999999955</c:v>
                </c:pt>
                <c:pt idx="2">
                  <c:v>-1.4520000000000008</c:v>
                </c:pt>
                <c:pt idx="3">
                  <c:v>0.82299999999999862</c:v>
                </c:pt>
                <c:pt idx="4">
                  <c:v>1.7999999999997129E-2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44696"/>
        <c:axId val="501145088"/>
      </c:scatterChart>
      <c:valAx>
        <c:axId val="50114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45088"/>
        <c:crosses val="autoZero"/>
        <c:crossBetween val="midCat"/>
      </c:valAx>
      <c:valAx>
        <c:axId val="501145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44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Regression!$AY$68:$AY$72</c:f>
              <c:numCache>
                <c:formatCode>General</c:formatCode>
                <c:ptCount val="5"/>
                <c:pt idx="0">
                  <c:v>-6.799999999999784E-2</c:v>
                </c:pt>
                <c:pt idx="1">
                  <c:v>3.1000000000000583E-2</c:v>
                </c:pt>
                <c:pt idx="2">
                  <c:v>6.0000000000000497E-2</c:v>
                </c:pt>
                <c:pt idx="3">
                  <c:v>5.9000000000001052E-2</c:v>
                </c:pt>
                <c:pt idx="4">
                  <c:v>-8.2000000000000739E-2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18960"/>
        <c:axId val="499543264"/>
      </c:scatterChart>
      <c:valAx>
        <c:axId val="49951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43264"/>
        <c:crosses val="autoZero"/>
        <c:crossBetween val="midCat"/>
      </c:valAx>
      <c:valAx>
        <c:axId val="499543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18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Regression!$AV$82:$AV$86</c:f>
              <c:numCache>
                <c:formatCode>General</c:formatCode>
                <c:ptCount val="5"/>
                <c:pt idx="0">
                  <c:v>-0.2640000000000029</c:v>
                </c:pt>
                <c:pt idx="1">
                  <c:v>0.21799999999999642</c:v>
                </c:pt>
                <c:pt idx="2">
                  <c:v>0.18999999999999062</c:v>
                </c:pt>
                <c:pt idx="3">
                  <c:v>2.2000000000005571E-2</c:v>
                </c:pt>
                <c:pt idx="4">
                  <c:v>-0.16599999999999682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45616"/>
        <c:axId val="499517000"/>
      </c:scatterChart>
      <c:valAx>
        <c:axId val="49954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17000"/>
        <c:crosses val="autoZero"/>
        <c:crossBetween val="midCat"/>
      </c:valAx>
      <c:valAx>
        <c:axId val="499517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45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Regression!$AY$82:$AY$86</c:f>
              <c:numCache>
                <c:formatCode>General</c:formatCode>
                <c:ptCount val="5"/>
                <c:pt idx="0">
                  <c:v>5.1999999999997826E-2</c:v>
                </c:pt>
                <c:pt idx="1">
                  <c:v>-4.2000000000001592E-2</c:v>
                </c:pt>
                <c:pt idx="2">
                  <c:v>-2.6000000000003354E-2</c:v>
                </c:pt>
                <c:pt idx="3">
                  <c:v>-3.0000000000001137E-2</c:v>
                </c:pt>
                <c:pt idx="4">
                  <c:v>4.5999999999999375E-2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24056"/>
        <c:axId val="499526800"/>
      </c:scatterChart>
      <c:valAx>
        <c:axId val="499524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26800"/>
        <c:crosses val="autoZero"/>
        <c:crossBetween val="midCat"/>
      </c:valAx>
      <c:valAx>
        <c:axId val="499526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24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Testu01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Regression!$AV$94:$AV$98</c:f>
              <c:numCache>
                <c:formatCode>General</c:formatCode>
                <c:ptCount val="5"/>
                <c:pt idx="0">
                  <c:v>-3.8000000000002032E-2</c:v>
                </c:pt>
                <c:pt idx="1">
                  <c:v>0.11499999999999844</c:v>
                </c:pt>
                <c:pt idx="2">
                  <c:v>-0.13200000000000145</c:v>
                </c:pt>
                <c:pt idx="3">
                  <c:v>7.0999999999997954E-2</c:v>
                </c:pt>
                <c:pt idx="4">
                  <c:v>-1.5999999999998238E-2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2144"/>
        <c:axId val="501149008"/>
      </c:scatterChart>
      <c:valAx>
        <c:axId val="50115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49008"/>
        <c:crosses val="autoZero"/>
        <c:crossBetween val="midCat"/>
      </c:valAx>
      <c:valAx>
        <c:axId val="501149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115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Regression!$AY$94:$AY$98</c:f>
              <c:numCache>
                <c:formatCode>General</c:formatCode>
                <c:ptCount val="5"/>
                <c:pt idx="0">
                  <c:v>-4.0000000000000036E-3</c:v>
                </c:pt>
                <c:pt idx="1">
                  <c:v>9.000000000000008E-3</c:v>
                </c:pt>
                <c:pt idx="2">
                  <c:v>-7.9999999999999516E-3</c:v>
                </c:pt>
                <c:pt idx="3">
                  <c:v>5.0000000000000044E-3</c:v>
                </c:pt>
                <c:pt idx="4">
                  <c:v>-2.0000000000000018E-3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35032"/>
        <c:axId val="499538560"/>
      </c:scatterChart>
      <c:valAx>
        <c:axId val="49953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38560"/>
        <c:crosses val="autoZero"/>
        <c:crossBetween val="midCat"/>
      </c:valAx>
      <c:valAx>
        <c:axId val="499538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35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Testu</a:t>
            </a:r>
            <a:r>
              <a:rPr lang="en-US" baseline="0"/>
              <a:t>01 </a:t>
            </a:r>
            <a:r>
              <a:rPr lang="en-US"/>
              <a:t>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Regression!$A$99:$A$103</c:f>
              <c:numCache>
                <c:formatCode>General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900000</c:v>
                </c:pt>
              </c:numCache>
            </c:numRef>
          </c:xVal>
          <c:yVal>
            <c:numRef>
              <c:f>Regression!$AV$106:$AV$110</c:f>
              <c:numCache>
                <c:formatCode>General</c:formatCode>
                <c:ptCount val="5"/>
                <c:pt idx="0">
                  <c:v>-0.35200000000000031</c:v>
                </c:pt>
                <c:pt idx="1">
                  <c:v>0.40800000000000125</c:v>
                </c:pt>
                <c:pt idx="2">
                  <c:v>0.1180000000000021</c:v>
                </c:pt>
                <c:pt idx="3">
                  <c:v>-5.1999999999999602E-2</c:v>
                </c:pt>
                <c:pt idx="4">
                  <c:v>-0.12199999999999989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33072"/>
        <c:axId val="499530328"/>
      </c:scatterChart>
      <c:valAx>
        <c:axId val="49953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30328"/>
        <c:crosses val="autoZero"/>
        <c:crossBetween val="midCat"/>
      </c:valAx>
      <c:valAx>
        <c:axId val="499530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33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SPRNG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Regression!$A$99:$A$103</c:f>
              <c:numCache>
                <c:formatCode>General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900000</c:v>
                </c:pt>
              </c:numCache>
            </c:numRef>
          </c:xVal>
          <c:yVal>
            <c:numRef>
              <c:f>Regression!$AY$106:$AY$110</c:f>
              <c:numCache>
                <c:formatCode>General</c:formatCode>
                <c:ptCount val="5"/>
                <c:pt idx="0">
                  <c:v>6.5999999999998948E-2</c:v>
                </c:pt>
                <c:pt idx="1">
                  <c:v>-1.7763568394002505E-15</c:v>
                </c:pt>
                <c:pt idx="2">
                  <c:v>-0.11599999999999966</c:v>
                </c:pt>
                <c:pt idx="3">
                  <c:v>-3.2000000000000028E-2</c:v>
                </c:pt>
                <c:pt idx="4">
                  <c:v>8.2000000000000739E-2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52832"/>
        <c:axId val="545748520"/>
      </c:scatterChart>
      <c:valAx>
        <c:axId val="54575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5748520"/>
        <c:crosses val="autoZero"/>
        <c:crossBetween val="midCat"/>
      </c:valAx>
      <c:valAx>
        <c:axId val="545748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5752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Regression!$A$99:$A$103</c:f>
              <c:numCache>
                <c:formatCode>General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900000</c:v>
                </c:pt>
              </c:numCache>
            </c:numRef>
          </c:xVal>
          <c:yVal>
            <c:numRef>
              <c:f>Regression!$AV$121:$AV$125</c:f>
              <c:numCache>
                <c:formatCode>General</c:formatCode>
                <c:ptCount val="5"/>
                <c:pt idx="0">
                  <c:v>4.2000000000000259E-2</c:v>
                </c:pt>
                <c:pt idx="1">
                  <c:v>1.5000000000000124E-2</c:v>
                </c:pt>
                <c:pt idx="2">
                  <c:v>6.800000000000006E-2</c:v>
                </c:pt>
                <c:pt idx="3">
                  <c:v>-0.34899999999999975</c:v>
                </c:pt>
                <c:pt idx="4">
                  <c:v>0.22399999999999931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520920"/>
        <c:axId val="499520528"/>
      </c:scatterChart>
      <c:valAx>
        <c:axId val="49952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20528"/>
        <c:crosses val="autoZero"/>
        <c:crossBetween val="midCat"/>
      </c:valAx>
      <c:valAx>
        <c:axId val="49952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9520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Regression!$A$99:$A$103</c:f>
              <c:numCache>
                <c:formatCode>General</c:formatCode>
                <c:ptCount val="5"/>
                <c:pt idx="0">
                  <c:v>500000</c:v>
                </c:pt>
                <c:pt idx="1">
                  <c:v>600000</c:v>
                </c:pt>
                <c:pt idx="2">
                  <c:v>700000</c:v>
                </c:pt>
                <c:pt idx="3">
                  <c:v>800000</c:v>
                </c:pt>
                <c:pt idx="4">
                  <c:v>900000</c:v>
                </c:pt>
              </c:numCache>
            </c:numRef>
          </c:xVal>
          <c:yVal>
            <c:numRef>
              <c:f>Regression!$AY$121:$AY$125</c:f>
              <c:numCache>
                <c:formatCode>General</c:formatCode>
                <c:ptCount val="5"/>
                <c:pt idx="0">
                  <c:v>-5.0000000000000044E-2</c:v>
                </c:pt>
                <c:pt idx="1">
                  <c:v>5.600000000000005E-2</c:v>
                </c:pt>
                <c:pt idx="2">
                  <c:v>6.2000000000000055E-2</c:v>
                </c:pt>
                <c:pt idx="3">
                  <c:v>-9.2000000000000082E-2</c:v>
                </c:pt>
                <c:pt idx="4">
                  <c:v>2.4000000000000021E-2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48128"/>
        <c:axId val="545746560"/>
      </c:scatterChart>
      <c:valAx>
        <c:axId val="545748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5746560"/>
        <c:crosses val="autoZero"/>
        <c:crossBetween val="midCat"/>
      </c:valAx>
      <c:valAx>
        <c:axId val="54574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5748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512108</xdr:colOff>
      <xdr:row>10</xdr:row>
      <xdr:rowOff>19609</xdr:rowOff>
    </xdr:from>
    <xdr:to>
      <xdr:col>56</xdr:col>
      <xdr:colOff>493058</xdr:colOff>
      <xdr:row>18</xdr:row>
      <xdr:rowOff>45143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317331</xdr:colOff>
      <xdr:row>11</xdr:row>
      <xdr:rowOff>33871</xdr:rowOff>
    </xdr:from>
    <xdr:to>
      <xdr:col>62</xdr:col>
      <xdr:colOff>401376</xdr:colOff>
      <xdr:row>18</xdr:row>
      <xdr:rowOff>130393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493569</xdr:colOff>
      <xdr:row>21</xdr:row>
      <xdr:rowOff>202623</xdr:rowOff>
    </xdr:from>
    <xdr:to>
      <xdr:col>57</xdr:col>
      <xdr:colOff>493568</xdr:colOff>
      <xdr:row>31</xdr:row>
      <xdr:rowOff>135083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28575</xdr:colOff>
      <xdr:row>22</xdr:row>
      <xdr:rowOff>129887</xdr:rowOff>
    </xdr:from>
    <xdr:to>
      <xdr:col>64</xdr:col>
      <xdr:colOff>28575</xdr:colOff>
      <xdr:row>32</xdr:row>
      <xdr:rowOff>60614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51</xdr:col>
      <xdr:colOff>496166</xdr:colOff>
      <xdr:row>37</xdr:row>
      <xdr:rowOff>43296</xdr:rowOff>
    </xdr:from>
    <xdr:to>
      <xdr:col>57</xdr:col>
      <xdr:colOff>496165</xdr:colOff>
      <xdr:row>47</xdr:row>
      <xdr:rowOff>43296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122094</xdr:colOff>
      <xdr:row>37</xdr:row>
      <xdr:rowOff>8660</xdr:rowOff>
    </xdr:from>
    <xdr:to>
      <xdr:col>64</xdr:col>
      <xdr:colOff>122094</xdr:colOff>
      <xdr:row>46</xdr:row>
      <xdr:rowOff>181842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51</xdr:col>
      <xdr:colOff>410935</xdr:colOff>
      <xdr:row>50</xdr:row>
      <xdr:rowOff>10886</xdr:rowOff>
    </xdr:from>
    <xdr:to>
      <xdr:col>57</xdr:col>
      <xdr:colOff>410936</xdr:colOff>
      <xdr:row>60</xdr:row>
      <xdr:rowOff>14968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58</xdr:col>
      <xdr:colOff>2721</xdr:colOff>
      <xdr:row>50</xdr:row>
      <xdr:rowOff>6803</xdr:rowOff>
    </xdr:from>
    <xdr:to>
      <xdr:col>64</xdr:col>
      <xdr:colOff>2722</xdr:colOff>
      <xdr:row>59</xdr:row>
      <xdr:rowOff>191860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51</xdr:col>
      <xdr:colOff>547006</xdr:colOff>
      <xdr:row>63</xdr:row>
      <xdr:rowOff>20412</xdr:rowOff>
    </xdr:from>
    <xdr:to>
      <xdr:col>57</xdr:col>
      <xdr:colOff>547007</xdr:colOff>
      <xdr:row>73</xdr:row>
      <xdr:rowOff>28576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58</xdr:col>
      <xdr:colOff>97970</xdr:colOff>
      <xdr:row>62</xdr:row>
      <xdr:rowOff>123824</xdr:rowOff>
    </xdr:from>
    <xdr:to>
      <xdr:col>64</xdr:col>
      <xdr:colOff>97971</xdr:colOff>
      <xdr:row>72</xdr:row>
      <xdr:rowOff>118381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51</xdr:col>
      <xdr:colOff>478971</xdr:colOff>
      <xdr:row>75</xdr:row>
      <xdr:rowOff>96610</xdr:rowOff>
    </xdr:from>
    <xdr:to>
      <xdr:col>57</xdr:col>
      <xdr:colOff>478972</xdr:colOff>
      <xdr:row>85</xdr:row>
      <xdr:rowOff>96610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58</xdr:col>
      <xdr:colOff>125185</xdr:colOff>
      <xdr:row>74</xdr:row>
      <xdr:rowOff>172811</xdr:rowOff>
    </xdr:from>
    <xdr:to>
      <xdr:col>64</xdr:col>
      <xdr:colOff>125186</xdr:colOff>
      <xdr:row>84</xdr:row>
      <xdr:rowOff>157843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51</xdr:col>
      <xdr:colOff>587828</xdr:colOff>
      <xdr:row>87</xdr:row>
      <xdr:rowOff>104774</xdr:rowOff>
    </xdr:from>
    <xdr:to>
      <xdr:col>57</xdr:col>
      <xdr:colOff>587829</xdr:colOff>
      <xdr:row>97</xdr:row>
      <xdr:rowOff>104774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58</xdr:col>
      <xdr:colOff>370114</xdr:colOff>
      <xdr:row>87</xdr:row>
      <xdr:rowOff>73477</xdr:rowOff>
    </xdr:from>
    <xdr:to>
      <xdr:col>64</xdr:col>
      <xdr:colOff>370115</xdr:colOff>
      <xdr:row>97</xdr:row>
      <xdr:rowOff>85724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51</xdr:col>
      <xdr:colOff>492578</xdr:colOff>
      <xdr:row>101</xdr:row>
      <xdr:rowOff>59872</xdr:rowOff>
    </xdr:from>
    <xdr:to>
      <xdr:col>57</xdr:col>
      <xdr:colOff>492579</xdr:colOff>
      <xdr:row>111</xdr:row>
      <xdr:rowOff>36739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58</xdr:col>
      <xdr:colOff>370114</xdr:colOff>
      <xdr:row>101</xdr:row>
      <xdr:rowOff>155122</xdr:rowOff>
    </xdr:from>
    <xdr:to>
      <xdr:col>64</xdr:col>
      <xdr:colOff>370115</xdr:colOff>
      <xdr:row>111</xdr:row>
      <xdr:rowOff>153761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51</xdr:col>
      <xdr:colOff>361950</xdr:colOff>
      <xdr:row>114</xdr:row>
      <xdr:rowOff>76200</xdr:rowOff>
    </xdr:from>
    <xdr:to>
      <xdr:col>57</xdr:col>
      <xdr:colOff>361950</xdr:colOff>
      <xdr:row>124</xdr:row>
      <xdr:rowOff>66675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58</xdr:col>
      <xdr:colOff>219075</xdr:colOff>
      <xdr:row>114</xdr:row>
      <xdr:rowOff>95250</xdr:rowOff>
    </xdr:from>
    <xdr:to>
      <xdr:col>64</xdr:col>
      <xdr:colOff>219075</xdr:colOff>
      <xdr:row>124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M16" sqref="M16"/>
    </sheetView>
  </sheetViews>
  <sheetFormatPr defaultRowHeight="15" x14ac:dyDescent="0.25"/>
  <cols>
    <col min="1" max="1" width="15.28515625" customWidth="1"/>
    <col min="9" max="9" width="16.42578125" customWidth="1"/>
    <col min="10" max="10" width="15.7109375" customWidth="1"/>
    <col min="11" max="11" width="18.42578125" customWidth="1"/>
  </cols>
  <sheetData>
    <row r="1" spans="1:18" x14ac:dyDescent="0.25">
      <c r="A1" t="s">
        <v>17</v>
      </c>
      <c r="B1" t="s">
        <v>18</v>
      </c>
      <c r="C1">
        <v>1</v>
      </c>
      <c r="D1">
        <v>2</v>
      </c>
      <c r="E1">
        <v>3</v>
      </c>
      <c r="F1">
        <v>4</v>
      </c>
      <c r="G1">
        <v>5</v>
      </c>
      <c r="H1" t="s">
        <v>11</v>
      </c>
      <c r="I1" t="s">
        <v>12</v>
      </c>
      <c r="J1" t="s">
        <v>13</v>
      </c>
      <c r="K1" t="s">
        <v>14</v>
      </c>
    </row>
    <row r="2" spans="1:18" x14ac:dyDescent="0.25">
      <c r="A2" t="s">
        <v>1</v>
      </c>
      <c r="B2" t="s">
        <v>9</v>
      </c>
      <c r="C2">
        <v>1.22</v>
      </c>
      <c r="D2">
        <v>1.29</v>
      </c>
      <c r="E2">
        <v>1.4</v>
      </c>
      <c r="F2">
        <v>1.62</v>
      </c>
      <c r="G2">
        <v>1.24</v>
      </c>
      <c r="H2">
        <f>AVERAGE(C2:G2)</f>
        <v>1.3539999999999999</v>
      </c>
      <c r="I2" s="8">
        <v>15.263695682181185</v>
      </c>
      <c r="J2" s="8">
        <v>2.7764451051977934</v>
      </c>
      <c r="K2" s="9" t="s">
        <v>15</v>
      </c>
      <c r="L2" s="3"/>
      <c r="M2" s="3"/>
    </row>
    <row r="3" spans="1:18" x14ac:dyDescent="0.25">
      <c r="A3" t="s">
        <v>1</v>
      </c>
      <c r="B3" t="s">
        <v>10</v>
      </c>
      <c r="C3">
        <v>0.19</v>
      </c>
      <c r="D3">
        <v>0.19</v>
      </c>
      <c r="E3">
        <v>0.18</v>
      </c>
      <c r="F3">
        <v>0.27</v>
      </c>
      <c r="G3">
        <v>0.17</v>
      </c>
      <c r="H3">
        <f t="shared" ref="H3:H19" si="0">AVERAGE(C3:G3)</f>
        <v>0.2</v>
      </c>
      <c r="I3" s="8"/>
      <c r="J3" s="8"/>
      <c r="K3" s="9"/>
      <c r="L3" s="3"/>
      <c r="M3" s="3"/>
    </row>
    <row r="4" spans="1:18" x14ac:dyDescent="0.25">
      <c r="A4" t="s">
        <v>2</v>
      </c>
      <c r="B4" t="s">
        <v>9</v>
      </c>
      <c r="C4">
        <v>5.28</v>
      </c>
      <c r="D4">
        <v>5.43</v>
      </c>
      <c r="E4">
        <v>5.2</v>
      </c>
      <c r="F4">
        <v>5.62</v>
      </c>
      <c r="G4">
        <v>5.62</v>
      </c>
      <c r="H4">
        <f t="shared" si="0"/>
        <v>5.4300000000000006</v>
      </c>
      <c r="I4" s="8">
        <v>8.3332917639909372</v>
      </c>
      <c r="J4" s="8">
        <v>2.570581835636315</v>
      </c>
      <c r="K4" s="10" t="s">
        <v>15</v>
      </c>
      <c r="L4" s="2"/>
      <c r="M4" s="3"/>
    </row>
    <row r="5" spans="1:18" x14ac:dyDescent="0.25">
      <c r="A5" t="s">
        <v>2</v>
      </c>
      <c r="B5" t="s">
        <v>10</v>
      </c>
      <c r="C5">
        <v>3.2</v>
      </c>
      <c r="D5">
        <v>3.12</v>
      </c>
      <c r="E5">
        <v>3.12</v>
      </c>
      <c r="F5">
        <v>4.29</v>
      </c>
      <c r="G5">
        <v>3.08</v>
      </c>
      <c r="H5">
        <f t="shared" si="0"/>
        <v>3.3620000000000005</v>
      </c>
      <c r="I5" s="8"/>
      <c r="J5" s="8"/>
      <c r="K5" s="10"/>
      <c r="L5" s="1"/>
      <c r="M5" s="3"/>
    </row>
    <row r="6" spans="1:18" x14ac:dyDescent="0.25">
      <c r="A6" t="s">
        <v>3</v>
      </c>
      <c r="B6" t="s">
        <v>9</v>
      </c>
      <c r="C6">
        <v>1.58</v>
      </c>
      <c r="D6">
        <v>1.57</v>
      </c>
      <c r="E6">
        <v>1.56</v>
      </c>
      <c r="F6">
        <v>1.63</v>
      </c>
      <c r="G6">
        <v>1.59</v>
      </c>
      <c r="H6">
        <f t="shared" si="0"/>
        <v>1.5860000000000001</v>
      </c>
      <c r="I6" s="8">
        <v>63.769649378197137</v>
      </c>
      <c r="J6" s="8">
        <v>2.4469118511449697</v>
      </c>
      <c r="K6" s="8" t="s">
        <v>15</v>
      </c>
      <c r="L6" s="1"/>
      <c r="M6" s="3"/>
    </row>
    <row r="7" spans="1:18" x14ac:dyDescent="0.25">
      <c r="A7" t="s">
        <v>3</v>
      </c>
      <c r="B7" t="s">
        <v>10</v>
      </c>
      <c r="C7">
        <v>0.74</v>
      </c>
      <c r="D7">
        <v>0.72</v>
      </c>
      <c r="E7">
        <v>0.74</v>
      </c>
      <c r="F7">
        <v>0.75</v>
      </c>
      <c r="G7">
        <v>0.75</v>
      </c>
      <c r="H7">
        <f t="shared" si="0"/>
        <v>0.74</v>
      </c>
      <c r="I7" s="8"/>
      <c r="J7" s="8"/>
      <c r="K7" s="8"/>
      <c r="L7" s="1"/>
      <c r="M7" s="3"/>
    </row>
    <row r="8" spans="1:18" x14ac:dyDescent="0.25">
      <c r="A8" t="s">
        <v>0</v>
      </c>
      <c r="B8" t="s">
        <v>9</v>
      </c>
      <c r="C8">
        <v>15.8</v>
      </c>
      <c r="D8">
        <v>18.2</v>
      </c>
      <c r="E8">
        <v>17.75</v>
      </c>
      <c r="F8">
        <v>19.12</v>
      </c>
      <c r="G8">
        <v>18.23</v>
      </c>
      <c r="H8">
        <f t="shared" si="0"/>
        <v>17.82</v>
      </c>
      <c r="I8" s="8">
        <v>15.152992275373617</v>
      </c>
      <c r="J8" s="8">
        <v>2.570581835636315</v>
      </c>
      <c r="K8" s="8" t="s">
        <v>15</v>
      </c>
      <c r="L8" s="1"/>
      <c r="M8" s="3"/>
    </row>
    <row r="9" spans="1:18" x14ac:dyDescent="0.25">
      <c r="A9" t="s">
        <v>0</v>
      </c>
      <c r="B9" t="s">
        <v>10</v>
      </c>
      <c r="C9">
        <v>9.44</v>
      </c>
      <c r="D9">
        <v>8.91</v>
      </c>
      <c r="E9">
        <v>9.0299999999999994</v>
      </c>
      <c r="F9">
        <v>8.36</v>
      </c>
      <c r="G9">
        <v>9.27</v>
      </c>
      <c r="H9">
        <f t="shared" si="0"/>
        <v>9.0020000000000007</v>
      </c>
      <c r="I9" s="8"/>
      <c r="J9" s="8"/>
      <c r="K9" s="8"/>
      <c r="L9" s="1"/>
      <c r="M9" s="3"/>
    </row>
    <row r="10" spans="1:18" x14ac:dyDescent="0.25">
      <c r="A10" t="s">
        <v>4</v>
      </c>
      <c r="B10" t="s">
        <v>9</v>
      </c>
      <c r="C10">
        <v>4.1399999999999997</v>
      </c>
      <c r="D10">
        <v>3.49</v>
      </c>
      <c r="E10">
        <v>3.53</v>
      </c>
      <c r="F10">
        <v>3.48</v>
      </c>
      <c r="G10">
        <v>3.34</v>
      </c>
      <c r="H10">
        <f t="shared" si="0"/>
        <v>3.5960000000000001</v>
      </c>
      <c r="I10" s="11">
        <v>0.62318945376655621</v>
      </c>
      <c r="J10" s="9">
        <v>2.7764451051977934</v>
      </c>
      <c r="K10" s="14" t="s">
        <v>16</v>
      </c>
      <c r="L10" s="3"/>
      <c r="M10" s="3"/>
    </row>
    <row r="11" spans="1:18" x14ac:dyDescent="0.25">
      <c r="A11" t="s">
        <v>4</v>
      </c>
      <c r="B11" t="s">
        <v>10</v>
      </c>
      <c r="C11">
        <v>3.52</v>
      </c>
      <c r="D11">
        <v>3.5</v>
      </c>
      <c r="E11">
        <v>3.47</v>
      </c>
      <c r="F11">
        <v>3.47</v>
      </c>
      <c r="G11">
        <v>3.58</v>
      </c>
      <c r="H11">
        <f t="shared" si="0"/>
        <v>3.508</v>
      </c>
      <c r="I11" s="11"/>
      <c r="J11" s="9"/>
      <c r="K11" s="14"/>
      <c r="L11" s="3"/>
      <c r="M11" s="3"/>
      <c r="N11" s="3"/>
      <c r="O11" s="3"/>
      <c r="P11" s="3"/>
      <c r="Q11" s="3"/>
      <c r="R11" s="3"/>
    </row>
    <row r="12" spans="1:18" x14ac:dyDescent="0.25">
      <c r="A12" t="s">
        <v>5</v>
      </c>
      <c r="B12" t="s">
        <v>9</v>
      </c>
      <c r="C12">
        <v>22.879000000000001</v>
      </c>
      <c r="D12">
        <v>22.260999999999999</v>
      </c>
      <c r="E12">
        <v>21.855</v>
      </c>
      <c r="F12">
        <v>22.213999999999999</v>
      </c>
      <c r="G12">
        <v>22.710999999999999</v>
      </c>
      <c r="H12">
        <f t="shared" si="0"/>
        <v>22.384</v>
      </c>
      <c r="I12" s="11">
        <v>56.348323833393955</v>
      </c>
      <c r="J12" s="10">
        <v>2.7764451051977934</v>
      </c>
      <c r="K12" s="10" t="s">
        <v>15</v>
      </c>
      <c r="L12" s="2"/>
      <c r="M12" s="3"/>
      <c r="N12" s="3"/>
      <c r="O12" s="3"/>
      <c r="P12" s="3"/>
      <c r="Q12" s="3"/>
      <c r="R12" s="3"/>
    </row>
    <row r="13" spans="1:18" x14ac:dyDescent="0.25">
      <c r="A13" t="s">
        <v>5</v>
      </c>
      <c r="B13" t="s">
        <v>10</v>
      </c>
      <c r="C13">
        <v>11.88</v>
      </c>
      <c r="D13">
        <v>11.97</v>
      </c>
      <c r="E13">
        <v>11.84</v>
      </c>
      <c r="F13">
        <v>11.98</v>
      </c>
      <c r="G13">
        <v>11.88</v>
      </c>
      <c r="H13">
        <f t="shared" si="0"/>
        <v>11.91</v>
      </c>
      <c r="I13" s="11"/>
      <c r="J13" s="10"/>
      <c r="K13" s="10"/>
      <c r="L13" s="1"/>
      <c r="M13" s="3"/>
      <c r="N13" s="2"/>
      <c r="O13" s="2"/>
      <c r="P13" s="2"/>
      <c r="Q13" s="3"/>
      <c r="R13" s="3"/>
    </row>
    <row r="14" spans="1:18" x14ac:dyDescent="0.25">
      <c r="A14" t="s">
        <v>6</v>
      </c>
      <c r="B14" t="s">
        <v>9</v>
      </c>
      <c r="C14">
        <v>12.34</v>
      </c>
      <c r="D14">
        <v>12.94</v>
      </c>
      <c r="E14">
        <v>12.85</v>
      </c>
      <c r="F14">
        <v>12.6</v>
      </c>
      <c r="G14">
        <v>12.99</v>
      </c>
      <c r="H14">
        <f t="shared" si="0"/>
        <v>12.744000000000002</v>
      </c>
      <c r="I14" s="11">
        <v>103.58646174913672</v>
      </c>
      <c r="J14" s="8">
        <v>2.7764451051977934</v>
      </c>
      <c r="K14" s="8" t="s">
        <v>15</v>
      </c>
      <c r="L14" s="1"/>
      <c r="M14" s="3"/>
      <c r="N14" s="1"/>
      <c r="O14" s="1"/>
      <c r="P14" s="1"/>
      <c r="Q14" s="3"/>
      <c r="R14" s="3"/>
    </row>
    <row r="15" spans="1:18" x14ac:dyDescent="0.25">
      <c r="A15" t="s">
        <v>6</v>
      </c>
      <c r="B15" t="s">
        <v>10</v>
      </c>
      <c r="C15">
        <v>0.16</v>
      </c>
      <c r="D15">
        <v>0.17</v>
      </c>
      <c r="E15">
        <v>0.17</v>
      </c>
      <c r="F15">
        <v>0.17</v>
      </c>
      <c r="G15">
        <v>0.19</v>
      </c>
      <c r="H15">
        <f t="shared" si="0"/>
        <v>0.17200000000000001</v>
      </c>
      <c r="I15" s="11"/>
      <c r="J15" s="8"/>
      <c r="K15" s="8"/>
      <c r="L15" s="1"/>
      <c r="M15" s="3"/>
      <c r="N15" s="1"/>
      <c r="O15" s="1"/>
      <c r="P15" s="1"/>
      <c r="Q15" s="3"/>
      <c r="R15" s="3"/>
    </row>
    <row r="16" spans="1:18" x14ac:dyDescent="0.25">
      <c r="A16" t="s">
        <v>7</v>
      </c>
      <c r="B16" t="s">
        <v>9</v>
      </c>
      <c r="C16">
        <v>11.29</v>
      </c>
      <c r="D16">
        <v>11.23</v>
      </c>
      <c r="E16">
        <v>11.32</v>
      </c>
      <c r="F16">
        <v>11.31</v>
      </c>
      <c r="G16">
        <v>11.62</v>
      </c>
      <c r="H16">
        <f t="shared" si="0"/>
        <v>11.354000000000001</v>
      </c>
      <c r="I16" s="11">
        <v>-2.5125199642338001</v>
      </c>
      <c r="J16" s="8">
        <v>2.7764451051977934</v>
      </c>
      <c r="K16" s="13" t="s">
        <v>16</v>
      </c>
      <c r="L16" s="1"/>
      <c r="M16" s="3"/>
      <c r="N16" s="1"/>
      <c r="O16" s="1"/>
      <c r="P16" s="1"/>
      <c r="Q16" s="3"/>
      <c r="R16" s="3"/>
    </row>
    <row r="17" spans="1:18" x14ac:dyDescent="0.25">
      <c r="A17" t="s">
        <v>7</v>
      </c>
      <c r="B17" t="s">
        <v>10</v>
      </c>
      <c r="C17">
        <v>12.8</v>
      </c>
      <c r="D17">
        <v>12.79</v>
      </c>
      <c r="E17">
        <v>18.149999999999999</v>
      </c>
      <c r="F17">
        <v>12.95</v>
      </c>
      <c r="G17">
        <v>13.23</v>
      </c>
      <c r="H17">
        <f t="shared" si="0"/>
        <v>13.984</v>
      </c>
      <c r="I17" s="11"/>
      <c r="J17" s="8"/>
      <c r="K17" s="13"/>
      <c r="L17" s="1"/>
      <c r="M17" s="3"/>
      <c r="N17" s="1"/>
      <c r="O17" s="1"/>
      <c r="P17" s="1"/>
      <c r="Q17" s="3"/>
      <c r="R17" s="3"/>
    </row>
    <row r="18" spans="1:18" x14ac:dyDescent="0.25">
      <c r="A18" t="s">
        <v>8</v>
      </c>
      <c r="B18" t="s">
        <v>9</v>
      </c>
      <c r="C18">
        <v>2.85</v>
      </c>
      <c r="D18">
        <v>2.95</v>
      </c>
      <c r="E18">
        <v>2.91</v>
      </c>
      <c r="F18">
        <v>2.82</v>
      </c>
      <c r="G18">
        <v>2.99</v>
      </c>
      <c r="H18">
        <f t="shared" si="0"/>
        <v>2.9040000000000004</v>
      </c>
      <c r="I18" s="11">
        <v>11.420391058251591</v>
      </c>
      <c r="J18" s="8">
        <v>2.7764451051977934</v>
      </c>
      <c r="K18" s="8" t="s">
        <v>15</v>
      </c>
      <c r="L18" s="1"/>
      <c r="M18" s="3"/>
      <c r="N18" s="1"/>
      <c r="O18" s="1"/>
      <c r="P18" s="1"/>
      <c r="Q18" s="3"/>
      <c r="R18" s="3"/>
    </row>
    <row r="19" spans="1:18" x14ac:dyDescent="0.25">
      <c r="A19" t="s">
        <v>8</v>
      </c>
      <c r="B19" t="s">
        <v>10</v>
      </c>
      <c r="C19">
        <v>1.29</v>
      </c>
      <c r="D19">
        <v>1.27</v>
      </c>
      <c r="E19">
        <v>1.92</v>
      </c>
      <c r="F19">
        <v>1.28</v>
      </c>
      <c r="G19">
        <v>1.31</v>
      </c>
      <c r="H19">
        <f t="shared" si="0"/>
        <v>1.4140000000000001</v>
      </c>
      <c r="I19" s="11"/>
      <c r="J19" s="8"/>
      <c r="K19" s="8"/>
      <c r="L19" s="1"/>
      <c r="M19" s="3"/>
      <c r="N19" s="1"/>
      <c r="O19" s="1"/>
      <c r="P19" s="1"/>
      <c r="Q19" s="3"/>
      <c r="R19" s="3"/>
    </row>
    <row r="20" spans="1:18" x14ac:dyDescent="0.25">
      <c r="J20" s="1"/>
      <c r="K20" s="1"/>
      <c r="L20" s="1"/>
      <c r="M20" s="3"/>
      <c r="N20" s="1"/>
      <c r="O20" s="1"/>
      <c r="P20" s="1"/>
      <c r="Q20" s="3"/>
      <c r="R20" s="3"/>
    </row>
    <row r="21" spans="1:18" x14ac:dyDescent="0.25">
      <c r="J21" s="1"/>
      <c r="K21" s="1"/>
      <c r="L21" s="1"/>
      <c r="M21" s="3"/>
      <c r="N21" s="1"/>
      <c r="O21" s="1"/>
      <c r="P21" s="1"/>
      <c r="Q21" s="3"/>
      <c r="R21" s="3"/>
    </row>
    <row r="22" spans="1:18" x14ac:dyDescent="0.25">
      <c r="A22" t="s">
        <v>61</v>
      </c>
      <c r="J22" s="1"/>
      <c r="K22" s="1"/>
      <c r="L22" s="1"/>
      <c r="M22" s="3"/>
      <c r="N22" s="1"/>
      <c r="O22" s="1"/>
      <c r="P22" s="1"/>
      <c r="Q22" s="3"/>
      <c r="R22" s="3"/>
    </row>
    <row r="23" spans="1:18" x14ac:dyDescent="0.25">
      <c r="A23" t="s">
        <v>62</v>
      </c>
      <c r="J23" s="3"/>
      <c r="K23" s="3"/>
      <c r="L23" s="3"/>
      <c r="M23" s="3"/>
      <c r="N23" s="1"/>
      <c r="O23" s="1"/>
      <c r="P23" s="1"/>
      <c r="Q23" s="3"/>
      <c r="R23" s="3"/>
    </row>
  </sheetData>
  <mergeCells count="27">
    <mergeCell ref="I2:I3"/>
    <mergeCell ref="J2:J3"/>
    <mergeCell ref="I4:I5"/>
    <mergeCell ref="I6:I7"/>
    <mergeCell ref="I8:I9"/>
    <mergeCell ref="I18:I19"/>
    <mergeCell ref="J4:J5"/>
    <mergeCell ref="J6:J7"/>
    <mergeCell ref="J8:J9"/>
    <mergeCell ref="J10:J11"/>
    <mergeCell ref="J12:J13"/>
    <mergeCell ref="J14:J15"/>
    <mergeCell ref="J16:J17"/>
    <mergeCell ref="J18:J19"/>
    <mergeCell ref="I10:I11"/>
    <mergeCell ref="I12:I13"/>
    <mergeCell ref="I14:I15"/>
    <mergeCell ref="I16:I17"/>
    <mergeCell ref="K14:K15"/>
    <mergeCell ref="K16:K17"/>
    <mergeCell ref="K18:K19"/>
    <mergeCell ref="K2:K3"/>
    <mergeCell ref="K4:K5"/>
    <mergeCell ref="K6:K7"/>
    <mergeCell ref="K8:K9"/>
    <mergeCell ref="K10:K11"/>
    <mergeCell ref="K12:K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1"/>
  <sheetViews>
    <sheetView tabSelected="1" topLeftCell="O85" zoomScale="70" zoomScaleNormal="70" workbookViewId="0">
      <selection activeCell="AD132" sqref="AD132"/>
    </sheetView>
  </sheetViews>
  <sheetFormatPr defaultRowHeight="15" x14ac:dyDescent="0.25"/>
  <cols>
    <col min="6" max="6" width="17.42578125" customWidth="1"/>
    <col min="7" max="7" width="17.5703125" customWidth="1"/>
    <col min="9" max="9" width="15.85546875" customWidth="1"/>
    <col min="10" max="10" width="18.28515625" customWidth="1"/>
    <col min="27" max="27" width="12.42578125" bestFit="1" customWidth="1"/>
    <col min="37" max="37" width="13.5703125" bestFit="1" customWidth="1"/>
  </cols>
  <sheetData>
    <row r="1" spans="1:59" x14ac:dyDescent="0.25">
      <c r="A1" t="s">
        <v>63</v>
      </c>
    </row>
    <row r="4" spans="1:59" x14ac:dyDescent="0.25">
      <c r="B4" t="s">
        <v>45</v>
      </c>
      <c r="F4" t="s">
        <v>55</v>
      </c>
    </row>
    <row r="5" spans="1:59" x14ac:dyDescent="0.25">
      <c r="A5" t="s">
        <v>57</v>
      </c>
      <c r="Z5" t="s">
        <v>56</v>
      </c>
    </row>
    <row r="6" spans="1:59" x14ac:dyDescent="0.25">
      <c r="A6" t="s">
        <v>1</v>
      </c>
      <c r="Z6" t="s">
        <v>9</v>
      </c>
      <c r="AJ6" t="s">
        <v>10</v>
      </c>
    </row>
    <row r="7" spans="1:59" ht="15.75" thickBot="1" x14ac:dyDescent="0.3">
      <c r="A7" t="s">
        <v>46</v>
      </c>
      <c r="B7" t="s">
        <v>44</v>
      </c>
      <c r="C7" t="s">
        <v>54</v>
      </c>
      <c r="D7" t="s">
        <v>11</v>
      </c>
      <c r="F7" t="s">
        <v>20</v>
      </c>
      <c r="AT7" t="s">
        <v>59</v>
      </c>
      <c r="AW7" t="s">
        <v>60</v>
      </c>
      <c r="BA7" t="s">
        <v>64</v>
      </c>
    </row>
    <row r="8" spans="1:59" ht="15.75" thickBot="1" x14ac:dyDescent="0.3">
      <c r="A8">
        <v>10000</v>
      </c>
      <c r="B8">
        <v>0</v>
      </c>
      <c r="C8">
        <v>0.15</v>
      </c>
      <c r="D8">
        <f>AVERAGEA(C8:C12)</f>
        <v>0.43200000000000005</v>
      </c>
      <c r="F8" s="6" t="s">
        <v>21</v>
      </c>
      <c r="G8" s="6"/>
      <c r="I8" t="s">
        <v>27</v>
      </c>
      <c r="Z8" t="s">
        <v>20</v>
      </c>
      <c r="AJ8" t="s">
        <v>20</v>
      </c>
      <c r="BA8" t="s">
        <v>9</v>
      </c>
      <c r="BG8" t="s">
        <v>10</v>
      </c>
    </row>
    <row r="9" spans="1:59" ht="15.75" thickBot="1" x14ac:dyDescent="0.3">
      <c r="A9">
        <v>20000</v>
      </c>
      <c r="B9">
        <v>0</v>
      </c>
      <c r="C9">
        <v>0.3</v>
      </c>
      <c r="F9" s="1" t="s">
        <v>22</v>
      </c>
      <c r="G9" s="1">
        <v>0.89224233502655437</v>
      </c>
      <c r="I9" s="5"/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P9" s="5"/>
      <c r="Q9" s="5" t="s">
        <v>37</v>
      </c>
      <c r="R9" s="5" t="s">
        <v>25</v>
      </c>
      <c r="S9" s="5" t="s">
        <v>38</v>
      </c>
      <c r="T9" s="5" t="s">
        <v>39</v>
      </c>
      <c r="U9" s="5" t="s">
        <v>40</v>
      </c>
      <c r="V9" s="5" t="s">
        <v>41</v>
      </c>
      <c r="W9" s="5" t="s">
        <v>42</v>
      </c>
      <c r="X9" s="5" t="s">
        <v>43</v>
      </c>
      <c r="AB9" t="s">
        <v>27</v>
      </c>
    </row>
    <row r="10" spans="1:59" ht="15.75" thickBot="1" x14ac:dyDescent="0.3">
      <c r="A10">
        <v>30000</v>
      </c>
      <c r="B10">
        <v>0</v>
      </c>
      <c r="C10">
        <v>0.44</v>
      </c>
      <c r="F10" s="1" t="s">
        <v>23</v>
      </c>
      <c r="G10" s="1">
        <v>0.79609638441363806</v>
      </c>
      <c r="I10" s="1" t="s">
        <v>28</v>
      </c>
      <c r="J10" s="1">
        <v>2</v>
      </c>
      <c r="K10" s="1">
        <v>0.33996500000000007</v>
      </c>
      <c r="L10" s="1">
        <v>0.16998250000000004</v>
      </c>
      <c r="M10" s="1">
        <v>13.664972724662601</v>
      </c>
      <c r="N10" s="1">
        <v>3.8281349871415772E-3</v>
      </c>
      <c r="P10" s="1" t="s">
        <v>31</v>
      </c>
      <c r="Q10" s="1">
        <v>0.22349999999999992</v>
      </c>
      <c r="R10" s="1">
        <v>8.9919606951352482E-2</v>
      </c>
      <c r="S10" s="1">
        <v>2.4855535692111723</v>
      </c>
      <c r="T10" s="1">
        <v>4.1868237451440353E-2</v>
      </c>
      <c r="U10" s="1">
        <v>1.0873916709140674E-2</v>
      </c>
      <c r="V10" s="1">
        <v>0.43612608329085917</v>
      </c>
      <c r="W10" s="1">
        <v>1.0873916709140674E-2</v>
      </c>
      <c r="X10" s="1">
        <v>0.43612608329085917</v>
      </c>
      <c r="Z10" s="6" t="s">
        <v>21</v>
      </c>
      <c r="AA10" s="6"/>
      <c r="AB10" s="5"/>
      <c r="AC10" s="5" t="s">
        <v>32</v>
      </c>
      <c r="AD10" s="5" t="s">
        <v>33</v>
      </c>
      <c r="AE10" s="5" t="s">
        <v>34</v>
      </c>
      <c r="AF10" s="5" t="s">
        <v>35</v>
      </c>
      <c r="AG10" s="5" t="s">
        <v>36</v>
      </c>
      <c r="AJ10" s="6" t="s">
        <v>21</v>
      </c>
      <c r="AK10" s="6"/>
      <c r="AL10" t="s">
        <v>27</v>
      </c>
    </row>
    <row r="11" spans="1:59" x14ac:dyDescent="0.25">
      <c r="A11">
        <v>40000</v>
      </c>
      <c r="B11">
        <v>0</v>
      </c>
      <c r="C11">
        <v>0.59</v>
      </c>
      <c r="F11" s="1" t="s">
        <v>24</v>
      </c>
      <c r="G11" s="1">
        <v>0.73783820853182036</v>
      </c>
      <c r="I11" s="1" t="s">
        <v>29</v>
      </c>
      <c r="J11" s="1">
        <v>7</v>
      </c>
      <c r="K11" s="1">
        <v>8.7075000000000027E-2</v>
      </c>
      <c r="L11" s="1">
        <v>1.2439285714285719E-2</v>
      </c>
      <c r="M11" s="1"/>
      <c r="N11" s="1"/>
      <c r="P11" s="1" t="s">
        <v>46</v>
      </c>
      <c r="Q11" s="1">
        <v>6.9500000000000004E-6</v>
      </c>
      <c r="R11" s="1">
        <v>2.4939211810205346E-6</v>
      </c>
      <c r="S11" s="1">
        <v>2.7867761230352914</v>
      </c>
      <c r="T11" s="1">
        <v>2.703339237750688E-2</v>
      </c>
      <c r="U11" s="1">
        <v>1.0528134937979246E-6</v>
      </c>
      <c r="V11" s="1">
        <v>1.2847186506202076E-5</v>
      </c>
      <c r="W11" s="1">
        <v>1.0528134937979246E-6</v>
      </c>
      <c r="X11" s="1">
        <v>1.2847186506202076E-5</v>
      </c>
      <c r="Z11" s="1" t="s">
        <v>22</v>
      </c>
      <c r="AA11" s="1">
        <v>0.99664249963226559</v>
      </c>
      <c r="AB11" s="1" t="s">
        <v>28</v>
      </c>
      <c r="AC11" s="1">
        <v>1</v>
      </c>
      <c r="AD11" s="1">
        <v>0.18225000000000002</v>
      </c>
      <c r="AE11" s="1">
        <v>0.18225000000000002</v>
      </c>
      <c r="AF11" s="1">
        <v>444.5121951219532</v>
      </c>
      <c r="AG11" s="1">
        <v>2.3342056634638813E-4</v>
      </c>
      <c r="AJ11" s="1" t="s">
        <v>22</v>
      </c>
      <c r="AK11" s="1">
        <v>0.89442719099991586</v>
      </c>
      <c r="AL11" s="5"/>
      <c r="AM11" s="5" t="s">
        <v>32</v>
      </c>
      <c r="AN11" s="5" t="s">
        <v>33</v>
      </c>
      <c r="AO11" s="5" t="s">
        <v>34</v>
      </c>
      <c r="AP11" s="5" t="s">
        <v>35</v>
      </c>
      <c r="AQ11" s="5" t="s">
        <v>36</v>
      </c>
      <c r="AT11" t="s">
        <v>50</v>
      </c>
      <c r="AW11" t="s">
        <v>50</v>
      </c>
    </row>
    <row r="12" spans="1:59" ht="15.75" thickBot="1" x14ac:dyDescent="0.3">
      <c r="A12">
        <v>50000</v>
      </c>
      <c r="B12">
        <v>0</v>
      </c>
      <c r="C12">
        <v>0.68</v>
      </c>
      <c r="F12" s="1" t="s">
        <v>25</v>
      </c>
      <c r="G12" s="1">
        <v>0.11153154582576949</v>
      </c>
      <c r="I12" s="4" t="s">
        <v>30</v>
      </c>
      <c r="J12" s="4">
        <v>9</v>
      </c>
      <c r="K12" s="4">
        <v>0.42704000000000009</v>
      </c>
      <c r="L12" s="4"/>
      <c r="M12" s="4"/>
      <c r="N12" s="4"/>
      <c r="P12" s="4" t="s">
        <v>44</v>
      </c>
      <c r="Q12" s="4">
        <v>-0.31199999999999983</v>
      </c>
      <c r="R12" s="4">
        <v>7.0538743153775341E-2</v>
      </c>
      <c r="S12" s="4">
        <v>-4.4231012072306974</v>
      </c>
      <c r="T12" s="4">
        <v>3.0697466329895158E-3</v>
      </c>
      <c r="U12" s="4">
        <v>-0.47879762273829152</v>
      </c>
      <c r="V12" s="4">
        <v>-0.14520237726170815</v>
      </c>
      <c r="W12" s="4">
        <v>-0.47879762273829152</v>
      </c>
      <c r="X12" s="4">
        <v>-0.14520237726170815</v>
      </c>
      <c r="Z12" s="1" t="s">
        <v>23</v>
      </c>
      <c r="AA12" s="1">
        <v>0.99329627207325055</v>
      </c>
      <c r="AB12" s="1" t="s">
        <v>29</v>
      </c>
      <c r="AC12" s="1">
        <v>3</v>
      </c>
      <c r="AD12" s="1">
        <v>1.2299999999999946E-3</v>
      </c>
      <c r="AE12" s="1">
        <v>4.099999999999982E-4</v>
      </c>
      <c r="AF12" s="1"/>
      <c r="AG12" s="1"/>
      <c r="AJ12" s="1" t="s">
        <v>23</v>
      </c>
      <c r="AK12" s="1">
        <v>0.79999999999999993</v>
      </c>
      <c r="AL12" s="1" t="s">
        <v>28</v>
      </c>
      <c r="AM12" s="1">
        <v>1</v>
      </c>
      <c r="AN12" s="1">
        <v>1.6000000000000007E-4</v>
      </c>
      <c r="AO12" s="1">
        <v>1.6000000000000007E-4</v>
      </c>
      <c r="AP12" s="1">
        <v>11.999999999999998</v>
      </c>
      <c r="AQ12" s="1">
        <v>4.0519326353834026E-2</v>
      </c>
    </row>
    <row r="13" spans="1:59" ht="15.75" thickBot="1" x14ac:dyDescent="0.3">
      <c r="A13">
        <v>10000</v>
      </c>
      <c r="B13">
        <v>1</v>
      </c>
      <c r="C13">
        <v>0.11</v>
      </c>
      <c r="D13">
        <f>AVERAGEA(C13:C17)</f>
        <v>0.12</v>
      </c>
      <c r="F13" s="4" t="s">
        <v>26</v>
      </c>
      <c r="G13" s="4">
        <v>10</v>
      </c>
      <c r="Z13" s="1" t="s">
        <v>24</v>
      </c>
      <c r="AA13" s="1">
        <v>0.99106169609766737</v>
      </c>
      <c r="AB13" s="4" t="s">
        <v>30</v>
      </c>
      <c r="AC13" s="4">
        <v>4</v>
      </c>
      <c r="AD13" s="4">
        <v>0.18348</v>
      </c>
      <c r="AE13" s="4"/>
      <c r="AF13" s="4"/>
      <c r="AG13" s="4"/>
      <c r="AJ13" s="1" t="s">
        <v>24</v>
      </c>
      <c r="AK13" s="1">
        <v>0.73333333333333328</v>
      </c>
      <c r="AL13" s="1" t="s">
        <v>29</v>
      </c>
      <c r="AM13" s="1">
        <v>3</v>
      </c>
      <c r="AN13" s="1">
        <v>4.0000000000000024E-5</v>
      </c>
      <c r="AO13" s="1">
        <v>1.3333333333333342E-5</v>
      </c>
      <c r="AP13" s="1"/>
      <c r="AQ13" s="1"/>
      <c r="AT13" s="5" t="s">
        <v>51</v>
      </c>
      <c r="AU13" s="5" t="s">
        <v>52</v>
      </c>
      <c r="AV13" s="5" t="s">
        <v>53</v>
      </c>
      <c r="AW13" s="5" t="s">
        <v>51</v>
      </c>
      <c r="AX13" s="5" t="s">
        <v>52</v>
      </c>
      <c r="AY13" s="5" t="s">
        <v>53</v>
      </c>
    </row>
    <row r="14" spans="1:59" ht="15.75" thickBot="1" x14ac:dyDescent="0.3">
      <c r="A14">
        <v>20000</v>
      </c>
      <c r="B14">
        <v>1</v>
      </c>
      <c r="C14">
        <v>0.12</v>
      </c>
      <c r="Z14" s="1" t="s">
        <v>25</v>
      </c>
      <c r="AA14" s="1">
        <v>2.0248456731316544E-2</v>
      </c>
      <c r="AJ14" s="1" t="s">
        <v>25</v>
      </c>
      <c r="AK14" s="1">
        <v>3.6514837167011087E-3</v>
      </c>
      <c r="AL14" s="4" t="s">
        <v>30</v>
      </c>
      <c r="AM14" s="4">
        <v>4</v>
      </c>
      <c r="AN14" s="4">
        <v>2.0000000000000009E-4</v>
      </c>
      <c r="AO14" s="4"/>
      <c r="AP14" s="4"/>
      <c r="AQ14" s="4"/>
      <c r="AT14" s="1">
        <v>1</v>
      </c>
      <c r="AU14" s="1">
        <v>0.16200000000000012</v>
      </c>
      <c r="AV14" s="1">
        <v>-1.2000000000000122E-2</v>
      </c>
      <c r="AW14" s="1">
        <v>1</v>
      </c>
      <c r="AX14" s="1">
        <v>0.112</v>
      </c>
      <c r="AY14" s="1">
        <v>-2.0000000000000018E-3</v>
      </c>
    </row>
    <row r="15" spans="1:59" ht="15.75" thickBot="1" x14ac:dyDescent="0.3">
      <c r="A15">
        <v>30000</v>
      </c>
      <c r="B15">
        <v>1</v>
      </c>
      <c r="C15">
        <v>0.12</v>
      </c>
      <c r="F15" s="3"/>
      <c r="G15" s="3"/>
      <c r="H15" s="3"/>
      <c r="I15" s="3"/>
      <c r="J15" s="3"/>
      <c r="K15" s="3"/>
      <c r="L15" s="3"/>
      <c r="M15" s="3"/>
      <c r="N15" s="3"/>
      <c r="Z15" s="4" t="s">
        <v>26</v>
      </c>
      <c r="AA15" s="4">
        <v>5</v>
      </c>
      <c r="AJ15" s="4" t="s">
        <v>26</v>
      </c>
      <c r="AK15" s="4">
        <v>5</v>
      </c>
      <c r="AT15" s="1">
        <v>2</v>
      </c>
      <c r="AU15" s="1">
        <v>0.2970000000000001</v>
      </c>
      <c r="AV15" s="1">
        <v>2.9999999999998916E-3</v>
      </c>
      <c r="AW15" s="1">
        <v>2</v>
      </c>
      <c r="AX15" s="1">
        <v>0.11599999999999999</v>
      </c>
      <c r="AY15" s="1">
        <v>4.0000000000000036E-3</v>
      </c>
    </row>
    <row r="16" spans="1:59" x14ac:dyDescent="0.25">
      <c r="A16">
        <v>40000</v>
      </c>
      <c r="B16">
        <v>1</v>
      </c>
      <c r="C16">
        <v>0.12</v>
      </c>
      <c r="E16" t="s">
        <v>47</v>
      </c>
      <c r="F16" s="2"/>
      <c r="G16" s="2"/>
      <c r="H16" s="2"/>
      <c r="I16" s="2"/>
      <c r="J16" s="2"/>
      <c r="K16" s="2"/>
      <c r="L16" s="3"/>
      <c r="M16" s="3"/>
      <c r="N16" s="3"/>
      <c r="Z16" s="5"/>
      <c r="AA16" s="5" t="s">
        <v>37</v>
      </c>
      <c r="AB16" s="5" t="s">
        <v>25</v>
      </c>
      <c r="AC16" s="5" t="s">
        <v>38</v>
      </c>
      <c r="AD16" s="5" t="s">
        <v>39</v>
      </c>
      <c r="AE16" s="5" t="s">
        <v>40</v>
      </c>
      <c r="AF16" s="5" t="s">
        <v>41</v>
      </c>
      <c r="AG16" s="5" t="s">
        <v>42</v>
      </c>
      <c r="AH16" s="5" t="s">
        <v>43</v>
      </c>
      <c r="AJ16" s="5"/>
      <c r="AK16" s="5" t="s">
        <v>37</v>
      </c>
      <c r="AL16" s="5" t="s">
        <v>25</v>
      </c>
      <c r="AM16" s="5" t="s">
        <v>38</v>
      </c>
      <c r="AN16" s="5" t="s">
        <v>39</v>
      </c>
      <c r="AO16" s="5" t="s">
        <v>40</v>
      </c>
      <c r="AP16" s="5" t="s">
        <v>41</v>
      </c>
      <c r="AQ16" s="5" t="s">
        <v>42</v>
      </c>
      <c r="AR16" s="5" t="s">
        <v>43</v>
      </c>
      <c r="AT16" s="1">
        <v>3</v>
      </c>
      <c r="AU16" s="1">
        <v>0.43200000000000005</v>
      </c>
      <c r="AV16" s="1">
        <v>7.9999999999999516E-3</v>
      </c>
      <c r="AW16" s="1">
        <v>3</v>
      </c>
      <c r="AX16" s="1">
        <v>0.12</v>
      </c>
      <c r="AY16" s="1">
        <v>0</v>
      </c>
    </row>
    <row r="17" spans="1:51" x14ac:dyDescent="0.25">
      <c r="A17">
        <v>50000</v>
      </c>
      <c r="B17">
        <v>1</v>
      </c>
      <c r="C17">
        <v>0.13</v>
      </c>
      <c r="F17" s="1"/>
      <c r="G17" s="1"/>
      <c r="H17" s="1"/>
      <c r="I17" s="1"/>
      <c r="J17" s="1"/>
      <c r="K17" s="1"/>
      <c r="L17" s="3"/>
      <c r="M17" s="3"/>
      <c r="N17" s="3"/>
      <c r="Z17" s="1" t="s">
        <v>31</v>
      </c>
      <c r="AA17" s="1">
        <v>2.7000000000000135E-2</v>
      </c>
      <c r="AB17" s="1">
        <v>2.1236760581595248E-2</v>
      </c>
      <c r="AC17" s="1">
        <v>1.2713803452396395</v>
      </c>
      <c r="AD17" s="15">
        <v>0.29321341559882702</v>
      </c>
      <c r="AE17" s="1">
        <v>-4.0584850249092377E-2</v>
      </c>
      <c r="AF17" s="1">
        <v>9.4584850249092647E-2</v>
      </c>
      <c r="AG17" s="1">
        <v>-4.0584850249092377E-2</v>
      </c>
      <c r="AH17" s="1">
        <v>9.4584850249092647E-2</v>
      </c>
      <c r="AJ17" s="1" t="s">
        <v>31</v>
      </c>
      <c r="AK17" s="1">
        <v>0.108</v>
      </c>
      <c r="AL17" s="1">
        <v>3.8297084310253528E-3</v>
      </c>
      <c r="AM17" s="1">
        <v>28.200580264823046</v>
      </c>
      <c r="AN17" s="1">
        <v>9.7889059910437218E-5</v>
      </c>
      <c r="AO17" s="1">
        <v>9.5812158553369497E-2</v>
      </c>
      <c r="AP17" s="1">
        <v>0.1201878414466305</v>
      </c>
      <c r="AQ17" s="1">
        <v>9.5812158553369497E-2</v>
      </c>
      <c r="AR17" s="1">
        <v>0.1201878414466305</v>
      </c>
      <c r="AT17" s="1">
        <v>4</v>
      </c>
      <c r="AU17" s="1">
        <v>0.56700000000000006</v>
      </c>
      <c r="AV17" s="1">
        <v>2.2999999999999909E-2</v>
      </c>
      <c r="AW17" s="1">
        <v>4</v>
      </c>
      <c r="AX17" s="1">
        <v>0.124</v>
      </c>
      <c r="AY17" s="1">
        <v>-4.0000000000000036E-3</v>
      </c>
    </row>
    <row r="18" spans="1:51" ht="15.75" thickBot="1" x14ac:dyDescent="0.3">
      <c r="C18" t="s">
        <v>48</v>
      </c>
      <c r="D18">
        <f>D8-D13</f>
        <v>0.31200000000000006</v>
      </c>
      <c r="F18" s="1"/>
      <c r="G18" s="1"/>
      <c r="H18" s="1"/>
      <c r="I18" s="1"/>
      <c r="J18" s="1"/>
      <c r="K18" s="1"/>
      <c r="L18" s="3"/>
      <c r="M18" s="3"/>
      <c r="N18" s="3"/>
      <c r="Z18" s="4" t="s">
        <v>49</v>
      </c>
      <c r="AA18" s="4">
        <v>1.3499999999999999E-5</v>
      </c>
      <c r="AB18" s="4">
        <v>6.4031242374328337E-7</v>
      </c>
      <c r="AC18" s="4">
        <v>21.083457854961864</v>
      </c>
      <c r="AD18" s="4">
        <v>2.3342056634638813E-4</v>
      </c>
      <c r="AE18" s="4">
        <v>1.1462240092830929E-5</v>
      </c>
      <c r="AF18" s="4">
        <v>1.5537759907169068E-5</v>
      </c>
      <c r="AG18" s="4">
        <v>1.1462240092830929E-5</v>
      </c>
      <c r="AH18" s="4">
        <v>1.5537759907169068E-5</v>
      </c>
      <c r="AJ18" s="4" t="s">
        <v>49</v>
      </c>
      <c r="AK18" s="4">
        <v>4.0000000000000003E-7</v>
      </c>
      <c r="AL18" s="4">
        <v>1.1547005383792517E-7</v>
      </c>
      <c r="AM18" s="4">
        <v>3.4641016151377544</v>
      </c>
      <c r="AN18" s="4">
        <v>4.0519326353834026E-2</v>
      </c>
      <c r="AO18" s="4">
        <v>3.2522753792584091E-8</v>
      </c>
      <c r="AP18" s="4">
        <v>7.6747724620741603E-7</v>
      </c>
      <c r="AQ18" s="4">
        <v>3.2522753792584091E-8</v>
      </c>
      <c r="AR18" s="4">
        <v>7.6747724620741603E-7</v>
      </c>
      <c r="AT18" s="4">
        <v>5</v>
      </c>
      <c r="AU18" s="4">
        <v>0.70200000000000007</v>
      </c>
      <c r="AV18" s="4">
        <v>-2.200000000000002E-2</v>
      </c>
      <c r="AW18" s="4">
        <v>5</v>
      </c>
      <c r="AX18" s="4">
        <v>0.128</v>
      </c>
      <c r="AY18" s="4">
        <v>2.0000000000000018E-3</v>
      </c>
    </row>
    <row r="19" spans="1:51" x14ac:dyDescent="0.25">
      <c r="A19" t="s">
        <v>2</v>
      </c>
      <c r="F19" t="s">
        <v>20</v>
      </c>
      <c r="Z19" s="1" t="s">
        <v>58</v>
      </c>
      <c r="AB19">
        <f>AA18/AK18</f>
        <v>33.749999999999993</v>
      </c>
    </row>
    <row r="20" spans="1:51" ht="15.75" thickBot="1" x14ac:dyDescent="0.3">
      <c r="A20" t="s">
        <v>46</v>
      </c>
      <c r="B20" t="s">
        <v>44</v>
      </c>
      <c r="C20" t="s">
        <v>54</v>
      </c>
      <c r="D20" t="s">
        <v>11</v>
      </c>
    </row>
    <row r="21" spans="1:51" ht="15.75" thickBot="1" x14ac:dyDescent="0.3">
      <c r="A21">
        <v>100000</v>
      </c>
      <c r="B21">
        <v>0</v>
      </c>
      <c r="C21">
        <v>4.92</v>
      </c>
      <c r="D21">
        <f>AVERAGEA(C21:C25)</f>
        <v>12.16</v>
      </c>
      <c r="F21" s="6" t="s">
        <v>21</v>
      </c>
      <c r="G21" s="6"/>
      <c r="I21" t="s">
        <v>27</v>
      </c>
      <c r="P21" s="5"/>
      <c r="Q21" s="5" t="s">
        <v>37</v>
      </c>
      <c r="R21" s="5" t="s">
        <v>25</v>
      </c>
      <c r="S21" s="5" t="s">
        <v>38</v>
      </c>
      <c r="T21" s="5" t="s">
        <v>39</v>
      </c>
      <c r="U21" s="5" t="s">
        <v>40</v>
      </c>
      <c r="V21" s="5" t="s">
        <v>41</v>
      </c>
      <c r="W21" s="5" t="s">
        <v>42</v>
      </c>
      <c r="X21" s="5" t="s">
        <v>43</v>
      </c>
      <c r="Z21" t="s">
        <v>20</v>
      </c>
      <c r="AJ21" t="s">
        <v>20</v>
      </c>
    </row>
    <row r="22" spans="1:51" ht="15.75" thickBot="1" x14ac:dyDescent="0.3">
      <c r="A22">
        <v>200000</v>
      </c>
      <c r="B22">
        <v>0</v>
      </c>
      <c r="C22">
        <v>7.5</v>
      </c>
      <c r="F22" s="1" t="s">
        <v>22</v>
      </c>
      <c r="G22" s="1">
        <v>0.94346621112784801</v>
      </c>
      <c r="I22" s="5"/>
      <c r="J22" s="5" t="s">
        <v>32</v>
      </c>
      <c r="K22" s="5" t="s">
        <v>33</v>
      </c>
      <c r="L22" s="5" t="s">
        <v>34</v>
      </c>
      <c r="M22" s="5" t="s">
        <v>35</v>
      </c>
      <c r="N22" s="5" t="s">
        <v>36</v>
      </c>
      <c r="P22" s="1" t="s">
        <v>31</v>
      </c>
      <c r="Q22" s="1">
        <v>4.2129999999999974</v>
      </c>
      <c r="R22" s="1">
        <v>1.5997663668709352</v>
      </c>
      <c r="S22" s="1">
        <v>2.6335095469224168</v>
      </c>
      <c r="T22" s="1">
        <v>3.3740107536823501E-2</v>
      </c>
      <c r="U22" s="1">
        <v>0.43015365201450351</v>
      </c>
      <c r="V22" s="1">
        <v>7.9958463479854913</v>
      </c>
      <c r="W22" s="1">
        <v>0.43015365201450351</v>
      </c>
      <c r="X22" s="1">
        <v>7.9958463479854913</v>
      </c>
    </row>
    <row r="23" spans="1:51" ht="15.75" thickBot="1" x14ac:dyDescent="0.3">
      <c r="A23">
        <v>300000</v>
      </c>
      <c r="B23">
        <v>0</v>
      </c>
      <c r="C23">
        <v>13.32</v>
      </c>
      <c r="F23" s="1" t="s">
        <v>23</v>
      </c>
      <c r="G23" s="1">
        <v>0.89012849153993701</v>
      </c>
      <c r="I23" s="1" t="s">
        <v>28</v>
      </c>
      <c r="J23" s="1">
        <v>2</v>
      </c>
      <c r="K23" s="1">
        <v>223.28802000000002</v>
      </c>
      <c r="L23" s="1">
        <v>111.64401000000001</v>
      </c>
      <c r="M23" s="1">
        <v>28.355392258241459</v>
      </c>
      <c r="N23" s="1">
        <v>4.3964061318292619E-4</v>
      </c>
      <c r="P23" s="1" t="s">
        <v>46</v>
      </c>
      <c r="Q23" s="1">
        <v>2.6490000000000009E-5</v>
      </c>
      <c r="R23" s="1">
        <v>4.4369535880891483E-6</v>
      </c>
      <c r="S23" s="1">
        <v>5.9703126197018417</v>
      </c>
      <c r="T23" s="1">
        <v>5.585811689643494E-4</v>
      </c>
      <c r="U23" s="1">
        <v>1.5998271942412787E-5</v>
      </c>
      <c r="V23" s="1">
        <v>3.6981728057587231E-5</v>
      </c>
      <c r="W23" s="1">
        <v>1.5998271942412787E-5</v>
      </c>
      <c r="X23" s="1">
        <v>3.6981728057587231E-5</v>
      </c>
      <c r="Z23" s="6" t="s">
        <v>21</v>
      </c>
      <c r="AA23" s="6"/>
      <c r="AB23" t="s">
        <v>27</v>
      </c>
      <c r="AJ23" s="6" t="s">
        <v>21</v>
      </c>
      <c r="AK23" s="6"/>
      <c r="AL23" t="s">
        <v>27</v>
      </c>
    </row>
    <row r="24" spans="1:51" ht="15.75" thickBot="1" x14ac:dyDescent="0.3">
      <c r="A24">
        <v>400000</v>
      </c>
      <c r="B24">
        <v>0</v>
      </c>
      <c r="C24">
        <v>16.010000000000002</v>
      </c>
      <c r="F24" s="1" t="s">
        <v>24</v>
      </c>
      <c r="G24" s="1">
        <v>0.8587366319799189</v>
      </c>
      <c r="I24" s="1" t="s">
        <v>29</v>
      </c>
      <c r="J24" s="1">
        <v>7</v>
      </c>
      <c r="K24" s="1">
        <v>27.561180000000025</v>
      </c>
      <c r="L24" s="1">
        <v>3.9373114285714323</v>
      </c>
      <c r="M24" s="1"/>
      <c r="N24" s="1"/>
      <c r="P24" s="4" t="s">
        <v>44</v>
      </c>
      <c r="Q24" s="4">
        <v>-5.7600000000000016</v>
      </c>
      <c r="R24" s="4">
        <v>1.254959987979128</v>
      </c>
      <c r="S24" s="4">
        <v>-4.5897877662819955</v>
      </c>
      <c r="T24" s="4">
        <v>2.5144060725504043E-3</v>
      </c>
      <c r="U24" s="4">
        <v>-8.7275088223540376</v>
      </c>
      <c r="V24" s="4">
        <v>-2.7924911776459655</v>
      </c>
      <c r="W24" s="4">
        <v>-8.7275088223540376</v>
      </c>
      <c r="X24" s="4">
        <v>-2.7924911776459655</v>
      </c>
      <c r="Z24" s="1" t="s">
        <v>22</v>
      </c>
      <c r="AA24" s="1">
        <v>0.99062878166901791</v>
      </c>
      <c r="AB24" s="5"/>
      <c r="AC24" s="5" t="s">
        <v>32</v>
      </c>
      <c r="AD24" s="5" t="s">
        <v>33</v>
      </c>
      <c r="AE24" s="5" t="s">
        <v>34</v>
      </c>
      <c r="AF24" s="5" t="s">
        <v>35</v>
      </c>
      <c r="AG24" s="5" t="s">
        <v>36</v>
      </c>
      <c r="AJ24" s="1" t="s">
        <v>22</v>
      </c>
      <c r="AK24" s="1">
        <v>0.93383570868681376</v>
      </c>
      <c r="AL24" s="5"/>
      <c r="AM24" s="5" t="s">
        <v>32</v>
      </c>
      <c r="AN24" s="5" t="s">
        <v>33</v>
      </c>
      <c r="AO24" s="5" t="s">
        <v>34</v>
      </c>
      <c r="AP24" s="5" t="s">
        <v>35</v>
      </c>
      <c r="AQ24" s="5" t="s">
        <v>36</v>
      </c>
      <c r="AT24" t="s">
        <v>50</v>
      </c>
      <c r="AW24" t="s">
        <v>50</v>
      </c>
    </row>
    <row r="25" spans="1:51" ht="15.75" thickBot="1" x14ac:dyDescent="0.3">
      <c r="A25">
        <v>500000</v>
      </c>
      <c r="B25">
        <v>0</v>
      </c>
      <c r="C25">
        <v>19.05</v>
      </c>
      <c r="F25" s="1" t="s">
        <v>25</v>
      </c>
      <c r="G25" s="1">
        <v>1.9842659671957872</v>
      </c>
      <c r="I25" s="4" t="s">
        <v>30</v>
      </c>
      <c r="J25" s="4">
        <v>9</v>
      </c>
      <c r="K25" s="4">
        <v>250.84920000000005</v>
      </c>
      <c r="L25" s="4"/>
      <c r="M25" s="4"/>
      <c r="N25" s="4"/>
      <c r="Z25" s="1" t="s">
        <v>23</v>
      </c>
      <c r="AA25" s="1">
        <v>0.9813453830710428</v>
      </c>
      <c r="AB25" s="1" t="s">
        <v>28</v>
      </c>
      <c r="AC25" s="1">
        <v>1</v>
      </c>
      <c r="AD25" s="1">
        <v>135.20329000000001</v>
      </c>
      <c r="AE25" s="1">
        <v>135.20329000000001</v>
      </c>
      <c r="AF25" s="1">
        <v>157.81809727988275</v>
      </c>
      <c r="AG25" s="1">
        <v>1.0874680834644566E-3</v>
      </c>
      <c r="AJ25" s="1" t="s">
        <v>23</v>
      </c>
      <c r="AK25" s="1">
        <v>0.87204913081860369</v>
      </c>
      <c r="AL25" s="1" t="s">
        <v>28</v>
      </c>
      <c r="AM25" s="1">
        <v>1</v>
      </c>
      <c r="AN25" s="1">
        <v>26.276410000000006</v>
      </c>
      <c r="AO25" s="1">
        <v>26.276410000000006</v>
      </c>
      <c r="AP25" s="1">
        <v>20.446499575918409</v>
      </c>
      <c r="AQ25" s="1">
        <v>2.0226072075309461E-2</v>
      </c>
    </row>
    <row r="26" spans="1:51" ht="15.75" thickBot="1" x14ac:dyDescent="0.3">
      <c r="A26">
        <v>100000</v>
      </c>
      <c r="B26">
        <v>1</v>
      </c>
      <c r="C26">
        <v>2.79</v>
      </c>
      <c r="D26">
        <f>AVERAGEA(C26:C30)</f>
        <v>6.4</v>
      </c>
      <c r="F26" s="4" t="s">
        <v>26</v>
      </c>
      <c r="G26" s="4">
        <v>10</v>
      </c>
      <c r="Z26" s="1" t="s">
        <v>24</v>
      </c>
      <c r="AA26" s="1">
        <v>0.9751271774280571</v>
      </c>
      <c r="AB26" s="1" t="s">
        <v>29</v>
      </c>
      <c r="AC26" s="1">
        <v>3</v>
      </c>
      <c r="AD26" s="1">
        <v>2.5701100000000037</v>
      </c>
      <c r="AE26" s="1">
        <v>0.85670333333333459</v>
      </c>
      <c r="AF26" s="1"/>
      <c r="AG26" s="1"/>
      <c r="AJ26" s="1" t="s">
        <v>24</v>
      </c>
      <c r="AK26" s="1">
        <v>0.82939884109147155</v>
      </c>
      <c r="AL26" s="1" t="s">
        <v>29</v>
      </c>
      <c r="AM26" s="1">
        <v>3</v>
      </c>
      <c r="AN26" s="1">
        <v>3.8553899999999972</v>
      </c>
      <c r="AO26" s="1">
        <v>1.285129999999999</v>
      </c>
      <c r="AP26" s="1"/>
      <c r="AQ26" s="1"/>
      <c r="AT26" s="5" t="s">
        <v>51</v>
      </c>
      <c r="AU26" s="5" t="s">
        <v>52</v>
      </c>
      <c r="AV26" s="5" t="s">
        <v>53</v>
      </c>
      <c r="AW26" s="5" t="s">
        <v>51</v>
      </c>
      <c r="AX26" s="5" t="s">
        <v>52</v>
      </c>
      <c r="AY26" s="5" t="s">
        <v>53</v>
      </c>
    </row>
    <row r="27" spans="1:51" ht="15.75" thickBot="1" x14ac:dyDescent="0.3">
      <c r="A27">
        <v>200000</v>
      </c>
      <c r="B27">
        <v>1</v>
      </c>
      <c r="C27">
        <v>4.92</v>
      </c>
      <c r="Z27" s="1" t="s">
        <v>25</v>
      </c>
      <c r="AA27" s="1">
        <v>0.92558269934854265</v>
      </c>
      <c r="AB27" s="4" t="s">
        <v>30</v>
      </c>
      <c r="AC27" s="4">
        <v>4</v>
      </c>
      <c r="AD27" s="4">
        <v>137.77340000000001</v>
      </c>
      <c r="AE27" s="4"/>
      <c r="AF27" s="4"/>
      <c r="AG27" s="4"/>
      <c r="AJ27" s="1" t="s">
        <v>25</v>
      </c>
      <c r="AK27" s="1">
        <v>1.13363574396717</v>
      </c>
      <c r="AL27" s="4" t="s">
        <v>30</v>
      </c>
      <c r="AM27" s="4">
        <v>4</v>
      </c>
      <c r="AN27" s="4">
        <v>30.131800000000002</v>
      </c>
      <c r="AO27" s="4"/>
      <c r="AP27" s="4"/>
      <c r="AQ27" s="4"/>
      <c r="AT27" s="1">
        <v>1</v>
      </c>
      <c r="AU27" s="1">
        <v>4.8059999999999992</v>
      </c>
      <c r="AV27" s="1">
        <v>0.11400000000000077</v>
      </c>
      <c r="AW27" s="1">
        <v>1</v>
      </c>
      <c r="AX27" s="1">
        <v>3.1579999999999995</v>
      </c>
      <c r="AY27" s="1">
        <v>-0.36799999999999944</v>
      </c>
    </row>
    <row r="28" spans="1:51" ht="15.75" thickBot="1" x14ac:dyDescent="0.3">
      <c r="A28">
        <v>300000</v>
      </c>
      <c r="B28">
        <v>1</v>
      </c>
      <c r="C28">
        <v>6.14</v>
      </c>
      <c r="F28" s="3"/>
      <c r="G28" s="3"/>
      <c r="H28" s="3"/>
      <c r="I28" s="3"/>
      <c r="J28" s="3"/>
      <c r="K28" s="3"/>
      <c r="L28" s="3"/>
      <c r="M28" s="3"/>
      <c r="N28" s="3"/>
      <c r="Z28" s="4" t="s">
        <v>26</v>
      </c>
      <c r="AA28" s="4">
        <v>5</v>
      </c>
      <c r="AJ28" s="4" t="s">
        <v>26</v>
      </c>
      <c r="AK28" s="4">
        <v>5</v>
      </c>
      <c r="AT28" s="1">
        <v>2</v>
      </c>
      <c r="AU28" s="1">
        <v>8.4830000000000005</v>
      </c>
      <c r="AV28" s="1">
        <v>-0.98300000000000054</v>
      </c>
      <c r="AW28" s="1">
        <v>2</v>
      </c>
      <c r="AX28" s="1">
        <v>4.7789999999999999</v>
      </c>
      <c r="AY28" s="1">
        <v>0.14100000000000001</v>
      </c>
    </row>
    <row r="29" spans="1:51" x14ac:dyDescent="0.25">
      <c r="A29">
        <v>400000</v>
      </c>
      <c r="B29">
        <v>1</v>
      </c>
      <c r="C29">
        <v>9.59</v>
      </c>
      <c r="F29" s="2"/>
      <c r="G29" s="2"/>
      <c r="H29" s="2"/>
      <c r="I29" s="2"/>
      <c r="J29" s="2"/>
      <c r="K29" s="2"/>
      <c r="L29" s="3"/>
      <c r="M29" s="3"/>
      <c r="N29" s="3"/>
      <c r="Z29" s="5"/>
      <c r="AA29" s="5" t="s">
        <v>37</v>
      </c>
      <c r="AB29" s="5" t="s">
        <v>25</v>
      </c>
      <c r="AC29" s="5" t="s">
        <v>38</v>
      </c>
      <c r="AD29" s="5" t="s">
        <v>39</v>
      </c>
      <c r="AE29" s="5" t="s">
        <v>40</v>
      </c>
      <c r="AF29" s="5" t="s">
        <v>41</v>
      </c>
      <c r="AG29" s="5" t="s">
        <v>42</v>
      </c>
      <c r="AH29" s="5" t="s">
        <v>43</v>
      </c>
      <c r="AJ29" s="5"/>
      <c r="AK29" s="5" t="s">
        <v>37</v>
      </c>
      <c r="AL29" s="5" t="s">
        <v>25</v>
      </c>
      <c r="AM29" s="5" t="s">
        <v>38</v>
      </c>
      <c r="AN29" s="5" t="s">
        <v>39</v>
      </c>
      <c r="AO29" s="5" t="s">
        <v>40</v>
      </c>
      <c r="AP29" s="5" t="s">
        <v>41</v>
      </c>
      <c r="AQ29" s="5" t="s">
        <v>42</v>
      </c>
      <c r="AR29" s="5" t="s">
        <v>43</v>
      </c>
      <c r="AT29" s="1">
        <v>3</v>
      </c>
      <c r="AU29" s="1">
        <v>12.16</v>
      </c>
      <c r="AV29" s="1">
        <v>1.1600000000000001</v>
      </c>
      <c r="AW29" s="1">
        <v>3</v>
      </c>
      <c r="AX29" s="1">
        <v>6.4</v>
      </c>
      <c r="AY29" s="1">
        <v>-0.26000000000000068</v>
      </c>
    </row>
    <row r="30" spans="1:51" x14ac:dyDescent="0.25">
      <c r="A30">
        <v>500000</v>
      </c>
      <c r="B30">
        <v>1</v>
      </c>
      <c r="C30">
        <v>8.56</v>
      </c>
      <c r="F30" s="1"/>
      <c r="G30" s="1"/>
      <c r="H30" s="1"/>
      <c r="I30" s="1"/>
      <c r="J30" s="1"/>
      <c r="K30" s="1"/>
      <c r="L30" s="3"/>
      <c r="M30" s="3"/>
      <c r="N30" s="3"/>
      <c r="O30" s="3"/>
      <c r="Z30" s="1" t="s">
        <v>31</v>
      </c>
      <c r="AA30" s="1">
        <v>1.129</v>
      </c>
      <c r="AB30" s="1">
        <v>0.97075932478996474</v>
      </c>
      <c r="AC30" s="1">
        <v>1.1630071132659687</v>
      </c>
      <c r="AD30" s="15">
        <v>0.32892769237875269</v>
      </c>
      <c r="AE30" s="1">
        <v>-1.9603894264975334</v>
      </c>
      <c r="AF30" s="1">
        <v>4.218389426497529</v>
      </c>
      <c r="AG30" s="1">
        <v>-1.9603894264975334</v>
      </c>
      <c r="AH30" s="1">
        <v>4.218389426497529</v>
      </c>
      <c r="AJ30" s="1" t="s">
        <v>31</v>
      </c>
      <c r="AK30" s="1">
        <v>1.5369999999999999</v>
      </c>
      <c r="AL30" s="1">
        <v>1.1889671988747206</v>
      </c>
      <c r="AM30" s="1">
        <v>1.2927185892551691</v>
      </c>
      <c r="AN30" s="15">
        <v>0.28666645783548189</v>
      </c>
      <c r="AO30" s="1">
        <v>-2.2468242691623765</v>
      </c>
      <c r="AP30" s="1">
        <v>5.3208242691623742</v>
      </c>
      <c r="AQ30" s="1">
        <v>-2.2468242691623765</v>
      </c>
      <c r="AR30" s="1">
        <v>5.3208242691623742</v>
      </c>
      <c r="AT30" s="1">
        <v>4</v>
      </c>
      <c r="AU30" s="1">
        <v>15.837000000000002</v>
      </c>
      <c r="AV30" s="1">
        <v>0.17300000000000004</v>
      </c>
      <c r="AW30" s="1">
        <v>4</v>
      </c>
      <c r="AX30" s="1">
        <v>8.0210000000000008</v>
      </c>
      <c r="AY30" s="1">
        <v>1.5689999999999991</v>
      </c>
    </row>
    <row r="31" spans="1:51" ht="15.75" thickBot="1" x14ac:dyDescent="0.3">
      <c r="C31" t="s">
        <v>48</v>
      </c>
      <c r="D31">
        <f>D21-D26</f>
        <v>5.76</v>
      </c>
      <c r="F31" s="1"/>
      <c r="G31" s="1"/>
      <c r="H31" s="1"/>
      <c r="I31" s="1"/>
      <c r="J31" s="1"/>
      <c r="K31" s="1"/>
      <c r="L31" s="3"/>
      <c r="M31" s="3"/>
      <c r="N31" s="3"/>
      <c r="O31" s="3"/>
      <c r="Z31" s="4" t="s">
        <v>49</v>
      </c>
      <c r="AA31" s="4">
        <v>3.6770000000000002E-5</v>
      </c>
      <c r="AB31" s="4">
        <v>2.9269494927882419E-6</v>
      </c>
      <c r="AC31" s="4">
        <v>12.562567304491658</v>
      </c>
      <c r="AD31" s="4">
        <v>1.0874680834644566E-3</v>
      </c>
      <c r="AE31" s="4">
        <v>2.7455140400924042E-5</v>
      </c>
      <c r="AF31" s="4">
        <v>4.6084859599075976E-5</v>
      </c>
      <c r="AG31" s="4">
        <v>2.7455140400924042E-5</v>
      </c>
      <c r="AH31" s="4">
        <v>4.6084859599075976E-5</v>
      </c>
      <c r="AJ31" s="4" t="s">
        <v>49</v>
      </c>
      <c r="AK31" s="4">
        <v>1.6209999999999999E-5</v>
      </c>
      <c r="AL31" s="4">
        <v>3.5848709879157426E-6</v>
      </c>
      <c r="AM31" s="4">
        <v>4.5217805758261225</v>
      </c>
      <c r="AN31" s="4">
        <v>2.0226072075309454E-2</v>
      </c>
      <c r="AO31" s="4">
        <v>4.8013405695887897E-6</v>
      </c>
      <c r="AP31" s="4">
        <v>2.7618659430411222E-5</v>
      </c>
      <c r="AQ31" s="4">
        <v>4.8013405695887897E-6</v>
      </c>
      <c r="AR31" s="4">
        <v>2.7618659430411222E-5</v>
      </c>
      <c r="AT31" s="4">
        <v>5</v>
      </c>
      <c r="AU31" s="4">
        <v>19.514000000000003</v>
      </c>
      <c r="AV31" s="4">
        <v>-0.46400000000000219</v>
      </c>
      <c r="AW31" s="4">
        <v>5</v>
      </c>
      <c r="AX31" s="4">
        <v>9.6420000000000012</v>
      </c>
      <c r="AY31" s="4">
        <v>-1.0820000000000007</v>
      </c>
    </row>
    <row r="32" spans="1:51" x14ac:dyDescent="0.25">
      <c r="A32" t="s">
        <v>3</v>
      </c>
      <c r="F32" s="1"/>
      <c r="G32" s="1"/>
      <c r="H32" s="1"/>
      <c r="I32" s="1"/>
      <c r="J32" s="1"/>
      <c r="K32" s="1"/>
      <c r="L32" s="3"/>
      <c r="M32" s="3"/>
      <c r="N32" s="3"/>
      <c r="O32" s="3"/>
      <c r="Z32" s="1" t="s">
        <v>58</v>
      </c>
      <c r="AB32">
        <f>AA31/AK31</f>
        <v>2.2683528685996301</v>
      </c>
    </row>
    <row r="33" spans="1:51" x14ac:dyDescent="0.25">
      <c r="A33" t="s">
        <v>46</v>
      </c>
      <c r="B33" t="s">
        <v>44</v>
      </c>
      <c r="C33" t="s">
        <v>54</v>
      </c>
      <c r="D33" t="s">
        <v>11</v>
      </c>
      <c r="F33" t="s">
        <v>20</v>
      </c>
      <c r="O33" s="3"/>
    </row>
    <row r="34" spans="1:51" ht="15.75" thickBot="1" x14ac:dyDescent="0.3">
      <c r="A34">
        <v>100000</v>
      </c>
      <c r="B34">
        <v>0</v>
      </c>
      <c r="C34">
        <v>1.5</v>
      </c>
      <c r="D34">
        <f>AVERAGEA(C34:C38)</f>
        <v>3.5460000000000003</v>
      </c>
      <c r="O34" s="3"/>
    </row>
    <row r="35" spans="1:51" ht="15.75" thickBot="1" x14ac:dyDescent="0.3">
      <c r="A35">
        <v>200000</v>
      </c>
      <c r="B35">
        <v>0</v>
      </c>
      <c r="C35">
        <v>2.5299999999999998</v>
      </c>
      <c r="F35" s="6" t="s">
        <v>21</v>
      </c>
      <c r="G35" s="6"/>
      <c r="I35" t="s">
        <v>27</v>
      </c>
      <c r="O35" s="3"/>
    </row>
    <row r="36" spans="1:51" x14ac:dyDescent="0.25">
      <c r="A36">
        <v>300000</v>
      </c>
      <c r="B36">
        <v>0</v>
      </c>
      <c r="C36">
        <v>3.56</v>
      </c>
      <c r="F36" s="1" t="s">
        <v>22</v>
      </c>
      <c r="G36" s="1">
        <v>0.96608619320825562</v>
      </c>
      <c r="I36" s="5"/>
      <c r="J36" s="5" t="s">
        <v>32</v>
      </c>
      <c r="K36" s="5" t="s">
        <v>33</v>
      </c>
      <c r="L36" s="5" t="s">
        <v>34</v>
      </c>
      <c r="M36" s="5" t="s">
        <v>35</v>
      </c>
      <c r="N36" s="5" t="s">
        <v>36</v>
      </c>
      <c r="O36" s="3"/>
      <c r="P36" s="5"/>
      <c r="Q36" s="5" t="s">
        <v>37</v>
      </c>
      <c r="R36" s="5" t="s">
        <v>25</v>
      </c>
      <c r="S36" s="5" t="s">
        <v>38</v>
      </c>
      <c r="T36" s="5" t="s">
        <v>39</v>
      </c>
      <c r="U36" s="5" t="s">
        <v>40</v>
      </c>
      <c r="V36" s="5" t="s">
        <v>41</v>
      </c>
      <c r="W36" s="5" t="s">
        <v>42</v>
      </c>
      <c r="X36" s="5" t="s">
        <v>43</v>
      </c>
      <c r="Z36" t="s">
        <v>20</v>
      </c>
      <c r="AJ36" t="s">
        <v>20</v>
      </c>
    </row>
    <row r="37" spans="1:51" ht="15.75" thickBot="1" x14ac:dyDescent="0.3">
      <c r="A37">
        <v>400000</v>
      </c>
      <c r="B37">
        <v>0</v>
      </c>
      <c r="C37">
        <v>4.3</v>
      </c>
      <c r="F37" s="1" t="s">
        <v>23</v>
      </c>
      <c r="G37" s="1">
        <v>0.933322532707619</v>
      </c>
      <c r="I37" s="1" t="s">
        <v>28</v>
      </c>
      <c r="J37" s="1">
        <v>2</v>
      </c>
      <c r="K37" s="1">
        <v>20.681689999999996</v>
      </c>
      <c r="L37" s="1">
        <v>10.340844999999998</v>
      </c>
      <c r="M37" s="1">
        <v>48.991495884996453</v>
      </c>
      <c r="N37" s="1">
        <v>7.6546763452168734E-5</v>
      </c>
      <c r="O37" s="3"/>
      <c r="P37" s="1" t="s">
        <v>31</v>
      </c>
      <c r="Q37" s="1">
        <v>1.1819999999999991</v>
      </c>
      <c r="R37" s="1">
        <v>0.37040286947361223</v>
      </c>
      <c r="S37" s="1">
        <v>3.1911199869476325</v>
      </c>
      <c r="T37" s="1">
        <v>1.5252881610626811E-2</v>
      </c>
      <c r="U37" s="1">
        <v>0.3061363919831388</v>
      </c>
      <c r="V37" s="1">
        <v>2.0578636080168593</v>
      </c>
      <c r="W37" s="1">
        <v>0.3061363919831388</v>
      </c>
      <c r="X37" s="1">
        <v>2.0578636080168593</v>
      </c>
    </row>
    <row r="38" spans="1:51" ht="15.75" thickBot="1" x14ac:dyDescent="0.3">
      <c r="A38">
        <v>500000</v>
      </c>
      <c r="B38">
        <v>0</v>
      </c>
      <c r="C38">
        <v>5.84</v>
      </c>
      <c r="F38" s="1" t="s">
        <v>24</v>
      </c>
      <c r="G38" s="1">
        <v>0.91427182776693883</v>
      </c>
      <c r="I38" s="1" t="s">
        <v>29</v>
      </c>
      <c r="J38" s="1">
        <v>7</v>
      </c>
      <c r="K38" s="1">
        <v>1.4775200000000006</v>
      </c>
      <c r="L38" s="1">
        <v>0.2110742857142858</v>
      </c>
      <c r="M38" s="1"/>
      <c r="N38" s="1"/>
      <c r="O38" s="3"/>
      <c r="P38" s="1" t="s">
        <v>46</v>
      </c>
      <c r="Q38" s="1">
        <v>7.8800000000000025E-6</v>
      </c>
      <c r="R38" s="1">
        <v>1.0273127218970032E-6</v>
      </c>
      <c r="S38" s="1">
        <v>7.6704978260651187</v>
      </c>
      <c r="T38" s="1">
        <v>1.1911101241550967E-4</v>
      </c>
      <c r="U38" s="1">
        <v>5.4507914238325549E-6</v>
      </c>
      <c r="V38" s="1">
        <v>1.030920857616745E-5</v>
      </c>
      <c r="W38" s="1">
        <v>5.4507914238325549E-6</v>
      </c>
      <c r="X38" s="1">
        <v>1.030920857616745E-5</v>
      </c>
      <c r="Z38" s="6" t="s">
        <v>21</v>
      </c>
      <c r="AA38" s="6"/>
      <c r="AB38" t="s">
        <v>27</v>
      </c>
      <c r="AJ38" s="6" t="s">
        <v>21</v>
      </c>
      <c r="AK38" s="6"/>
      <c r="AL38" t="s">
        <v>27</v>
      </c>
    </row>
    <row r="39" spans="1:51" ht="15.75" thickBot="1" x14ac:dyDescent="0.3">
      <c r="A39">
        <v>100000</v>
      </c>
      <c r="B39">
        <v>1</v>
      </c>
      <c r="C39">
        <v>0.67</v>
      </c>
      <c r="D39">
        <f>AVERAGEA(C39:C43)</f>
        <v>1.7280000000000002</v>
      </c>
      <c r="F39" s="1" t="s">
        <v>25</v>
      </c>
      <c r="G39" s="1">
        <v>0.45942821606240708</v>
      </c>
      <c r="I39" s="4" t="s">
        <v>30</v>
      </c>
      <c r="J39" s="4">
        <v>9</v>
      </c>
      <c r="K39" s="4">
        <v>22.159209999999998</v>
      </c>
      <c r="L39" s="4"/>
      <c r="M39" s="4"/>
      <c r="N39" s="4"/>
      <c r="O39" s="3"/>
      <c r="P39" s="4" t="s">
        <v>44</v>
      </c>
      <c r="Q39" s="4">
        <v>-1.8179999999999998</v>
      </c>
      <c r="R39" s="4">
        <v>0.29056791682103228</v>
      </c>
      <c r="S39" s="4">
        <v>-6.2567127847075747</v>
      </c>
      <c r="T39" s="4">
        <v>4.2140551629372643E-4</v>
      </c>
      <c r="U39" s="4">
        <v>-2.505083942849808</v>
      </c>
      <c r="V39" s="4">
        <v>-1.1309160571501917</v>
      </c>
      <c r="W39" s="4">
        <v>-2.505083942849808</v>
      </c>
      <c r="X39" s="4">
        <v>-1.1309160571501917</v>
      </c>
      <c r="Z39" s="1" t="s">
        <v>22</v>
      </c>
      <c r="AA39" s="1">
        <v>0.99413321505101138</v>
      </c>
      <c r="AB39" s="5"/>
      <c r="AC39" s="5" t="s">
        <v>32</v>
      </c>
      <c r="AD39" s="5" t="s">
        <v>33</v>
      </c>
      <c r="AE39" s="5" t="s">
        <v>34</v>
      </c>
      <c r="AF39" s="5" t="s">
        <v>35</v>
      </c>
      <c r="AG39" s="5" t="s">
        <v>36</v>
      </c>
      <c r="AJ39" s="1" t="s">
        <v>22</v>
      </c>
      <c r="AK39" s="1">
        <v>0.99519902158537699</v>
      </c>
      <c r="AL39" s="5"/>
      <c r="AM39" s="5" t="s">
        <v>32</v>
      </c>
      <c r="AN39" s="5" t="s">
        <v>33</v>
      </c>
      <c r="AO39" s="5" t="s">
        <v>34</v>
      </c>
      <c r="AP39" s="5" t="s">
        <v>35</v>
      </c>
      <c r="AQ39" s="5" t="s">
        <v>36</v>
      </c>
      <c r="AT39" t="s">
        <v>50</v>
      </c>
      <c r="AW39" t="s">
        <v>50</v>
      </c>
    </row>
    <row r="40" spans="1:51" ht="15.75" thickBot="1" x14ac:dyDescent="0.3">
      <c r="A40">
        <v>200000</v>
      </c>
      <c r="B40">
        <v>1</v>
      </c>
      <c r="C40">
        <v>1.18</v>
      </c>
      <c r="F40" s="4" t="s">
        <v>26</v>
      </c>
      <c r="G40" s="4">
        <v>10</v>
      </c>
      <c r="O40" s="3"/>
      <c r="Z40" s="1" t="s">
        <v>23</v>
      </c>
      <c r="AA40" s="1">
        <v>0.98830084926766049</v>
      </c>
      <c r="AB40" s="1" t="s">
        <v>28</v>
      </c>
      <c r="AC40" s="1">
        <v>1</v>
      </c>
      <c r="AD40" s="1">
        <v>10.920250000000001</v>
      </c>
      <c r="AE40" s="1">
        <v>10.920250000000001</v>
      </c>
      <c r="AF40" s="1">
        <v>253.42886980738004</v>
      </c>
      <c r="AG40" s="1">
        <v>5.3895382117685677E-4</v>
      </c>
      <c r="AJ40" s="1" t="s">
        <v>23</v>
      </c>
      <c r="AK40" s="1">
        <v>0.99042109256449162</v>
      </c>
      <c r="AL40" s="1" t="s">
        <v>28</v>
      </c>
      <c r="AM40" s="1">
        <v>1</v>
      </c>
      <c r="AN40" s="1">
        <v>2.8196099999999999</v>
      </c>
      <c r="AO40" s="1">
        <v>2.8196099999999999</v>
      </c>
      <c r="AP40" s="1">
        <v>310.18811881188071</v>
      </c>
      <c r="AQ40" s="1">
        <v>3.9903912982380412E-4</v>
      </c>
    </row>
    <row r="41" spans="1:51" x14ac:dyDescent="0.25">
      <c r="A41">
        <v>300000</v>
      </c>
      <c r="B41">
        <v>1</v>
      </c>
      <c r="C41">
        <v>1.81</v>
      </c>
      <c r="O41" s="3"/>
      <c r="Z41" s="1" t="s">
        <v>24</v>
      </c>
      <c r="AA41" s="1">
        <v>0.98440113235688065</v>
      </c>
      <c r="AB41" s="1" t="s">
        <v>29</v>
      </c>
      <c r="AC41" s="1">
        <v>3</v>
      </c>
      <c r="AD41" s="1">
        <v>0.12926999999999994</v>
      </c>
      <c r="AE41" s="1">
        <v>4.3089999999999982E-2</v>
      </c>
      <c r="AF41" s="1"/>
      <c r="AG41" s="1"/>
      <c r="AJ41" s="1" t="s">
        <v>24</v>
      </c>
      <c r="AK41" s="1">
        <v>0.9872281234193222</v>
      </c>
      <c r="AL41" s="1" t="s">
        <v>29</v>
      </c>
      <c r="AM41" s="1">
        <v>3</v>
      </c>
      <c r="AN41" s="1">
        <v>2.7270000000000037E-2</v>
      </c>
      <c r="AO41" s="1">
        <v>9.090000000000013E-3</v>
      </c>
      <c r="AP41" s="1"/>
      <c r="AQ41" s="1"/>
      <c r="AT41" s="5" t="s">
        <v>51</v>
      </c>
      <c r="AU41" s="5" t="s">
        <v>52</v>
      </c>
      <c r="AV41" s="5" t="s">
        <v>53</v>
      </c>
      <c r="AW41" s="5" t="s">
        <v>51</v>
      </c>
      <c r="AX41" s="5" t="s">
        <v>52</v>
      </c>
      <c r="AY41" s="5" t="s">
        <v>53</v>
      </c>
    </row>
    <row r="42" spans="1:51" ht="15.75" thickBot="1" x14ac:dyDescent="0.3">
      <c r="A42">
        <v>400000</v>
      </c>
      <c r="B42">
        <v>1</v>
      </c>
      <c r="C42">
        <v>2.13</v>
      </c>
      <c r="O42" s="3"/>
      <c r="Z42" s="1" t="s">
        <v>25</v>
      </c>
      <c r="AA42" s="1">
        <v>0.20758130937056926</v>
      </c>
      <c r="AB42" s="4" t="s">
        <v>30</v>
      </c>
      <c r="AC42" s="4">
        <v>4</v>
      </c>
      <c r="AD42" s="4">
        <v>11.049520000000001</v>
      </c>
      <c r="AE42" s="4"/>
      <c r="AF42" s="4"/>
      <c r="AG42" s="4"/>
      <c r="AJ42" s="1" t="s">
        <v>25</v>
      </c>
      <c r="AK42" s="1">
        <v>9.5341491492424282E-2</v>
      </c>
      <c r="AL42" s="4" t="s">
        <v>30</v>
      </c>
      <c r="AM42" s="4">
        <v>4</v>
      </c>
      <c r="AN42" s="4">
        <v>2.8468800000000001</v>
      </c>
      <c r="AO42" s="4"/>
      <c r="AP42" s="4"/>
      <c r="AQ42" s="4"/>
      <c r="AT42" s="1">
        <v>1</v>
      </c>
      <c r="AU42" s="1">
        <v>1.4560000000000004</v>
      </c>
      <c r="AV42" s="1">
        <v>4.3999999999999595E-2</v>
      </c>
      <c r="AW42" s="1">
        <v>1</v>
      </c>
      <c r="AX42" s="1">
        <v>0.66600000000000004</v>
      </c>
      <c r="AY42" s="1">
        <v>4.0000000000000036E-3</v>
      </c>
    </row>
    <row r="43" spans="1:51" ht="15.75" thickBot="1" x14ac:dyDescent="0.3">
      <c r="A43">
        <v>500000</v>
      </c>
      <c r="B43">
        <v>1</v>
      </c>
      <c r="C43">
        <v>2.85</v>
      </c>
      <c r="O43" s="3"/>
      <c r="Z43" s="4" t="s">
        <v>26</v>
      </c>
      <c r="AA43" s="4">
        <v>5</v>
      </c>
      <c r="AJ43" s="4" t="s">
        <v>26</v>
      </c>
      <c r="AK43" s="4">
        <v>5</v>
      </c>
      <c r="AT43" s="1">
        <v>2</v>
      </c>
      <c r="AU43" s="1">
        <v>2.5010000000000003</v>
      </c>
      <c r="AV43" s="1">
        <v>2.8999999999999471E-2</v>
      </c>
      <c r="AW43" s="1">
        <v>2</v>
      </c>
      <c r="AX43" s="1">
        <v>1.1970000000000001</v>
      </c>
      <c r="AY43" s="1">
        <v>-1.7000000000000126E-2</v>
      </c>
    </row>
    <row r="44" spans="1:51" x14ac:dyDescent="0.25">
      <c r="C44" t="s">
        <v>48</v>
      </c>
      <c r="D44">
        <f>D34-D39</f>
        <v>1.8180000000000001</v>
      </c>
      <c r="O44" s="3"/>
      <c r="Z44" s="5"/>
      <c r="AA44" s="5" t="s">
        <v>37</v>
      </c>
      <c r="AB44" s="5" t="s">
        <v>25</v>
      </c>
      <c r="AC44" s="5" t="s">
        <v>38</v>
      </c>
      <c r="AD44" s="5" t="s">
        <v>39</v>
      </c>
      <c r="AE44" s="5" t="s">
        <v>40</v>
      </c>
      <c r="AF44" s="5" t="s">
        <v>41</v>
      </c>
      <c r="AG44" s="5" t="s">
        <v>42</v>
      </c>
      <c r="AH44" s="5" t="s">
        <v>43</v>
      </c>
      <c r="AJ44" s="5"/>
      <c r="AK44" s="5" t="s">
        <v>37</v>
      </c>
      <c r="AL44" s="5" t="s">
        <v>25</v>
      </c>
      <c r="AM44" s="5" t="s">
        <v>38</v>
      </c>
      <c r="AN44" s="5" t="s">
        <v>39</v>
      </c>
      <c r="AO44" s="5" t="s">
        <v>40</v>
      </c>
      <c r="AP44" s="5" t="s">
        <v>41</v>
      </c>
      <c r="AQ44" s="5" t="s">
        <v>42</v>
      </c>
      <c r="AR44" s="5" t="s">
        <v>43</v>
      </c>
      <c r="AT44" s="1">
        <v>3</v>
      </c>
      <c r="AU44" s="1">
        <v>3.5460000000000003</v>
      </c>
      <c r="AV44" s="1">
        <v>1.399999999999979E-2</v>
      </c>
      <c r="AW44" s="1">
        <v>3</v>
      </c>
      <c r="AX44" s="1">
        <v>1.7280000000000002</v>
      </c>
      <c r="AY44" s="1">
        <v>8.1999999999999851E-2</v>
      </c>
    </row>
    <row r="45" spans="1:51" x14ac:dyDescent="0.25">
      <c r="A45" t="s">
        <v>0</v>
      </c>
      <c r="O45" s="3"/>
      <c r="Z45" s="1" t="s">
        <v>31</v>
      </c>
      <c r="AA45" s="1">
        <v>0.41099999999999998</v>
      </c>
      <c r="AB45" s="1">
        <v>0.21771311398259863</v>
      </c>
      <c r="AC45" s="1">
        <v>1.8878054357021914</v>
      </c>
      <c r="AD45" s="15">
        <v>0.15549107736967163</v>
      </c>
      <c r="AE45" s="1">
        <v>-0.28186029520573153</v>
      </c>
      <c r="AF45" s="1">
        <v>1.1038602952057324</v>
      </c>
      <c r="AG45" s="1">
        <v>-0.28186029520573153</v>
      </c>
      <c r="AH45" s="1">
        <v>1.1038602952057324</v>
      </c>
      <c r="AJ45" s="1" t="s">
        <v>31</v>
      </c>
      <c r="AK45" s="1">
        <v>0.13500000000000001</v>
      </c>
      <c r="AL45" s="1">
        <v>9.9994999874993828E-2</v>
      </c>
      <c r="AM45" s="1">
        <v>1.3500675050629209</v>
      </c>
      <c r="AN45" s="15">
        <v>0.26982003382892356</v>
      </c>
      <c r="AO45" s="1">
        <v>-0.18322871789901907</v>
      </c>
      <c r="AP45" s="1">
        <v>0.45322871789901908</v>
      </c>
      <c r="AQ45" s="1">
        <v>-0.18322871789901907</v>
      </c>
      <c r="AR45" s="1">
        <v>0.45322871789901908</v>
      </c>
      <c r="AT45" s="1">
        <v>4</v>
      </c>
      <c r="AU45" s="1">
        <v>4.5910000000000002</v>
      </c>
      <c r="AV45" s="1">
        <v>-0.29100000000000037</v>
      </c>
      <c r="AW45" s="1">
        <v>4</v>
      </c>
      <c r="AX45" s="1">
        <v>2.2590000000000003</v>
      </c>
      <c r="AY45" s="1">
        <v>-0.12900000000000045</v>
      </c>
    </row>
    <row r="46" spans="1:51" ht="15.75" thickBot="1" x14ac:dyDescent="0.3">
      <c r="A46" t="s">
        <v>46</v>
      </c>
      <c r="B46" t="s">
        <v>44</v>
      </c>
      <c r="C46" t="s">
        <v>54</v>
      </c>
      <c r="D46" t="s">
        <v>11</v>
      </c>
      <c r="F46" t="s">
        <v>20</v>
      </c>
      <c r="O46" s="3"/>
      <c r="Z46" s="4" t="s">
        <v>49</v>
      </c>
      <c r="AA46" s="4">
        <v>1.045E-5</v>
      </c>
      <c r="AB46" s="4">
        <v>6.5642973729105223E-7</v>
      </c>
      <c r="AC46" s="4">
        <v>15.919449419103035</v>
      </c>
      <c r="AD46" s="4">
        <v>5.389538211768572E-4</v>
      </c>
      <c r="AE46" s="4">
        <v>8.3609476078797355E-6</v>
      </c>
      <c r="AF46" s="4">
        <v>1.2539052392120264E-5</v>
      </c>
      <c r="AG46" s="4">
        <v>8.3609476078797355E-6</v>
      </c>
      <c r="AH46" s="4">
        <v>1.2539052392120264E-5</v>
      </c>
      <c r="AI46" s="3"/>
      <c r="AJ46" s="4" t="s">
        <v>49</v>
      </c>
      <c r="AK46" s="4">
        <v>5.31E-6</v>
      </c>
      <c r="AL46" s="4">
        <v>3.0149626863362692E-7</v>
      </c>
      <c r="AM46" s="4">
        <v>17.612158266716797</v>
      </c>
      <c r="AN46" s="4">
        <v>3.9903912982380379E-4</v>
      </c>
      <c r="AO46" s="4">
        <v>4.3505043138300906E-6</v>
      </c>
      <c r="AP46" s="4">
        <v>6.2694956861699111E-6</v>
      </c>
      <c r="AQ46" s="4">
        <v>4.3505043138300906E-6</v>
      </c>
      <c r="AR46" s="4">
        <v>6.2694956861699111E-6</v>
      </c>
      <c r="AS46" s="3"/>
      <c r="AT46" s="4">
        <v>5</v>
      </c>
      <c r="AU46" s="4">
        <v>5.6360000000000001</v>
      </c>
      <c r="AV46" s="4">
        <v>0.20399999999999974</v>
      </c>
      <c r="AW46" s="4">
        <v>5</v>
      </c>
      <c r="AX46" s="4">
        <v>2.79</v>
      </c>
      <c r="AY46" s="4">
        <v>6.0000000000000053E-2</v>
      </c>
    </row>
    <row r="47" spans="1:51" ht="15.75" thickBot="1" x14ac:dyDescent="0.3">
      <c r="A47">
        <v>100000</v>
      </c>
      <c r="B47">
        <v>0</v>
      </c>
      <c r="C47">
        <v>15.99</v>
      </c>
      <c r="D47">
        <f>AVERAGEA(C47:C51)</f>
        <v>42.613999999999997</v>
      </c>
      <c r="O47" s="3"/>
      <c r="Z47" s="1" t="s">
        <v>58</v>
      </c>
      <c r="AA47" s="3"/>
      <c r="AB47" s="3">
        <f>AA46/AK46</f>
        <v>1.9679849340866289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51" ht="15.75" thickBot="1" x14ac:dyDescent="0.3">
      <c r="A48">
        <v>200000</v>
      </c>
      <c r="B48">
        <v>0</v>
      </c>
      <c r="C48">
        <v>29.73</v>
      </c>
      <c r="F48" s="6" t="s">
        <v>21</v>
      </c>
      <c r="G48" s="6"/>
      <c r="I48" t="s">
        <v>27</v>
      </c>
      <c r="O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51" x14ac:dyDescent="0.25">
      <c r="A49">
        <v>300000</v>
      </c>
      <c r="B49">
        <v>0</v>
      </c>
      <c r="C49">
        <v>42.78</v>
      </c>
      <c r="F49" s="1" t="s">
        <v>22</v>
      </c>
      <c r="G49" s="1">
        <v>0.96514263739409856</v>
      </c>
      <c r="I49" s="5"/>
      <c r="J49" s="5" t="s">
        <v>32</v>
      </c>
      <c r="K49" s="5" t="s">
        <v>33</v>
      </c>
      <c r="L49" s="5" t="s">
        <v>34</v>
      </c>
      <c r="M49" s="5" t="s">
        <v>35</v>
      </c>
      <c r="N49" s="5" t="s">
        <v>36</v>
      </c>
      <c r="O49" s="3"/>
      <c r="P49" s="5"/>
      <c r="Q49" s="5" t="s">
        <v>37</v>
      </c>
      <c r="R49" s="5" t="s">
        <v>25</v>
      </c>
      <c r="S49" s="5" t="s">
        <v>38</v>
      </c>
      <c r="T49" s="5" t="s">
        <v>39</v>
      </c>
      <c r="U49" s="5" t="s">
        <v>40</v>
      </c>
      <c r="V49" s="5" t="s">
        <v>41</v>
      </c>
      <c r="W49" s="5" t="s">
        <v>42</v>
      </c>
      <c r="X49" s="5" t="s">
        <v>43</v>
      </c>
      <c r="Z49" t="s">
        <v>20</v>
      </c>
      <c r="AI49" s="3"/>
      <c r="AJ49" t="s">
        <v>20</v>
      </c>
      <c r="AS49" s="3"/>
      <c r="AT49" s="3"/>
      <c r="AU49" s="3"/>
    </row>
    <row r="50" spans="1:51" ht="15.75" thickBot="1" x14ac:dyDescent="0.3">
      <c r="A50">
        <v>400000</v>
      </c>
      <c r="B50">
        <v>0</v>
      </c>
      <c r="C50">
        <v>55.36</v>
      </c>
      <c r="F50" s="1" t="s">
        <v>23</v>
      </c>
      <c r="G50" s="1">
        <v>0.93150031051603643</v>
      </c>
      <c r="I50" s="1" t="s">
        <v>28</v>
      </c>
      <c r="J50" s="1">
        <v>2</v>
      </c>
      <c r="K50" s="1">
        <v>3042.9388549999994</v>
      </c>
      <c r="L50" s="1">
        <v>1521.4694274999997</v>
      </c>
      <c r="M50" s="1">
        <v>47.595122129267253</v>
      </c>
      <c r="N50" s="1">
        <v>8.4122100781243585E-5</v>
      </c>
      <c r="O50" s="3"/>
      <c r="P50" s="1" t="s">
        <v>31</v>
      </c>
      <c r="Q50" s="1">
        <v>12.897500000000004</v>
      </c>
      <c r="R50" s="1">
        <v>4.5583437272450489</v>
      </c>
      <c r="S50" s="1">
        <v>2.8294268207358151</v>
      </c>
      <c r="T50" s="1">
        <v>2.5427082195351697E-2</v>
      </c>
      <c r="U50" s="1">
        <v>2.1187298754605148</v>
      </c>
      <c r="V50" s="1">
        <v>23.676270124539492</v>
      </c>
      <c r="W50" s="1">
        <v>2.1187298754605148</v>
      </c>
      <c r="X50" s="1">
        <v>23.676270124539492</v>
      </c>
      <c r="AI50" s="3"/>
      <c r="AL50" t="s">
        <v>27</v>
      </c>
      <c r="AS50" s="3"/>
      <c r="AT50" s="3"/>
      <c r="AU50" s="3"/>
    </row>
    <row r="51" spans="1:51" ht="15.75" thickBot="1" x14ac:dyDescent="0.3">
      <c r="A51">
        <v>500000</v>
      </c>
      <c r="B51">
        <v>0</v>
      </c>
      <c r="C51">
        <v>69.209999999999994</v>
      </c>
      <c r="F51" s="1" t="s">
        <v>24</v>
      </c>
      <c r="G51" s="1">
        <v>0.91192897066347534</v>
      </c>
      <c r="I51" s="1" t="s">
        <v>29</v>
      </c>
      <c r="J51" s="1">
        <v>7</v>
      </c>
      <c r="K51" s="1">
        <v>223.76843499999993</v>
      </c>
      <c r="L51" s="1">
        <v>31.966919285714276</v>
      </c>
      <c r="M51" s="1"/>
      <c r="N51" s="1"/>
      <c r="O51" s="3"/>
      <c r="P51" s="1" t="s">
        <v>46</v>
      </c>
      <c r="Q51" s="1">
        <v>9.9055000000000006E-5</v>
      </c>
      <c r="R51" s="1">
        <v>1.2642570799824355E-5</v>
      </c>
      <c r="S51" s="1">
        <v>7.8350362096747119</v>
      </c>
      <c r="T51" s="1">
        <v>1.0409428284700703E-4</v>
      </c>
      <c r="U51" s="1">
        <v>6.9160070484256542E-5</v>
      </c>
      <c r="V51" s="1">
        <v>1.2894992951574346E-4</v>
      </c>
      <c r="W51" s="1">
        <v>6.9160070484256542E-5</v>
      </c>
      <c r="X51" s="1">
        <v>1.2894992951574346E-4</v>
      </c>
      <c r="Z51" s="6" t="s">
        <v>21</v>
      </c>
      <c r="AA51" s="6"/>
      <c r="AB51" t="s">
        <v>27</v>
      </c>
      <c r="AI51" s="7"/>
      <c r="AJ51" s="6" t="s">
        <v>21</v>
      </c>
      <c r="AK51" s="6"/>
      <c r="AL51" s="5"/>
      <c r="AM51" s="5" t="s">
        <v>32</v>
      </c>
      <c r="AN51" s="5" t="s">
        <v>33</v>
      </c>
      <c r="AO51" s="5" t="s">
        <v>34</v>
      </c>
      <c r="AP51" s="5" t="s">
        <v>35</v>
      </c>
      <c r="AQ51" s="5" t="s">
        <v>36</v>
      </c>
      <c r="AS51" s="7"/>
      <c r="AT51" s="7"/>
      <c r="AU51" s="3"/>
    </row>
    <row r="52" spans="1:51" ht="15.75" thickBot="1" x14ac:dyDescent="0.3">
      <c r="A52">
        <v>100000</v>
      </c>
      <c r="B52">
        <v>1</v>
      </c>
      <c r="C52">
        <v>9.61</v>
      </c>
      <c r="D52">
        <f>AVERAGEA(C52:C56)</f>
        <v>21.824000000000002</v>
      </c>
      <c r="F52" s="1" t="s">
        <v>25</v>
      </c>
      <c r="G52" s="1">
        <v>5.6539295437522279</v>
      </c>
      <c r="I52" s="4" t="s">
        <v>30</v>
      </c>
      <c r="J52" s="4">
        <v>9</v>
      </c>
      <c r="K52" s="4">
        <v>3266.7072899999994</v>
      </c>
      <c r="L52" s="4"/>
      <c r="M52" s="4"/>
      <c r="N52" s="4"/>
      <c r="O52" s="3"/>
      <c r="P52" s="4" t="s">
        <v>44</v>
      </c>
      <c r="Q52" s="4">
        <v>-20.79</v>
      </c>
      <c r="R52" s="4">
        <v>3.5758590176747336</v>
      </c>
      <c r="S52" s="4">
        <v>-5.8139876033253319</v>
      </c>
      <c r="T52" s="4">
        <v>6.5413591494782228E-4</v>
      </c>
      <c r="U52" s="4">
        <v>-29.245562953470426</v>
      </c>
      <c r="V52" s="4">
        <v>-12.334437046529571</v>
      </c>
      <c r="W52" s="4">
        <v>-29.245562953470426</v>
      </c>
      <c r="X52" s="4">
        <v>-12.334437046529571</v>
      </c>
      <c r="Z52" s="1" t="s">
        <v>22</v>
      </c>
      <c r="AA52" s="1">
        <v>0.99987915896770174</v>
      </c>
      <c r="AB52" s="5"/>
      <c r="AC52" s="5" t="s">
        <v>32</v>
      </c>
      <c r="AD52" s="5" t="s">
        <v>33</v>
      </c>
      <c r="AE52" s="5" t="s">
        <v>34</v>
      </c>
      <c r="AF52" s="5" t="s">
        <v>35</v>
      </c>
      <c r="AG52" s="5" t="s">
        <v>36</v>
      </c>
      <c r="AI52" s="1"/>
      <c r="AJ52" s="1" t="s">
        <v>22</v>
      </c>
      <c r="AK52" s="1">
        <v>0.99392373699051717</v>
      </c>
      <c r="AL52" s="1" t="s">
        <v>28</v>
      </c>
      <c r="AM52" s="1">
        <v>1</v>
      </c>
      <c r="AN52" s="1">
        <v>436.12815999999992</v>
      </c>
      <c r="AO52" s="1">
        <v>436.12815999999992</v>
      </c>
      <c r="AP52" s="1">
        <v>244.61454243600357</v>
      </c>
      <c r="AQ52" s="1">
        <v>5.6805773062139906E-4</v>
      </c>
      <c r="AT52" t="s">
        <v>50</v>
      </c>
      <c r="AW52" t="s">
        <v>50</v>
      </c>
    </row>
    <row r="53" spans="1:51" ht="15.75" thickBot="1" x14ac:dyDescent="0.3">
      <c r="A53">
        <v>200000</v>
      </c>
      <c r="B53">
        <v>1</v>
      </c>
      <c r="C53">
        <v>13.3</v>
      </c>
      <c r="F53" s="4" t="s">
        <v>26</v>
      </c>
      <c r="G53" s="4">
        <v>10</v>
      </c>
      <c r="O53" s="3"/>
      <c r="Z53" s="1" t="s">
        <v>23</v>
      </c>
      <c r="AA53" s="1">
        <v>0.99975833253795854</v>
      </c>
      <c r="AB53" s="1" t="s">
        <v>28</v>
      </c>
      <c r="AC53" s="1">
        <v>1</v>
      </c>
      <c r="AD53" s="1">
        <v>1744.2484899999993</v>
      </c>
      <c r="AE53" s="1">
        <v>1744.2484899999993</v>
      </c>
      <c r="AF53" s="1">
        <v>12410.752247230983</v>
      </c>
      <c r="AG53" s="1">
        <v>1.5945848188623415E-6</v>
      </c>
      <c r="AI53" s="1"/>
      <c r="AJ53" s="1" t="s">
        <v>23</v>
      </c>
      <c r="AK53" s="1">
        <v>0.9878843949531948</v>
      </c>
      <c r="AL53" s="1" t="s">
        <v>29</v>
      </c>
      <c r="AM53" s="1">
        <v>3</v>
      </c>
      <c r="AN53" s="1">
        <v>5.3487600000000057</v>
      </c>
      <c r="AO53" s="1">
        <v>1.7829200000000018</v>
      </c>
      <c r="AP53" s="1"/>
      <c r="AQ53" s="1"/>
    </row>
    <row r="54" spans="1:51" ht="15.75" thickBot="1" x14ac:dyDescent="0.3">
      <c r="A54">
        <v>300000</v>
      </c>
      <c r="B54">
        <v>1</v>
      </c>
      <c r="C54">
        <v>22.62</v>
      </c>
      <c r="Z54" s="1" t="s">
        <v>24</v>
      </c>
      <c r="AA54" s="1">
        <v>0.99967777671727809</v>
      </c>
      <c r="AB54" s="1" t="s">
        <v>29</v>
      </c>
      <c r="AC54" s="1">
        <v>3</v>
      </c>
      <c r="AD54" s="1">
        <v>0.42162999999999989</v>
      </c>
      <c r="AE54" s="1">
        <v>0.1405433333333333</v>
      </c>
      <c r="AF54" s="1"/>
      <c r="AG54" s="1"/>
      <c r="AI54" s="1"/>
      <c r="AJ54" s="1" t="s">
        <v>24</v>
      </c>
      <c r="AK54" s="1">
        <v>0.9838458599375931</v>
      </c>
      <c r="AL54" s="4" t="s">
        <v>30</v>
      </c>
      <c r="AM54" s="4">
        <v>4</v>
      </c>
      <c r="AN54" s="4">
        <v>441.47691999999995</v>
      </c>
      <c r="AO54" s="4"/>
      <c r="AP54" s="4"/>
      <c r="AQ54" s="4"/>
      <c r="AT54" s="5" t="s">
        <v>51</v>
      </c>
      <c r="AU54" s="5" t="s">
        <v>52</v>
      </c>
      <c r="AV54" s="5" t="s">
        <v>53</v>
      </c>
      <c r="AW54" s="5" t="s">
        <v>51</v>
      </c>
      <c r="AX54" s="5" t="s">
        <v>52</v>
      </c>
      <c r="AY54" s="5" t="s">
        <v>53</v>
      </c>
    </row>
    <row r="55" spans="1:51" ht="15.75" thickBot="1" x14ac:dyDescent="0.3">
      <c r="A55">
        <v>400000</v>
      </c>
      <c r="B55">
        <v>1</v>
      </c>
      <c r="C55">
        <v>28.62</v>
      </c>
      <c r="Z55" s="1" t="s">
        <v>25</v>
      </c>
      <c r="AA55" s="1">
        <v>0.37489109529746539</v>
      </c>
      <c r="AB55" s="4" t="s">
        <v>30</v>
      </c>
      <c r="AC55" s="4">
        <v>4</v>
      </c>
      <c r="AD55" s="4">
        <v>1744.6701199999993</v>
      </c>
      <c r="AE55" s="4"/>
      <c r="AF55" s="4"/>
      <c r="AG55" s="4"/>
      <c r="AI55" s="7"/>
      <c r="AJ55" s="1" t="s">
        <v>25</v>
      </c>
      <c r="AK55" s="1">
        <v>1.3352602742536759</v>
      </c>
      <c r="AT55" s="1">
        <v>1</v>
      </c>
      <c r="AU55" s="1">
        <v>8.6159999999999961</v>
      </c>
      <c r="AV55" s="1">
        <v>0.99400000000000333</v>
      </c>
      <c r="AW55" s="1">
        <v>1</v>
      </c>
      <c r="AX55" s="1">
        <v>16.2</v>
      </c>
      <c r="AY55" s="1">
        <v>-0.20999999999999908</v>
      </c>
    </row>
    <row r="56" spans="1:51" ht="15.75" thickBot="1" x14ac:dyDescent="0.3">
      <c r="A56">
        <v>500000</v>
      </c>
      <c r="B56">
        <v>1</v>
      </c>
      <c r="C56">
        <v>34.97</v>
      </c>
      <c r="Z56" s="4" t="s">
        <v>26</v>
      </c>
      <c r="AA56" s="4">
        <v>5</v>
      </c>
      <c r="AI56" s="1"/>
      <c r="AJ56" s="4" t="s">
        <v>26</v>
      </c>
      <c r="AK56" s="4">
        <v>5</v>
      </c>
      <c r="AT56" s="1">
        <v>2</v>
      </c>
      <c r="AU56" s="1">
        <v>15.219999999999999</v>
      </c>
      <c r="AV56" s="1">
        <v>-1.9199999999999982</v>
      </c>
      <c r="AW56" s="1">
        <v>2</v>
      </c>
      <c r="AX56" s="1">
        <v>29.406999999999996</v>
      </c>
      <c r="AY56" s="1">
        <v>0.32300000000000395</v>
      </c>
    </row>
    <row r="57" spans="1:51" x14ac:dyDescent="0.25">
      <c r="C57" t="s">
        <v>48</v>
      </c>
      <c r="D57">
        <f>D47-D52</f>
        <v>20.789999999999996</v>
      </c>
      <c r="Z57" s="5"/>
      <c r="AA57" s="5" t="s">
        <v>37</v>
      </c>
      <c r="AB57" s="5" t="s">
        <v>25</v>
      </c>
      <c r="AC57" s="5" t="s">
        <v>38</v>
      </c>
      <c r="AD57" s="5" t="s">
        <v>39</v>
      </c>
      <c r="AE57" s="5" t="s">
        <v>40</v>
      </c>
      <c r="AF57" s="5" t="s">
        <v>41</v>
      </c>
      <c r="AG57" s="5" t="s">
        <v>42</v>
      </c>
      <c r="AH57" s="5" t="s">
        <v>43</v>
      </c>
      <c r="AI57" s="1"/>
      <c r="AJ57" s="5"/>
      <c r="AK57" s="5" t="s">
        <v>37</v>
      </c>
      <c r="AL57" s="5" t="s">
        <v>25</v>
      </c>
      <c r="AM57" s="5" t="s">
        <v>38</v>
      </c>
      <c r="AN57" s="5" t="s">
        <v>39</v>
      </c>
      <c r="AO57" s="5" t="s">
        <v>40</v>
      </c>
      <c r="AP57" s="5" t="s">
        <v>41</v>
      </c>
      <c r="AQ57" s="5" t="s">
        <v>42</v>
      </c>
      <c r="AR57" s="5" t="s">
        <v>43</v>
      </c>
      <c r="AT57" s="1">
        <v>3</v>
      </c>
      <c r="AU57" s="1">
        <v>21.824000000000002</v>
      </c>
      <c r="AV57" s="1">
        <v>0.79599999999999937</v>
      </c>
      <c r="AW57" s="1">
        <v>3</v>
      </c>
      <c r="AX57" s="1">
        <v>42.613999999999997</v>
      </c>
      <c r="AY57" s="1">
        <v>0.16600000000000392</v>
      </c>
    </row>
    <row r="58" spans="1:51" x14ac:dyDescent="0.25">
      <c r="A58" t="s">
        <v>4</v>
      </c>
      <c r="Z58" s="1" t="s">
        <v>31</v>
      </c>
      <c r="AA58" s="1">
        <v>2.9929999999999999</v>
      </c>
      <c r="AB58" s="1">
        <v>0.39318909784818123</v>
      </c>
      <c r="AC58" s="1">
        <v>7.6121133988197807</v>
      </c>
      <c r="AD58" s="1">
        <v>4.7055474347109686E-3</v>
      </c>
      <c r="AE58" s="1">
        <v>1.7416968082752229</v>
      </c>
      <c r="AF58" s="1">
        <v>4.2443031917247813</v>
      </c>
      <c r="AG58" s="1">
        <v>1.7416968082752229</v>
      </c>
      <c r="AH58" s="1">
        <v>4.2443031917247813</v>
      </c>
      <c r="AI58" s="3"/>
      <c r="AJ58" s="1" t="s">
        <v>31</v>
      </c>
      <c r="AK58" s="1">
        <v>2.0119999999999898</v>
      </c>
      <c r="AL58" s="1">
        <v>1.4004327902473588</v>
      </c>
      <c r="AM58" s="1">
        <v>1.4366987220033696</v>
      </c>
      <c r="AN58" s="15">
        <v>0.24634019742997093</v>
      </c>
      <c r="AO58" s="1">
        <v>-2.4448021591208695</v>
      </c>
      <c r="AP58" s="1">
        <v>6.4688021591208562</v>
      </c>
      <c r="AQ58" s="1">
        <v>-2.4448021591208695</v>
      </c>
      <c r="AR58" s="1">
        <v>6.4688021591208562</v>
      </c>
      <c r="AT58" s="1">
        <v>4</v>
      </c>
      <c r="AU58" s="1">
        <v>28.428000000000004</v>
      </c>
      <c r="AV58" s="1">
        <v>0.19199999999999662</v>
      </c>
      <c r="AW58" s="1">
        <v>4</v>
      </c>
      <c r="AX58" s="1">
        <v>55.820999999999991</v>
      </c>
      <c r="AY58" s="1">
        <v>-0.46099999999999142</v>
      </c>
    </row>
    <row r="59" spans="1:51" ht="15.75" thickBot="1" x14ac:dyDescent="0.3">
      <c r="A59" t="s">
        <v>46</v>
      </c>
      <c r="B59" t="s">
        <v>44</v>
      </c>
      <c r="C59" t="s">
        <v>54</v>
      </c>
      <c r="D59" t="s">
        <v>11</v>
      </c>
      <c r="F59" t="s">
        <v>20</v>
      </c>
      <c r="Z59" s="4" t="s">
        <v>49</v>
      </c>
      <c r="AA59" s="4">
        <v>1.3207E-4</v>
      </c>
      <c r="AB59" s="4">
        <v>1.1855097356552299E-6</v>
      </c>
      <c r="AC59" s="4">
        <v>111.40355581053498</v>
      </c>
      <c r="AD59" s="4">
        <v>1.5945848188623415E-6</v>
      </c>
      <c r="AE59" s="4">
        <v>1.2829717892188613E-4</v>
      </c>
      <c r="AF59" s="4">
        <v>1.3584282107811382E-4</v>
      </c>
      <c r="AG59" s="4">
        <v>1.2829717892188613E-4</v>
      </c>
      <c r="AH59" s="4">
        <v>1.3584282107811382E-4</v>
      </c>
      <c r="AI59" s="3"/>
      <c r="AJ59" s="4" t="s">
        <v>49</v>
      </c>
      <c r="AK59" s="4">
        <v>6.6039999999999998E-5</v>
      </c>
      <c r="AL59" s="4">
        <v>4.2224637357827034E-6</v>
      </c>
      <c r="AM59" s="4">
        <v>15.640158005467967</v>
      </c>
      <c r="AN59" s="4">
        <v>5.6805773062139808E-4</v>
      </c>
      <c r="AO59" s="4">
        <v>5.260223588486391E-5</v>
      </c>
      <c r="AP59" s="4">
        <v>7.947776411513614E-5</v>
      </c>
      <c r="AQ59" s="4">
        <v>5.260223588486391E-5</v>
      </c>
      <c r="AR59" s="4">
        <v>7.947776411513614E-5</v>
      </c>
      <c r="AT59" s="4">
        <v>5</v>
      </c>
      <c r="AU59" s="4">
        <v>35.032000000000004</v>
      </c>
      <c r="AV59" s="4">
        <v>-6.2000000000004718E-2</v>
      </c>
      <c r="AW59" s="4">
        <v>5</v>
      </c>
      <c r="AX59" s="4">
        <v>69.027999999999992</v>
      </c>
      <c r="AY59" s="4">
        <v>0.18200000000000216</v>
      </c>
    </row>
    <row r="60" spans="1:51" ht="15.75" thickBot="1" x14ac:dyDescent="0.3">
      <c r="A60">
        <v>100000</v>
      </c>
      <c r="B60">
        <v>0</v>
      </c>
      <c r="C60">
        <v>3.16</v>
      </c>
      <c r="D60">
        <f>AVERAGEA(C60:C64)</f>
        <v>8.0620000000000012</v>
      </c>
      <c r="Z60" s="1" t="s">
        <v>58</v>
      </c>
      <c r="AB60">
        <f>AA59/AK59</f>
        <v>1.9998485766202303</v>
      </c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51" ht="15.75" thickBot="1" x14ac:dyDescent="0.3">
      <c r="A61">
        <v>200000</v>
      </c>
      <c r="B61">
        <v>0</v>
      </c>
      <c r="C61">
        <v>5.85</v>
      </c>
      <c r="F61" s="6" t="s">
        <v>21</v>
      </c>
      <c r="G61" s="6"/>
      <c r="I61" t="s">
        <v>27</v>
      </c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51" x14ac:dyDescent="0.25">
      <c r="A62">
        <v>300000</v>
      </c>
      <c r="B62">
        <v>0</v>
      </c>
      <c r="C62">
        <v>6.61</v>
      </c>
      <c r="F62" s="1" t="s">
        <v>22</v>
      </c>
      <c r="G62" s="1">
        <v>0.97782643179657225</v>
      </c>
      <c r="I62" s="5"/>
      <c r="J62" s="5" t="s">
        <v>32</v>
      </c>
      <c r="K62" s="5" t="s">
        <v>33</v>
      </c>
      <c r="L62" s="5" t="s">
        <v>34</v>
      </c>
      <c r="M62" s="5" t="s">
        <v>35</v>
      </c>
      <c r="N62" s="5" t="s">
        <v>36</v>
      </c>
      <c r="P62" s="5"/>
      <c r="Q62" s="5" t="s">
        <v>37</v>
      </c>
      <c r="R62" s="5" t="s">
        <v>25</v>
      </c>
      <c r="S62" s="5" t="s">
        <v>38</v>
      </c>
      <c r="T62" s="5" t="s">
        <v>39</v>
      </c>
      <c r="U62" s="5" t="s">
        <v>40</v>
      </c>
      <c r="V62" s="5" t="s">
        <v>41</v>
      </c>
      <c r="W62" s="5" t="s">
        <v>42</v>
      </c>
      <c r="X62" s="5" t="s">
        <v>43</v>
      </c>
      <c r="Z62" t="s">
        <v>20</v>
      </c>
      <c r="AI62" s="3"/>
      <c r="AJ62" t="s">
        <v>20</v>
      </c>
      <c r="AS62" s="3"/>
      <c r="AT62" s="3"/>
      <c r="AU62" s="3"/>
    </row>
    <row r="63" spans="1:51" ht="15.75" thickBot="1" x14ac:dyDescent="0.3">
      <c r="A63">
        <v>400000</v>
      </c>
      <c r="B63">
        <v>0</v>
      </c>
      <c r="C63">
        <v>11.46</v>
      </c>
      <c r="F63" s="1" t="s">
        <v>23</v>
      </c>
      <c r="G63" s="1">
        <v>0.95614453072001648</v>
      </c>
      <c r="I63" s="1" t="s">
        <v>28</v>
      </c>
      <c r="J63" s="1">
        <v>2</v>
      </c>
      <c r="K63" s="1">
        <v>105.14534</v>
      </c>
      <c r="L63" s="1">
        <v>52.572670000000002</v>
      </c>
      <c r="M63" s="1">
        <v>76.307605698052953</v>
      </c>
      <c r="N63" s="1">
        <v>1.7663760560027935E-5</v>
      </c>
      <c r="P63" s="1" t="s">
        <v>31</v>
      </c>
      <c r="Q63" s="1">
        <v>1.2429999999999994</v>
      </c>
      <c r="R63" s="1">
        <v>0.66919514557200943</v>
      </c>
      <c r="S63" s="1">
        <v>1.8574551955805321</v>
      </c>
      <c r="T63" s="1">
        <v>0.10560525268061217</v>
      </c>
      <c r="U63" s="1">
        <v>-0.33939507026773819</v>
      </c>
      <c r="V63" s="1">
        <v>2.8253950702677368</v>
      </c>
      <c r="W63" s="1">
        <v>-0.33939507026773819</v>
      </c>
      <c r="X63" s="1">
        <v>2.8253950702677368</v>
      </c>
      <c r="AB63" t="s">
        <v>27</v>
      </c>
      <c r="AI63" s="3"/>
      <c r="AL63" t="s">
        <v>27</v>
      </c>
      <c r="AS63" s="3"/>
      <c r="AT63" s="3"/>
      <c r="AU63" s="3"/>
    </row>
    <row r="64" spans="1:51" x14ac:dyDescent="0.25">
      <c r="A64">
        <v>500000</v>
      </c>
      <c r="B64">
        <v>0</v>
      </c>
      <c r="C64">
        <v>13.23</v>
      </c>
      <c r="F64" s="1" t="s">
        <v>24</v>
      </c>
      <c r="G64" s="1">
        <v>0.94361439664002134</v>
      </c>
      <c r="I64" s="1" t="s">
        <v>29</v>
      </c>
      <c r="J64" s="1">
        <v>7</v>
      </c>
      <c r="K64" s="1">
        <v>4.8227000000000002</v>
      </c>
      <c r="L64" s="1">
        <v>0.68895714285714293</v>
      </c>
      <c r="M64" s="1"/>
      <c r="N64" s="1"/>
      <c r="P64" s="1" t="s">
        <v>46</v>
      </c>
      <c r="Q64" s="1">
        <v>2.2729999999999998E-5</v>
      </c>
      <c r="R64" s="1">
        <v>1.8560133928088222E-6</v>
      </c>
      <c r="S64" s="1">
        <v>12.246678869919819</v>
      </c>
      <c r="T64" s="1">
        <v>5.5460614502882672E-6</v>
      </c>
      <c r="U64" s="1">
        <v>1.8341225720083249E-5</v>
      </c>
      <c r="V64" s="1">
        <v>2.7118774279916746E-5</v>
      </c>
      <c r="W64" s="1">
        <v>1.8341225720083249E-5</v>
      </c>
      <c r="X64" s="1">
        <v>2.7118774279916746E-5</v>
      </c>
      <c r="Z64" s="6" t="s">
        <v>21</v>
      </c>
      <c r="AA64" s="6"/>
      <c r="AB64" s="5"/>
      <c r="AC64" s="5" t="s">
        <v>32</v>
      </c>
      <c r="AD64" s="5" t="s">
        <v>33</v>
      </c>
      <c r="AE64" s="5" t="s">
        <v>34</v>
      </c>
      <c r="AF64" s="5" t="s">
        <v>35</v>
      </c>
      <c r="AG64" s="5" t="s">
        <v>36</v>
      </c>
      <c r="AI64" s="3"/>
      <c r="AJ64" s="6" t="s">
        <v>21</v>
      </c>
      <c r="AK64" s="6"/>
      <c r="AL64" s="5"/>
      <c r="AM64" s="5" t="s">
        <v>32</v>
      </c>
      <c r="AN64" s="5" t="s">
        <v>33</v>
      </c>
      <c r="AO64" s="5" t="s">
        <v>34</v>
      </c>
      <c r="AP64" s="5" t="s">
        <v>35</v>
      </c>
      <c r="AQ64" s="5" t="s">
        <v>36</v>
      </c>
      <c r="AS64" s="3"/>
    </row>
    <row r="65" spans="1:51" ht="15.75" thickBot="1" x14ac:dyDescent="0.3">
      <c r="A65">
        <v>100000</v>
      </c>
      <c r="B65">
        <v>1</v>
      </c>
      <c r="C65">
        <v>3.2</v>
      </c>
      <c r="D65">
        <f>AVERAGEA(C65:C69)</f>
        <v>7.2099999999999991</v>
      </c>
      <c r="F65" s="1" t="s">
        <v>25</v>
      </c>
      <c r="G65" s="1">
        <v>0.8300344226941091</v>
      </c>
      <c r="I65" s="4" t="s">
        <v>30</v>
      </c>
      <c r="J65" s="4">
        <v>9</v>
      </c>
      <c r="K65" s="4">
        <v>109.96804</v>
      </c>
      <c r="L65" s="4"/>
      <c r="M65" s="4"/>
      <c r="N65" s="4"/>
      <c r="P65" s="4" t="s">
        <v>44</v>
      </c>
      <c r="Q65" s="4">
        <v>-0.8520000000000002</v>
      </c>
      <c r="R65" s="4">
        <v>0.5249598624112678</v>
      </c>
      <c r="S65" s="4">
        <v>-1.6229812239102583</v>
      </c>
      <c r="T65" s="12">
        <v>0.14862288417449687</v>
      </c>
      <c r="U65" s="4">
        <v>-2.0933328217704958</v>
      </c>
      <c r="V65" s="4">
        <v>0.38933282177049533</v>
      </c>
      <c r="W65" s="4">
        <v>-2.0933328217704958</v>
      </c>
      <c r="X65" s="4">
        <v>0.38933282177049533</v>
      </c>
      <c r="Z65" s="1" t="s">
        <v>22</v>
      </c>
      <c r="AA65" s="1">
        <v>0.97826410479168502</v>
      </c>
      <c r="AB65" s="1" t="s">
        <v>28</v>
      </c>
      <c r="AC65" s="1">
        <v>1</v>
      </c>
      <c r="AD65" s="1">
        <v>66.306250000000006</v>
      </c>
      <c r="AE65" s="1">
        <v>66.306250000000006</v>
      </c>
      <c r="AF65" s="1">
        <v>66.768510655437822</v>
      </c>
      <c r="AG65" s="1">
        <v>3.8342383433102533E-3</v>
      </c>
      <c r="AJ65" s="1" t="s">
        <v>22</v>
      </c>
      <c r="AK65" s="1">
        <v>0.99975053361808119</v>
      </c>
      <c r="AL65" s="1" t="s">
        <v>28</v>
      </c>
      <c r="AM65" s="1">
        <v>1</v>
      </c>
      <c r="AN65" s="1">
        <v>38.848410000000001</v>
      </c>
      <c r="AO65" s="1">
        <v>38.848410000000001</v>
      </c>
      <c r="AP65" s="1">
        <v>6010.5843218154214</v>
      </c>
      <c r="AQ65" s="1">
        <v>4.7297223615112038E-6</v>
      </c>
      <c r="AT65" t="s">
        <v>50</v>
      </c>
      <c r="AW65" t="s">
        <v>50</v>
      </c>
    </row>
    <row r="66" spans="1:51" ht="15.75" thickBot="1" x14ac:dyDescent="0.3">
      <c r="A66">
        <v>200000</v>
      </c>
      <c r="B66">
        <v>1</v>
      </c>
      <c r="C66">
        <v>5.27</v>
      </c>
      <c r="F66" s="4" t="s">
        <v>26</v>
      </c>
      <c r="G66" s="4">
        <v>10</v>
      </c>
      <c r="Z66" s="1" t="s">
        <v>23</v>
      </c>
      <c r="AA66" s="1">
        <v>0.95700065872387696</v>
      </c>
      <c r="AB66" s="1" t="s">
        <v>29</v>
      </c>
      <c r="AC66" s="1">
        <v>3</v>
      </c>
      <c r="AD66" s="1">
        <v>2.9792299999999998</v>
      </c>
      <c r="AE66" s="1">
        <v>0.99307666666666661</v>
      </c>
      <c r="AF66" s="1"/>
      <c r="AG66" s="1"/>
      <c r="AJ66" s="1" t="s">
        <v>23</v>
      </c>
      <c r="AK66" s="1">
        <v>0.99950112946963809</v>
      </c>
      <c r="AL66" s="1" t="s">
        <v>29</v>
      </c>
      <c r="AM66" s="1">
        <v>3</v>
      </c>
      <c r="AN66" s="1">
        <v>1.9389999999999831E-2</v>
      </c>
      <c r="AO66" s="1">
        <v>6.4633333333332767E-3</v>
      </c>
      <c r="AP66" s="1"/>
      <c r="AQ66" s="1"/>
    </row>
    <row r="67" spans="1:51" ht="15.75" thickBot="1" x14ac:dyDescent="0.3">
      <c r="A67">
        <v>300000</v>
      </c>
      <c r="B67">
        <v>1</v>
      </c>
      <c r="C67">
        <v>7.27</v>
      </c>
      <c r="Z67" s="1" t="s">
        <v>24</v>
      </c>
      <c r="AA67" s="1">
        <v>0.94266754496516925</v>
      </c>
      <c r="AB67" s="4" t="s">
        <v>30</v>
      </c>
      <c r="AC67" s="4">
        <v>4</v>
      </c>
      <c r="AD67" s="4">
        <v>69.285480000000007</v>
      </c>
      <c r="AE67" s="4"/>
      <c r="AF67" s="4"/>
      <c r="AG67" s="4"/>
      <c r="AJ67" s="1" t="s">
        <v>24</v>
      </c>
      <c r="AK67" s="1">
        <v>0.99933483929285083</v>
      </c>
      <c r="AL67" s="4" t="s">
        <v>30</v>
      </c>
      <c r="AM67" s="4">
        <v>4</v>
      </c>
      <c r="AN67" s="4">
        <v>38.867800000000003</v>
      </c>
      <c r="AO67" s="4"/>
      <c r="AP67" s="4"/>
      <c r="AQ67" s="4"/>
      <c r="AT67" s="5" t="s">
        <v>51</v>
      </c>
      <c r="AU67" s="5" t="s">
        <v>52</v>
      </c>
      <c r="AV67" s="5" t="s">
        <v>53</v>
      </c>
      <c r="AW67" s="5" t="s">
        <v>51</v>
      </c>
      <c r="AX67" s="5" t="s">
        <v>52</v>
      </c>
      <c r="AY67" s="5" t="s">
        <v>53</v>
      </c>
    </row>
    <row r="68" spans="1:51" x14ac:dyDescent="0.25">
      <c r="A68">
        <v>400000</v>
      </c>
      <c r="B68">
        <v>1</v>
      </c>
      <c r="C68">
        <v>9.24</v>
      </c>
      <c r="Z68" s="1" t="s">
        <v>25</v>
      </c>
      <c r="AA68" s="1">
        <v>0.9965323209342819</v>
      </c>
      <c r="AJ68" s="1" t="s">
        <v>25</v>
      </c>
      <c r="AK68" s="1">
        <v>8.0394858873769265E-2</v>
      </c>
      <c r="AT68" s="1">
        <v>1</v>
      </c>
      <c r="AU68" s="1">
        <v>2.911999999999999</v>
      </c>
      <c r="AV68" s="1">
        <v>0.24800000000000111</v>
      </c>
      <c r="AW68" s="1">
        <v>1</v>
      </c>
      <c r="AX68" s="1">
        <v>3.267999999999998</v>
      </c>
      <c r="AY68" s="1">
        <v>-6.799999999999784E-2</v>
      </c>
    </row>
    <row r="69" spans="1:51" ht="15.75" thickBot="1" x14ac:dyDescent="0.3">
      <c r="A69">
        <v>500000</v>
      </c>
      <c r="B69">
        <v>1</v>
      </c>
      <c r="C69">
        <v>11.07</v>
      </c>
      <c r="Z69" s="4" t="s">
        <v>26</v>
      </c>
      <c r="AA69" s="4">
        <v>5</v>
      </c>
      <c r="AJ69" s="4" t="s">
        <v>26</v>
      </c>
      <c r="AK69" s="4">
        <v>5</v>
      </c>
      <c r="AT69" s="1">
        <v>2</v>
      </c>
      <c r="AU69" s="1">
        <v>5.4870000000000001</v>
      </c>
      <c r="AV69" s="1">
        <v>0.36299999999999955</v>
      </c>
      <c r="AW69" s="1">
        <v>2</v>
      </c>
      <c r="AX69" s="1">
        <v>5.238999999999999</v>
      </c>
      <c r="AY69" s="1">
        <v>3.1000000000000583E-2</v>
      </c>
    </row>
    <row r="70" spans="1:51" x14ac:dyDescent="0.25">
      <c r="C70" t="s">
        <v>48</v>
      </c>
      <c r="D70">
        <f>D60-D65</f>
        <v>0.85200000000000209</v>
      </c>
      <c r="Z70" s="5"/>
      <c r="AA70" s="5" t="s">
        <v>37</v>
      </c>
      <c r="AB70" s="5" t="s">
        <v>25</v>
      </c>
      <c r="AC70" s="5" t="s">
        <v>38</v>
      </c>
      <c r="AD70" s="5" t="s">
        <v>39</v>
      </c>
      <c r="AE70" s="5" t="s">
        <v>40</v>
      </c>
      <c r="AF70" s="5" t="s">
        <v>41</v>
      </c>
      <c r="AG70" s="5" t="s">
        <v>42</v>
      </c>
      <c r="AH70" s="5" t="s">
        <v>43</v>
      </c>
      <c r="AJ70" s="5"/>
      <c r="AK70" s="5" t="s">
        <v>37</v>
      </c>
      <c r="AL70" s="5" t="s">
        <v>25</v>
      </c>
      <c r="AM70" s="5" t="s">
        <v>38</v>
      </c>
      <c r="AN70" s="5" t="s">
        <v>39</v>
      </c>
      <c r="AO70" s="5" t="s">
        <v>40</v>
      </c>
      <c r="AP70" s="5" t="s">
        <v>41</v>
      </c>
      <c r="AQ70" s="5" t="s">
        <v>42</v>
      </c>
      <c r="AR70" s="5" t="s">
        <v>43</v>
      </c>
      <c r="AT70" s="1">
        <v>3</v>
      </c>
      <c r="AU70" s="1">
        <v>8.0620000000000012</v>
      </c>
      <c r="AV70" s="1">
        <v>-1.4520000000000008</v>
      </c>
      <c r="AW70" s="1">
        <v>3</v>
      </c>
      <c r="AX70" s="1">
        <v>7.2099999999999991</v>
      </c>
      <c r="AY70" s="1">
        <v>6.0000000000000497E-2</v>
      </c>
    </row>
    <row r="71" spans="1:51" x14ac:dyDescent="0.25">
      <c r="A71" t="s">
        <v>5</v>
      </c>
      <c r="Z71" s="1" t="s">
        <v>31</v>
      </c>
      <c r="AA71" s="1">
        <v>0.33699999999999802</v>
      </c>
      <c r="AB71" s="1">
        <v>1.0451719156834121</v>
      </c>
      <c r="AC71" s="1">
        <v>0.32243499365330919</v>
      </c>
      <c r="AD71" s="15">
        <v>0.76828702270323757</v>
      </c>
      <c r="AE71" s="1">
        <v>-2.9892035014529732</v>
      </c>
      <c r="AF71" s="1">
        <v>3.6632035014529691</v>
      </c>
      <c r="AG71" s="1">
        <v>-2.9892035014529732</v>
      </c>
      <c r="AH71" s="1">
        <v>3.6632035014529691</v>
      </c>
      <c r="AJ71" s="1" t="s">
        <v>31</v>
      </c>
      <c r="AK71" s="1">
        <v>1.2969999999999999</v>
      </c>
      <c r="AL71" s="1">
        <v>8.4318839334199841E-2</v>
      </c>
      <c r="AM71" s="1">
        <v>15.382090292530069</v>
      </c>
      <c r="AN71" s="1">
        <v>5.9683744768194622E-4</v>
      </c>
      <c r="AO71" s="1">
        <v>1.0286598212950628</v>
      </c>
      <c r="AP71" s="1">
        <v>1.565340178704933</v>
      </c>
      <c r="AQ71" s="1">
        <v>1.0286598212950628</v>
      </c>
      <c r="AR71" s="1">
        <v>1.565340178704933</v>
      </c>
      <c r="AT71" s="1">
        <v>4</v>
      </c>
      <c r="AU71" s="1">
        <v>10.637000000000002</v>
      </c>
      <c r="AV71" s="1">
        <v>0.82299999999999862</v>
      </c>
      <c r="AW71" s="1">
        <v>4</v>
      </c>
      <c r="AX71" s="1">
        <v>9.1809999999999992</v>
      </c>
      <c r="AY71" s="1">
        <v>5.9000000000001052E-2</v>
      </c>
    </row>
    <row r="72" spans="1:51" ht="15.75" thickBot="1" x14ac:dyDescent="0.3">
      <c r="A72" t="s">
        <v>46</v>
      </c>
      <c r="B72" t="s">
        <v>44</v>
      </c>
      <c r="C72" t="s">
        <v>54</v>
      </c>
      <c r="D72" t="s">
        <v>11</v>
      </c>
      <c r="Z72" s="4" t="s">
        <v>49</v>
      </c>
      <c r="AA72" s="4">
        <v>2.5749999999999999E-5</v>
      </c>
      <c r="AB72" s="4">
        <v>3.1513118961262259E-6</v>
      </c>
      <c r="AC72" s="4">
        <v>8.1712000743732762</v>
      </c>
      <c r="AD72" s="4">
        <v>3.8342383433102533E-3</v>
      </c>
      <c r="AE72" s="4">
        <v>1.57211190993765E-5</v>
      </c>
      <c r="AF72" s="4">
        <v>3.5778880900623518E-5</v>
      </c>
      <c r="AG72" s="4">
        <v>1.57211190993765E-5</v>
      </c>
      <c r="AH72" s="4">
        <v>3.5778880900623518E-5</v>
      </c>
      <c r="AJ72" s="4" t="s">
        <v>49</v>
      </c>
      <c r="AK72" s="4">
        <v>1.9709999999999999E-5</v>
      </c>
      <c r="AL72" s="4">
        <v>2.5423086620891013E-7</v>
      </c>
      <c r="AM72" s="4">
        <v>77.527958323532701</v>
      </c>
      <c r="AN72" s="4">
        <v>4.7297223615112038E-6</v>
      </c>
      <c r="AO72" s="4">
        <v>1.8900923919144379E-5</v>
      </c>
      <c r="AP72" s="4">
        <v>2.0519076080855626E-5</v>
      </c>
      <c r="AQ72" s="4">
        <v>1.8900923919144379E-5</v>
      </c>
      <c r="AR72" s="4">
        <v>2.0519076080855626E-5</v>
      </c>
      <c r="AT72" s="4">
        <v>5</v>
      </c>
      <c r="AU72" s="4">
        <v>13.212000000000003</v>
      </c>
      <c r="AV72" s="4">
        <v>1.7999999999997129E-2</v>
      </c>
      <c r="AW72" s="4">
        <v>5</v>
      </c>
      <c r="AX72" s="4">
        <v>11.152000000000001</v>
      </c>
      <c r="AY72" s="4">
        <v>-8.2000000000000739E-2</v>
      </c>
    </row>
    <row r="73" spans="1:51" x14ac:dyDescent="0.25">
      <c r="A73">
        <v>100000</v>
      </c>
      <c r="B73">
        <v>0</v>
      </c>
      <c r="C73">
        <v>20.59</v>
      </c>
      <c r="D73">
        <f>AVERAGEA(C73:C77)</f>
        <v>56.570000000000007</v>
      </c>
      <c r="F73" t="s">
        <v>20</v>
      </c>
      <c r="Z73" s="1" t="s">
        <v>58</v>
      </c>
      <c r="AB73">
        <f>AA72/AK72</f>
        <v>1.3064434297311009</v>
      </c>
    </row>
    <row r="74" spans="1:51" ht="15.75" thickBot="1" x14ac:dyDescent="0.3">
      <c r="A74">
        <v>200000</v>
      </c>
      <c r="B74">
        <v>0</v>
      </c>
      <c r="C74">
        <v>38.93</v>
      </c>
      <c r="AM74" s="1"/>
      <c r="AN74" s="1"/>
      <c r="AO74" s="1"/>
    </row>
    <row r="75" spans="1:51" ht="15.75" thickBot="1" x14ac:dyDescent="0.3">
      <c r="A75">
        <v>300000</v>
      </c>
      <c r="B75">
        <v>0</v>
      </c>
      <c r="C75">
        <v>56.76</v>
      </c>
      <c r="F75" s="6" t="s">
        <v>21</v>
      </c>
      <c r="G75" s="6"/>
      <c r="I75" t="s">
        <v>27</v>
      </c>
      <c r="Z75" t="s">
        <v>20</v>
      </c>
      <c r="AJ75" t="s">
        <v>20</v>
      </c>
    </row>
    <row r="76" spans="1:51" ht="15.75" thickBot="1" x14ac:dyDescent="0.3">
      <c r="A76">
        <v>400000</v>
      </c>
      <c r="B76">
        <v>0</v>
      </c>
      <c r="C76">
        <v>74.45</v>
      </c>
      <c r="F76" s="1" t="s">
        <v>22</v>
      </c>
      <c r="G76" s="1">
        <v>0.95867847043016408</v>
      </c>
      <c r="I76" s="5"/>
      <c r="J76" s="5" t="s">
        <v>32</v>
      </c>
      <c r="K76" s="5" t="s">
        <v>33</v>
      </c>
      <c r="L76" s="5" t="s">
        <v>34</v>
      </c>
      <c r="M76" s="5" t="s">
        <v>35</v>
      </c>
      <c r="N76" s="5" t="s">
        <v>36</v>
      </c>
      <c r="P76" s="5"/>
      <c r="Q76" s="5" t="s">
        <v>37</v>
      </c>
      <c r="R76" s="5" t="s">
        <v>25</v>
      </c>
      <c r="S76" s="5" t="s">
        <v>38</v>
      </c>
      <c r="T76" s="5" t="s">
        <v>39</v>
      </c>
      <c r="U76" s="5" t="s">
        <v>40</v>
      </c>
      <c r="V76" s="5" t="s">
        <v>41</v>
      </c>
      <c r="W76" s="5" t="s">
        <v>42</v>
      </c>
      <c r="X76" s="5" t="s">
        <v>43</v>
      </c>
      <c r="AB76" t="s">
        <v>27</v>
      </c>
      <c r="AL76" t="s">
        <v>27</v>
      </c>
    </row>
    <row r="77" spans="1:51" x14ac:dyDescent="0.25">
      <c r="A77">
        <v>500000</v>
      </c>
      <c r="B77">
        <v>0</v>
      </c>
      <c r="C77">
        <v>92.12</v>
      </c>
      <c r="F77" s="1" t="s">
        <v>23</v>
      </c>
      <c r="G77" s="1">
        <v>0.91906440966631908</v>
      </c>
      <c r="I77" s="1" t="s">
        <v>28</v>
      </c>
      <c r="J77" s="1">
        <v>2</v>
      </c>
      <c r="K77" s="1">
        <v>5370.8172100000011</v>
      </c>
      <c r="L77" s="1">
        <v>2685.4086050000005</v>
      </c>
      <c r="M77" s="1">
        <v>39.744263562793776</v>
      </c>
      <c r="N77" s="1">
        <v>1.5083022733654015E-4</v>
      </c>
      <c r="P77" s="1" t="s">
        <v>31</v>
      </c>
      <c r="Q77" s="1">
        <v>17.581999999999994</v>
      </c>
      <c r="R77" s="1">
        <v>6.6271170202434195</v>
      </c>
      <c r="S77" s="1">
        <v>2.6530390132380961</v>
      </c>
      <c r="T77" s="1">
        <v>3.2796712379102137E-2</v>
      </c>
      <c r="U77" s="1">
        <v>1.9113583757890904</v>
      </c>
      <c r="V77" s="1">
        <v>33.252641624210895</v>
      </c>
      <c r="W77" s="1">
        <v>1.9113583757890904</v>
      </c>
      <c r="X77" s="1">
        <v>33.252641624210895</v>
      </c>
      <c r="Z77" s="6" t="s">
        <v>21</v>
      </c>
      <c r="AA77" s="6"/>
      <c r="AB77" s="5"/>
      <c r="AC77" s="5" t="s">
        <v>32</v>
      </c>
      <c r="AD77" s="5" t="s">
        <v>33</v>
      </c>
      <c r="AE77" s="5" t="s">
        <v>34</v>
      </c>
      <c r="AF77" s="5" t="s">
        <v>35</v>
      </c>
      <c r="AG77" s="5" t="s">
        <v>36</v>
      </c>
      <c r="AJ77" s="6" t="s">
        <v>21</v>
      </c>
      <c r="AK77" s="6"/>
      <c r="AL77" s="5"/>
      <c r="AM77" s="5" t="s">
        <v>32</v>
      </c>
      <c r="AN77" s="5" t="s">
        <v>33</v>
      </c>
      <c r="AO77" s="5" t="s">
        <v>34</v>
      </c>
      <c r="AP77" s="5" t="s">
        <v>35</v>
      </c>
      <c r="AQ77" s="5" t="s">
        <v>36</v>
      </c>
    </row>
    <row r="78" spans="1:51" x14ac:dyDescent="0.25">
      <c r="A78">
        <v>100000</v>
      </c>
      <c r="B78">
        <v>1</v>
      </c>
      <c r="C78">
        <v>12.12</v>
      </c>
      <c r="D78">
        <f>AVERAGEA(C78:C82)</f>
        <v>28.336000000000002</v>
      </c>
      <c r="F78" s="1" t="s">
        <v>24</v>
      </c>
      <c r="G78" s="1">
        <v>0.89593995528526726</v>
      </c>
      <c r="I78" s="1" t="s">
        <v>29</v>
      </c>
      <c r="J78" s="1">
        <v>7</v>
      </c>
      <c r="K78" s="1">
        <v>472.97040000000015</v>
      </c>
      <c r="L78" s="1">
        <v>67.567200000000028</v>
      </c>
      <c r="M78" s="1"/>
      <c r="N78" s="1"/>
      <c r="P78" s="1" t="s">
        <v>46</v>
      </c>
      <c r="Q78" s="1">
        <v>1.2996000000000001E-4</v>
      </c>
      <c r="R78" s="1">
        <v>1.8380315557682903E-5</v>
      </c>
      <c r="S78" s="1">
        <v>7.0706076613400262</v>
      </c>
      <c r="T78" s="1">
        <v>1.9873837132700225E-4</v>
      </c>
      <c r="U78" s="1">
        <v>8.6497460080374862E-5</v>
      </c>
      <c r="V78" s="1">
        <v>1.7342253991962516E-4</v>
      </c>
      <c r="W78" s="1">
        <v>8.6497460080374862E-5</v>
      </c>
      <c r="X78" s="1">
        <v>1.7342253991962516E-4</v>
      </c>
      <c r="Z78" s="1" t="s">
        <v>22</v>
      </c>
      <c r="AA78" s="1">
        <v>0.99997156669450449</v>
      </c>
      <c r="AB78" s="1" t="s">
        <v>28</v>
      </c>
      <c r="AC78" s="1">
        <v>1</v>
      </c>
      <c r="AD78" s="1">
        <v>3189.0816399999999</v>
      </c>
      <c r="AE78" s="1">
        <v>3189.0816399999999</v>
      </c>
      <c r="AF78" s="1">
        <v>52752.784075871707</v>
      </c>
      <c r="AG78" s="1">
        <v>1.8200068896363539E-7</v>
      </c>
      <c r="AJ78" s="1" t="s">
        <v>22</v>
      </c>
      <c r="AK78" s="1">
        <v>0.99999383337115932</v>
      </c>
      <c r="AL78" s="1" t="s">
        <v>28</v>
      </c>
      <c r="AM78" s="1">
        <v>1</v>
      </c>
      <c r="AN78" s="1">
        <v>661.61955999999998</v>
      </c>
      <c r="AO78" s="1">
        <v>661.61955999999998</v>
      </c>
      <c r="AP78" s="1">
        <v>243242.4852941217</v>
      </c>
      <c r="AQ78" s="1">
        <v>1.8382525212445327E-8</v>
      </c>
    </row>
    <row r="79" spans="1:51" ht="15.75" thickBot="1" x14ac:dyDescent="0.3">
      <c r="A79">
        <v>200000</v>
      </c>
      <c r="B79">
        <v>1</v>
      </c>
      <c r="C79">
        <v>20.16</v>
      </c>
      <c r="F79" s="1" t="s">
        <v>25</v>
      </c>
      <c r="G79" s="1">
        <v>8.2199270069751851</v>
      </c>
      <c r="I79" s="4" t="s">
        <v>30</v>
      </c>
      <c r="J79" s="4">
        <v>9</v>
      </c>
      <c r="K79" s="4">
        <v>5843.7876100000012</v>
      </c>
      <c r="L79" s="4"/>
      <c r="M79" s="4"/>
      <c r="N79" s="4"/>
      <c r="P79" s="4" t="s">
        <v>44</v>
      </c>
      <c r="Q79" s="4">
        <v>-28.233999999999984</v>
      </c>
      <c r="R79" s="4">
        <v>5.1987383084744714</v>
      </c>
      <c r="S79" s="4">
        <v>-5.4309331081304277</v>
      </c>
      <c r="T79" s="4">
        <v>9.7564445233276143E-4</v>
      </c>
      <c r="U79" s="4">
        <v>-40.527062681903175</v>
      </c>
      <c r="V79" s="4">
        <v>-15.940937318096797</v>
      </c>
      <c r="W79" s="4">
        <v>-40.527062681903175</v>
      </c>
      <c r="X79" s="4">
        <v>-15.940937318096797</v>
      </c>
      <c r="Z79" s="1" t="s">
        <v>23</v>
      </c>
      <c r="AA79" s="1">
        <v>0.99994313419746195</v>
      </c>
      <c r="AB79" s="1" t="s">
        <v>29</v>
      </c>
      <c r="AC79" s="1">
        <v>3</v>
      </c>
      <c r="AD79" s="1">
        <v>0.18135999999999822</v>
      </c>
      <c r="AE79" s="1">
        <v>6.0453333333332741E-2</v>
      </c>
      <c r="AF79" s="1"/>
      <c r="AG79" s="1"/>
      <c r="AJ79" s="1" t="s">
        <v>23</v>
      </c>
      <c r="AK79" s="1">
        <v>0.9999876667803459</v>
      </c>
      <c r="AL79" s="1" t="s">
        <v>29</v>
      </c>
      <c r="AM79" s="1">
        <v>3</v>
      </c>
      <c r="AN79" s="1">
        <v>8.1599999999998635E-3</v>
      </c>
      <c r="AO79" s="1">
        <v>2.7199999999999547E-3</v>
      </c>
      <c r="AP79" s="1"/>
      <c r="AQ79" s="1"/>
      <c r="AT79" t="s">
        <v>50</v>
      </c>
      <c r="AW79" t="s">
        <v>50</v>
      </c>
    </row>
    <row r="80" spans="1:51" ht="15.75" thickBot="1" x14ac:dyDescent="0.3">
      <c r="A80">
        <v>300000</v>
      </c>
      <c r="B80">
        <v>1</v>
      </c>
      <c r="C80">
        <v>28.31</v>
      </c>
      <c r="F80" s="4" t="s">
        <v>26</v>
      </c>
      <c r="G80" s="4">
        <v>10</v>
      </c>
      <c r="Z80" s="1" t="s">
        <v>24</v>
      </c>
      <c r="AA80" s="1">
        <v>0.99992417892994923</v>
      </c>
      <c r="AB80" s="4" t="s">
        <v>30</v>
      </c>
      <c r="AC80" s="4">
        <v>4</v>
      </c>
      <c r="AD80" s="4">
        <v>3189.2629999999999</v>
      </c>
      <c r="AE80" s="4"/>
      <c r="AF80" s="4"/>
      <c r="AG80" s="4"/>
      <c r="AJ80" s="1" t="s">
        <v>24</v>
      </c>
      <c r="AK80" s="1">
        <v>0.99998355570712782</v>
      </c>
      <c r="AL80" s="4" t="s">
        <v>30</v>
      </c>
      <c r="AM80" s="4">
        <v>4</v>
      </c>
      <c r="AN80" s="4">
        <v>661.62771999999995</v>
      </c>
      <c r="AO80" s="4"/>
      <c r="AP80" s="4"/>
      <c r="AQ80" s="4"/>
    </row>
    <row r="81" spans="1:51" x14ac:dyDescent="0.25">
      <c r="A81">
        <v>400000</v>
      </c>
      <c r="B81">
        <v>1</v>
      </c>
      <c r="C81">
        <v>36.44</v>
      </c>
      <c r="Z81" s="1" t="s">
        <v>25</v>
      </c>
      <c r="AA81" s="1">
        <v>0.2458725957347275</v>
      </c>
      <c r="AJ81" s="1" t="s">
        <v>25</v>
      </c>
      <c r="AK81" s="1">
        <v>5.2153619241620756E-2</v>
      </c>
      <c r="AT81" s="5" t="s">
        <v>51</v>
      </c>
      <c r="AU81" s="5" t="s">
        <v>52</v>
      </c>
      <c r="AV81" s="5" t="s">
        <v>53</v>
      </c>
      <c r="AW81" s="5" t="s">
        <v>51</v>
      </c>
      <c r="AX81" s="5" t="s">
        <v>52</v>
      </c>
      <c r="AY81" s="5" t="s">
        <v>53</v>
      </c>
    </row>
    <row r="82" spans="1:51" ht="15.75" thickBot="1" x14ac:dyDescent="0.3">
      <c r="A82">
        <v>500000</v>
      </c>
      <c r="B82">
        <v>1</v>
      </c>
      <c r="C82">
        <v>44.65</v>
      </c>
      <c r="Z82" s="4" t="s">
        <v>26</v>
      </c>
      <c r="AA82" s="4">
        <v>5</v>
      </c>
      <c r="AJ82" s="4" t="s">
        <v>26</v>
      </c>
      <c r="AK82" s="4">
        <v>5</v>
      </c>
      <c r="AT82" s="1">
        <v>1</v>
      </c>
      <c r="AU82" s="1">
        <v>20.854000000000003</v>
      </c>
      <c r="AV82" s="1">
        <v>-0.2640000000000029</v>
      </c>
      <c r="AW82" s="1">
        <v>1</v>
      </c>
      <c r="AX82" s="1">
        <v>12.068000000000001</v>
      </c>
      <c r="AY82" s="1">
        <v>5.1999999999997826E-2</v>
      </c>
    </row>
    <row r="83" spans="1:51" x14ac:dyDescent="0.25">
      <c r="C83" t="s">
        <v>48</v>
      </c>
      <c r="D83">
        <f>D73-D78</f>
        <v>28.234000000000005</v>
      </c>
      <c r="Z83" s="5"/>
      <c r="AA83" s="5" t="s">
        <v>37</v>
      </c>
      <c r="AB83" s="5" t="s">
        <v>25</v>
      </c>
      <c r="AC83" s="5" t="s">
        <v>38</v>
      </c>
      <c r="AD83" s="5" t="s">
        <v>39</v>
      </c>
      <c r="AE83" s="5" t="s">
        <v>40</v>
      </c>
      <c r="AF83" s="5" t="s">
        <v>41</v>
      </c>
      <c r="AG83" s="5" t="s">
        <v>42</v>
      </c>
      <c r="AH83" s="5" t="s">
        <v>43</v>
      </c>
      <c r="AJ83" s="5"/>
      <c r="AK83" s="5" t="s">
        <v>37</v>
      </c>
      <c r="AL83" s="5" t="s">
        <v>25</v>
      </c>
      <c r="AM83" s="5" t="s">
        <v>38</v>
      </c>
      <c r="AN83" s="5" t="s">
        <v>39</v>
      </c>
      <c r="AO83" s="5" t="s">
        <v>40</v>
      </c>
      <c r="AP83" s="5" t="s">
        <v>41</v>
      </c>
      <c r="AQ83" s="5" t="s">
        <v>42</v>
      </c>
      <c r="AR83" s="5" t="s">
        <v>43</v>
      </c>
      <c r="AT83" s="1">
        <v>2</v>
      </c>
      <c r="AU83" s="1">
        <v>38.712000000000003</v>
      </c>
      <c r="AV83" s="1">
        <v>0.21799999999999642</v>
      </c>
      <c r="AW83" s="1">
        <v>2</v>
      </c>
      <c r="AX83" s="1">
        <v>20.202000000000002</v>
      </c>
      <c r="AY83" s="1">
        <v>-4.2000000000001592E-2</v>
      </c>
    </row>
    <row r="84" spans="1:51" x14ac:dyDescent="0.25">
      <c r="A84" t="s">
        <v>19</v>
      </c>
      <c r="Z84" s="1" t="s">
        <v>31</v>
      </c>
      <c r="AA84" s="1">
        <v>2.996</v>
      </c>
      <c r="AB84" s="1">
        <v>0.25787335392914484</v>
      </c>
      <c r="AC84" s="1">
        <v>11.618106153081659</v>
      </c>
      <c r="AD84" s="1">
        <v>1.369624447092222E-3</v>
      </c>
      <c r="AE84" s="1">
        <v>2.175331897557077</v>
      </c>
      <c r="AF84" s="1">
        <v>3.8166681024429274</v>
      </c>
      <c r="AG84" s="1">
        <v>2.175331897557077</v>
      </c>
      <c r="AH84" s="1">
        <v>3.8166681024429274</v>
      </c>
      <c r="AJ84" s="1" t="s">
        <v>31</v>
      </c>
      <c r="AK84" s="1">
        <v>3.9340000000000002</v>
      </c>
      <c r="AL84" s="1">
        <v>5.4699177324708921E-2</v>
      </c>
      <c r="AM84" s="1">
        <v>71.920642912903915</v>
      </c>
      <c r="AN84" s="1">
        <v>5.9239022867565624E-6</v>
      </c>
      <c r="AO84" s="1">
        <v>3.7599228052209228</v>
      </c>
      <c r="AP84" s="1">
        <v>4.1080771947790797</v>
      </c>
      <c r="AQ84" s="1">
        <v>3.7599228052209228</v>
      </c>
      <c r="AR84" s="1">
        <v>4.1080771947790797</v>
      </c>
      <c r="AT84" s="1">
        <v>3</v>
      </c>
      <c r="AU84" s="1">
        <v>56.570000000000007</v>
      </c>
      <c r="AV84" s="1">
        <v>0.18999999999999062</v>
      </c>
      <c r="AW84" s="1">
        <v>3</v>
      </c>
      <c r="AX84" s="1">
        <v>28.336000000000002</v>
      </c>
      <c r="AY84" s="1">
        <v>-2.6000000000003354E-2</v>
      </c>
    </row>
    <row r="85" spans="1:51" ht="15.75" thickBot="1" x14ac:dyDescent="0.3">
      <c r="A85" t="s">
        <v>46</v>
      </c>
      <c r="B85" t="s">
        <v>44</v>
      </c>
      <c r="C85" t="s">
        <v>54</v>
      </c>
      <c r="D85" t="s">
        <v>11</v>
      </c>
      <c r="F85" t="s">
        <v>20</v>
      </c>
      <c r="Z85" s="4" t="s">
        <v>49</v>
      </c>
      <c r="AA85" s="4">
        <v>1.7857999999999999E-4</v>
      </c>
      <c r="AB85" s="4">
        <v>7.7751741673953995E-7</v>
      </c>
      <c r="AC85" s="4">
        <v>229.67974241511095</v>
      </c>
      <c r="AD85" s="4">
        <v>1.8200068896363539E-7</v>
      </c>
      <c r="AE85" s="4">
        <v>1.7610559256980352E-4</v>
      </c>
      <c r="AF85" s="4">
        <v>1.8105440743019651E-4</v>
      </c>
      <c r="AG85" s="4">
        <v>1.7610559256980352E-4</v>
      </c>
      <c r="AH85" s="4">
        <v>1.8105440743019651E-4</v>
      </c>
      <c r="AJ85" s="4" t="s">
        <v>49</v>
      </c>
      <c r="AK85" s="4">
        <v>8.1340000000000004E-5</v>
      </c>
      <c r="AL85" s="4">
        <v>1.6492422502470504E-7</v>
      </c>
      <c r="AM85" s="4">
        <v>493.19619351138726</v>
      </c>
      <c r="AN85" s="4">
        <v>1.8382525212445327E-8</v>
      </c>
      <c r="AO85" s="4">
        <v>8.0815137509418353E-5</v>
      </c>
      <c r="AP85" s="4">
        <v>8.1864862490581655E-5</v>
      </c>
      <c r="AQ85" s="4">
        <v>8.0815137509418353E-5</v>
      </c>
      <c r="AR85" s="4">
        <v>8.1864862490581655E-5</v>
      </c>
      <c r="AT85" s="1">
        <v>4</v>
      </c>
      <c r="AU85" s="1">
        <v>74.427999999999997</v>
      </c>
      <c r="AV85" s="1">
        <v>2.2000000000005571E-2</v>
      </c>
      <c r="AW85" s="1">
        <v>4</v>
      </c>
      <c r="AX85" s="1">
        <v>36.47</v>
      </c>
      <c r="AY85" s="1">
        <v>-3.0000000000001137E-2</v>
      </c>
    </row>
    <row r="86" spans="1:51" ht="15.75" thickBot="1" x14ac:dyDescent="0.3">
      <c r="A86">
        <v>100000</v>
      </c>
      <c r="B86">
        <v>0</v>
      </c>
      <c r="C86">
        <v>11.83</v>
      </c>
      <c r="D86">
        <f>AVERAGEA(C86:C90)</f>
        <v>27.362000000000002</v>
      </c>
      <c r="Z86" s="1" t="s">
        <v>58</v>
      </c>
      <c r="AB86">
        <f>AA85/AK85</f>
        <v>2.1954757806737151</v>
      </c>
      <c r="AT86" s="4">
        <v>5</v>
      </c>
      <c r="AU86" s="4">
        <v>92.286000000000001</v>
      </c>
      <c r="AV86" s="4">
        <v>-0.16599999999999682</v>
      </c>
      <c r="AW86" s="4">
        <v>5</v>
      </c>
      <c r="AX86" s="4">
        <v>44.603999999999999</v>
      </c>
      <c r="AY86" s="4">
        <v>4.5999999999999375E-2</v>
      </c>
    </row>
    <row r="87" spans="1:51" ht="15.75" thickBot="1" x14ac:dyDescent="0.3">
      <c r="A87">
        <v>200000</v>
      </c>
      <c r="B87">
        <v>0</v>
      </c>
      <c r="C87">
        <v>19.73</v>
      </c>
      <c r="F87" s="6" t="s">
        <v>21</v>
      </c>
      <c r="G87" s="6"/>
      <c r="I87" t="s">
        <v>27</v>
      </c>
    </row>
    <row r="88" spans="1:51" x14ac:dyDescent="0.25">
      <c r="A88">
        <v>300000</v>
      </c>
      <c r="B88">
        <v>0</v>
      </c>
      <c r="C88">
        <v>27.23</v>
      </c>
      <c r="F88" s="1" t="s">
        <v>22</v>
      </c>
      <c r="G88" s="1">
        <v>0.938100875201344</v>
      </c>
      <c r="I88" s="5"/>
      <c r="J88" s="5" t="s">
        <v>32</v>
      </c>
      <c r="K88" s="5" t="s">
        <v>33</v>
      </c>
      <c r="L88" s="5" t="s">
        <v>34</v>
      </c>
      <c r="M88" s="5" t="s">
        <v>35</v>
      </c>
      <c r="N88" s="5" t="s">
        <v>36</v>
      </c>
      <c r="P88" s="5"/>
      <c r="Q88" s="5" t="s">
        <v>37</v>
      </c>
      <c r="R88" s="5" t="s">
        <v>25</v>
      </c>
      <c r="S88" s="5" t="s">
        <v>38</v>
      </c>
      <c r="T88" s="5" t="s">
        <v>39</v>
      </c>
      <c r="U88" s="5" t="s">
        <v>40</v>
      </c>
      <c r="V88" s="5" t="s">
        <v>41</v>
      </c>
      <c r="W88" s="5" t="s">
        <v>42</v>
      </c>
      <c r="X88" s="5" t="s">
        <v>43</v>
      </c>
      <c r="Z88" t="s">
        <v>20</v>
      </c>
      <c r="AJ88" t="s">
        <v>20</v>
      </c>
    </row>
    <row r="89" spans="1:51" ht="15.75" thickBot="1" x14ac:dyDescent="0.3">
      <c r="A89">
        <v>400000</v>
      </c>
      <c r="B89">
        <v>0</v>
      </c>
      <c r="C89">
        <v>35.18</v>
      </c>
      <c r="F89" s="1" t="s">
        <v>23</v>
      </c>
      <c r="G89" s="1">
        <v>0.88003325205352756</v>
      </c>
      <c r="I89" s="1" t="s">
        <v>28</v>
      </c>
      <c r="J89" s="1">
        <v>2</v>
      </c>
      <c r="K89" s="1">
        <v>2124.3881699999997</v>
      </c>
      <c r="L89" s="1">
        <v>1062.1940849999999</v>
      </c>
      <c r="M89" s="1">
        <v>25.674751003183424</v>
      </c>
      <c r="N89" s="1">
        <v>5.9801641015492428E-4</v>
      </c>
      <c r="P89" s="1" t="s">
        <v>31</v>
      </c>
      <c r="Q89" s="1">
        <v>15.535999999999992</v>
      </c>
      <c r="R89" s="1">
        <v>5.1856774182081855</v>
      </c>
      <c r="S89" s="1">
        <v>2.9959441644883822</v>
      </c>
      <c r="T89" s="1">
        <v>2.005688743180312E-2</v>
      </c>
      <c r="U89" s="1">
        <v>3.2738214159678574</v>
      </c>
      <c r="V89" s="1">
        <v>27.798178584032129</v>
      </c>
      <c r="W89" s="1">
        <v>3.2738214159678574</v>
      </c>
      <c r="X89" s="1">
        <v>27.798178584032129</v>
      </c>
      <c r="AB89" t="s">
        <v>27</v>
      </c>
      <c r="AL89" t="s">
        <v>27</v>
      </c>
    </row>
    <row r="90" spans="1:51" x14ac:dyDescent="0.25">
      <c r="A90">
        <v>500000</v>
      </c>
      <c r="B90">
        <v>0</v>
      </c>
      <c r="C90">
        <v>42.84</v>
      </c>
      <c r="F90" s="1" t="s">
        <v>24</v>
      </c>
      <c r="G90" s="1">
        <v>0.84575703835453542</v>
      </c>
      <c r="I90" s="1" t="s">
        <v>29</v>
      </c>
      <c r="J90" s="1">
        <v>7</v>
      </c>
      <c r="K90" s="1">
        <v>289.59808000000021</v>
      </c>
      <c r="L90" s="1">
        <v>41.371154285714319</v>
      </c>
      <c r="M90" s="1"/>
      <c r="N90" s="1"/>
      <c r="P90" s="1" t="s">
        <v>46</v>
      </c>
      <c r="Q90" s="1">
        <v>3.9420000000000012E-5</v>
      </c>
      <c r="R90" s="1">
        <v>1.4382481407204099E-5</v>
      </c>
      <c r="S90" s="1">
        <v>2.7408344140291931</v>
      </c>
      <c r="T90" s="1">
        <v>2.8883376196680688E-2</v>
      </c>
      <c r="U90" s="1">
        <v>5.4108356664428749E-6</v>
      </c>
      <c r="V90" s="1">
        <v>7.3429164333557143E-5</v>
      </c>
      <c r="W90" s="1">
        <v>5.4108356664428749E-6</v>
      </c>
      <c r="X90" s="1">
        <v>7.3429164333557143E-5</v>
      </c>
      <c r="Z90" s="6" t="s">
        <v>21</v>
      </c>
      <c r="AA90" s="6"/>
      <c r="AB90" s="5"/>
      <c r="AC90" s="5" t="s">
        <v>32</v>
      </c>
      <c r="AD90" s="5" t="s">
        <v>33</v>
      </c>
      <c r="AE90" s="5" t="s">
        <v>34</v>
      </c>
      <c r="AF90" s="5" t="s">
        <v>35</v>
      </c>
      <c r="AG90" s="5" t="s">
        <v>36</v>
      </c>
      <c r="AJ90" s="6" t="s">
        <v>21</v>
      </c>
      <c r="AK90" s="6"/>
      <c r="AL90" s="5"/>
      <c r="AM90" s="5" t="s">
        <v>32</v>
      </c>
      <c r="AN90" s="5" t="s">
        <v>33</v>
      </c>
      <c r="AO90" s="5" t="s">
        <v>34</v>
      </c>
      <c r="AP90" s="5" t="s">
        <v>35</v>
      </c>
      <c r="AQ90" s="5" t="s">
        <v>36</v>
      </c>
    </row>
    <row r="91" spans="1:51" ht="15.75" thickBot="1" x14ac:dyDescent="0.3">
      <c r="A91">
        <v>100000</v>
      </c>
      <c r="B91">
        <v>1</v>
      </c>
      <c r="C91">
        <v>0.15</v>
      </c>
      <c r="D91">
        <f>AVERAGEA(C91:C95)</f>
        <v>0.42799999999999994</v>
      </c>
      <c r="F91" s="1" t="s">
        <v>25</v>
      </c>
      <c r="G91" s="1">
        <v>6.4320412223270393</v>
      </c>
      <c r="I91" s="4" t="s">
        <v>30</v>
      </c>
      <c r="J91" s="4">
        <v>9</v>
      </c>
      <c r="K91" s="4">
        <v>2413.9862499999999</v>
      </c>
      <c r="L91" s="4"/>
      <c r="M91" s="4"/>
      <c r="N91" s="4"/>
      <c r="P91" s="4" t="s">
        <v>44</v>
      </c>
      <c r="Q91" s="4">
        <v>-26.933999999999994</v>
      </c>
      <c r="R91" s="4">
        <v>4.0679800533293831</v>
      </c>
      <c r="S91" s="4">
        <v>-6.6209764175112475</v>
      </c>
      <c r="T91" s="4">
        <v>2.984368018187523E-4</v>
      </c>
      <c r="U91" s="4">
        <v>-36.553244289098366</v>
      </c>
      <c r="V91" s="4">
        <v>-17.314755710901622</v>
      </c>
      <c r="W91" s="4">
        <v>-36.553244289098366</v>
      </c>
      <c r="X91" s="4">
        <v>-17.314755710901622</v>
      </c>
      <c r="Z91" s="1" t="s">
        <v>22</v>
      </c>
      <c r="AA91" s="1">
        <v>0.99996885143342196</v>
      </c>
      <c r="AB91" s="1" t="s">
        <v>28</v>
      </c>
      <c r="AC91" s="1">
        <v>1</v>
      </c>
      <c r="AD91" s="1">
        <v>600.16009000000008</v>
      </c>
      <c r="AE91" s="1">
        <v>600.16009000000008</v>
      </c>
      <c r="AF91" s="1">
        <v>48154.05910671231</v>
      </c>
      <c r="AG91" s="1">
        <v>2.0868389152334303E-7</v>
      </c>
      <c r="AJ91" s="1" t="s">
        <v>22</v>
      </c>
      <c r="AK91" s="1">
        <v>0.99949423019936989</v>
      </c>
      <c r="AL91" s="1" t="s">
        <v>28</v>
      </c>
      <c r="AM91" s="1">
        <v>1</v>
      </c>
      <c r="AN91" s="1">
        <v>0.18768999999999994</v>
      </c>
      <c r="AO91" s="1">
        <v>0.18768999999999994</v>
      </c>
      <c r="AP91" s="1">
        <v>2963.5263157894838</v>
      </c>
      <c r="AQ91" s="1">
        <v>1.3653067834285978E-5</v>
      </c>
      <c r="AT91" t="s">
        <v>50</v>
      </c>
      <c r="AW91" t="s">
        <v>50</v>
      </c>
    </row>
    <row r="92" spans="1:51" ht="15.75" thickBot="1" x14ac:dyDescent="0.3">
      <c r="A92">
        <v>200000</v>
      </c>
      <c r="B92">
        <v>1</v>
      </c>
      <c r="C92">
        <v>0.3</v>
      </c>
      <c r="F92" s="4" t="s">
        <v>26</v>
      </c>
      <c r="G92" s="4">
        <v>10</v>
      </c>
      <c r="Z92" s="1" t="s">
        <v>23</v>
      </c>
      <c r="AA92" s="1">
        <v>0.99993770383707714</v>
      </c>
      <c r="AB92" s="1" t="s">
        <v>29</v>
      </c>
      <c r="AC92" s="1">
        <v>3</v>
      </c>
      <c r="AD92" s="1">
        <v>3.7390000000000562E-2</v>
      </c>
      <c r="AE92" s="1">
        <v>1.2463333333333521E-2</v>
      </c>
      <c r="AF92" s="1"/>
      <c r="AG92" s="1"/>
      <c r="AJ92" s="1" t="s">
        <v>23</v>
      </c>
      <c r="AK92" s="1">
        <v>0.99898871620183094</v>
      </c>
      <c r="AL92" s="1" t="s">
        <v>29</v>
      </c>
      <c r="AM92" s="1">
        <v>3</v>
      </c>
      <c r="AN92" s="1">
        <v>1.8999999999999931E-4</v>
      </c>
      <c r="AO92" s="1">
        <v>6.3333333333333102E-5</v>
      </c>
      <c r="AP92" s="1"/>
      <c r="AQ92" s="1"/>
    </row>
    <row r="93" spans="1:51" ht="15.75" thickBot="1" x14ac:dyDescent="0.3">
      <c r="A93">
        <v>300000</v>
      </c>
      <c r="B93">
        <v>1</v>
      </c>
      <c r="C93">
        <v>0.42</v>
      </c>
      <c r="Z93" s="1" t="s">
        <v>24</v>
      </c>
      <c r="AA93" s="1">
        <v>0.99991693844943619</v>
      </c>
      <c r="AB93" s="4" t="s">
        <v>30</v>
      </c>
      <c r="AC93" s="4">
        <v>4</v>
      </c>
      <c r="AD93" s="4">
        <v>600.19748000000004</v>
      </c>
      <c r="AE93" s="4"/>
      <c r="AF93" s="4"/>
      <c r="AG93" s="4"/>
      <c r="AJ93" s="1" t="s">
        <v>24</v>
      </c>
      <c r="AK93" s="1">
        <v>0.99865162160244125</v>
      </c>
      <c r="AL93" s="4" t="s">
        <v>30</v>
      </c>
      <c r="AM93" s="4">
        <v>4</v>
      </c>
      <c r="AN93" s="4">
        <v>0.18787999999999994</v>
      </c>
      <c r="AO93" s="4"/>
      <c r="AP93" s="4"/>
      <c r="AQ93" s="4"/>
      <c r="AT93" s="5" t="s">
        <v>51</v>
      </c>
      <c r="AU93" s="5" t="s">
        <v>52</v>
      </c>
      <c r="AV93" s="5" t="s">
        <v>53</v>
      </c>
      <c r="AW93" s="5" t="s">
        <v>51</v>
      </c>
      <c r="AX93" s="5" t="s">
        <v>52</v>
      </c>
      <c r="AY93" s="5" t="s">
        <v>53</v>
      </c>
    </row>
    <row r="94" spans="1:51" x14ac:dyDescent="0.25">
      <c r="A94">
        <v>400000</v>
      </c>
      <c r="B94">
        <v>1</v>
      </c>
      <c r="C94">
        <v>0.56999999999999995</v>
      </c>
      <c r="Z94" s="1" t="s">
        <v>25</v>
      </c>
      <c r="AA94" s="1">
        <v>0.11163930012918175</v>
      </c>
      <c r="AJ94" s="1" t="s">
        <v>25</v>
      </c>
      <c r="AK94" s="1">
        <v>7.9582242575421992E-3</v>
      </c>
      <c r="AT94" s="1">
        <v>1</v>
      </c>
      <c r="AU94" s="1">
        <v>11.868000000000002</v>
      </c>
      <c r="AV94" s="1">
        <v>-3.8000000000002032E-2</v>
      </c>
      <c r="AW94" s="1">
        <v>1</v>
      </c>
      <c r="AX94" s="1">
        <v>0.154</v>
      </c>
      <c r="AY94" s="1">
        <v>-4.0000000000000036E-3</v>
      </c>
    </row>
    <row r="95" spans="1:51" ht="15.75" thickBot="1" x14ac:dyDescent="0.3">
      <c r="A95">
        <v>500000</v>
      </c>
      <c r="B95">
        <v>1</v>
      </c>
      <c r="C95">
        <v>0.7</v>
      </c>
      <c r="Z95" s="4" t="s">
        <v>26</v>
      </c>
      <c r="AA95" s="4">
        <v>5</v>
      </c>
      <c r="AJ95" s="4" t="s">
        <v>26</v>
      </c>
      <c r="AK95" s="4">
        <v>5</v>
      </c>
      <c r="AT95" s="1">
        <v>2</v>
      </c>
      <c r="AU95" s="1">
        <v>19.615000000000002</v>
      </c>
      <c r="AV95" s="1">
        <v>0.11499999999999844</v>
      </c>
      <c r="AW95" s="1">
        <v>2</v>
      </c>
      <c r="AX95" s="1">
        <v>0.29099999999999998</v>
      </c>
      <c r="AY95" s="1">
        <v>9.000000000000008E-3</v>
      </c>
    </row>
    <row r="96" spans="1:51" x14ac:dyDescent="0.25">
      <c r="C96" t="s">
        <v>48</v>
      </c>
      <c r="D96">
        <f>D86-D91</f>
        <v>26.934000000000001</v>
      </c>
      <c r="Z96" s="5"/>
      <c r="AA96" s="5" t="s">
        <v>37</v>
      </c>
      <c r="AB96" s="5" t="s">
        <v>25</v>
      </c>
      <c r="AC96" s="5" t="s">
        <v>38</v>
      </c>
      <c r="AD96" s="5" t="s">
        <v>39</v>
      </c>
      <c r="AE96" s="5" t="s">
        <v>40</v>
      </c>
      <c r="AF96" s="5" t="s">
        <v>41</v>
      </c>
      <c r="AG96" s="5" t="s">
        <v>42</v>
      </c>
      <c r="AH96" s="5" t="s">
        <v>43</v>
      </c>
      <c r="AJ96" s="5"/>
      <c r="AK96" s="5" t="s">
        <v>37</v>
      </c>
      <c r="AL96" s="5" t="s">
        <v>25</v>
      </c>
      <c r="AM96" s="5" t="s">
        <v>38</v>
      </c>
      <c r="AN96" s="5" t="s">
        <v>39</v>
      </c>
      <c r="AO96" s="5" t="s">
        <v>40</v>
      </c>
      <c r="AP96" s="5" t="s">
        <v>41</v>
      </c>
      <c r="AQ96" s="5" t="s">
        <v>42</v>
      </c>
      <c r="AR96" s="5" t="s">
        <v>43</v>
      </c>
      <c r="AT96" s="1">
        <v>3</v>
      </c>
      <c r="AU96" s="1">
        <v>27.362000000000002</v>
      </c>
      <c r="AV96" s="1">
        <v>-0.13200000000000145</v>
      </c>
      <c r="AW96" s="1">
        <v>3</v>
      </c>
      <c r="AX96" s="1">
        <v>0.42799999999999994</v>
      </c>
      <c r="AY96" s="1">
        <v>-7.9999999999999516E-3</v>
      </c>
    </row>
    <row r="97" spans="1:51" x14ac:dyDescent="0.25">
      <c r="A97" t="s">
        <v>7</v>
      </c>
      <c r="Z97" s="1" t="s">
        <v>31</v>
      </c>
      <c r="AA97" s="1">
        <v>4.1210000000000004</v>
      </c>
      <c r="AB97" s="1">
        <v>0.11708828577900898</v>
      </c>
      <c r="AC97" s="1">
        <v>35.195664302216599</v>
      </c>
      <c r="AD97" s="1">
        <v>5.043622132193287E-5</v>
      </c>
      <c r="AE97" s="1">
        <v>3.7483728175305919</v>
      </c>
      <c r="AF97" s="1">
        <v>4.4936271824694121</v>
      </c>
      <c r="AG97" s="1">
        <v>3.7483728175305919</v>
      </c>
      <c r="AH97" s="1">
        <v>4.4936271824694121</v>
      </c>
      <c r="AJ97" s="1" t="s">
        <v>31</v>
      </c>
      <c r="AK97" s="1">
        <v>1.7000000000000001E-2</v>
      </c>
      <c r="AL97" s="1">
        <v>8.346656017032595E-3</v>
      </c>
      <c r="AM97" s="1">
        <v>2.0367438127687283</v>
      </c>
      <c r="AN97" s="15">
        <v>0.1344674764854471</v>
      </c>
      <c r="AO97" s="1">
        <v>-9.5627846028794074E-3</v>
      </c>
      <c r="AP97" s="1">
        <v>4.3562784602879434E-2</v>
      </c>
      <c r="AQ97" s="1">
        <v>-9.5627846028794074E-3</v>
      </c>
      <c r="AR97" s="1">
        <v>4.3562784602879434E-2</v>
      </c>
      <c r="AT97" s="1">
        <v>4</v>
      </c>
      <c r="AU97" s="1">
        <v>35.109000000000002</v>
      </c>
      <c r="AV97" s="1">
        <v>7.0999999999997954E-2</v>
      </c>
      <c r="AW97" s="1">
        <v>4</v>
      </c>
      <c r="AX97" s="1">
        <v>0.56499999999999995</v>
      </c>
      <c r="AY97" s="1">
        <v>5.0000000000000044E-3</v>
      </c>
    </row>
    <row r="98" spans="1:51" ht="15.75" thickBot="1" x14ac:dyDescent="0.3">
      <c r="A98" t="s">
        <v>46</v>
      </c>
      <c r="B98" t="s">
        <v>44</v>
      </c>
      <c r="C98" t="s">
        <v>54</v>
      </c>
      <c r="D98" t="s">
        <v>11</v>
      </c>
      <c r="F98" t="s">
        <v>20</v>
      </c>
      <c r="Z98" s="4" t="s">
        <v>49</v>
      </c>
      <c r="AA98" s="4">
        <v>7.7470000000000002E-5</v>
      </c>
      <c r="AB98" s="4">
        <v>3.5303446479534432E-7</v>
      </c>
      <c r="AC98" s="4">
        <v>219.44033154074549</v>
      </c>
      <c r="AD98" s="4">
        <v>2.0868389152334303E-7</v>
      </c>
      <c r="AE98" s="4">
        <v>7.634648677187425E-5</v>
      </c>
      <c r="AF98" s="4">
        <v>7.8593513228125754E-5</v>
      </c>
      <c r="AG98" s="4">
        <v>7.634648677187425E-5</v>
      </c>
      <c r="AH98" s="4">
        <v>7.8593513228125754E-5</v>
      </c>
      <c r="AJ98" s="4" t="s">
        <v>49</v>
      </c>
      <c r="AK98" s="4">
        <v>1.37E-6</v>
      </c>
      <c r="AL98" s="4">
        <v>2.5166114784235789E-8</v>
      </c>
      <c r="AM98" s="4">
        <v>54.438279875373389</v>
      </c>
      <c r="AN98" s="4">
        <v>1.3653067834285978E-5</v>
      </c>
      <c r="AO98" s="4">
        <v>1.2899101909865628E-6</v>
      </c>
      <c r="AP98" s="4">
        <v>1.4500898090134368E-6</v>
      </c>
      <c r="AQ98" s="4">
        <v>1.2899101909865628E-6</v>
      </c>
      <c r="AR98" s="4">
        <v>1.4500898090134368E-6</v>
      </c>
      <c r="AT98" s="4">
        <v>5</v>
      </c>
      <c r="AU98" s="4">
        <v>42.856000000000002</v>
      </c>
      <c r="AV98" s="4">
        <v>-1.5999999999998238E-2</v>
      </c>
      <c r="AW98" s="4">
        <v>5</v>
      </c>
      <c r="AX98" s="4">
        <v>0.70199999999999996</v>
      </c>
      <c r="AY98" s="4">
        <v>-2.0000000000000018E-3</v>
      </c>
    </row>
    <row r="99" spans="1:51" ht="15.75" thickBot="1" x14ac:dyDescent="0.3">
      <c r="A99">
        <v>500000</v>
      </c>
      <c r="B99">
        <v>0</v>
      </c>
      <c r="C99">
        <v>10.039999999999999</v>
      </c>
      <c r="D99">
        <f>AVERAGEA(C99:C103)</f>
        <v>13.191999999999998</v>
      </c>
      <c r="Z99" s="1" t="s">
        <v>58</v>
      </c>
      <c r="AB99">
        <f>AA98/AK98</f>
        <v>56.54744525547445</v>
      </c>
    </row>
    <row r="100" spans="1:51" ht="15.75" thickBot="1" x14ac:dyDescent="0.3">
      <c r="A100">
        <v>600000</v>
      </c>
      <c r="B100">
        <v>0</v>
      </c>
      <c r="C100">
        <v>12.2</v>
      </c>
      <c r="F100" s="6" t="s">
        <v>21</v>
      </c>
      <c r="G100" s="6"/>
      <c r="I100" t="s">
        <v>27</v>
      </c>
    </row>
    <row r="101" spans="1:51" x14ac:dyDescent="0.25">
      <c r="A101">
        <v>700000</v>
      </c>
      <c r="B101">
        <v>0</v>
      </c>
      <c r="C101">
        <v>13.31</v>
      </c>
      <c r="F101" s="1" t="s">
        <v>22</v>
      </c>
      <c r="G101" s="1">
        <v>0.99532485220171385</v>
      </c>
      <c r="I101" s="5"/>
      <c r="J101" s="5" t="s">
        <v>32</v>
      </c>
      <c r="K101" s="5" t="s">
        <v>33</v>
      </c>
      <c r="L101" s="5" t="s">
        <v>34</v>
      </c>
      <c r="M101" s="5" t="s">
        <v>35</v>
      </c>
      <c r="N101" s="5" t="s">
        <v>36</v>
      </c>
      <c r="P101" s="5"/>
      <c r="Q101" s="5" t="s">
        <v>37</v>
      </c>
      <c r="R101" s="5" t="s">
        <v>25</v>
      </c>
      <c r="S101" s="5" t="s">
        <v>38</v>
      </c>
      <c r="T101" s="5" t="s">
        <v>39</v>
      </c>
      <c r="U101" s="5" t="s">
        <v>40</v>
      </c>
      <c r="V101" s="5" t="s">
        <v>41</v>
      </c>
      <c r="W101" s="5" t="s">
        <v>42</v>
      </c>
      <c r="X101" s="5" t="s">
        <v>43</v>
      </c>
      <c r="Z101" t="s">
        <v>20</v>
      </c>
      <c r="AJ101" t="s">
        <v>20</v>
      </c>
    </row>
    <row r="102" spans="1:51" ht="15.75" thickBot="1" x14ac:dyDescent="0.3">
      <c r="A102">
        <v>800000</v>
      </c>
      <c r="B102">
        <v>0</v>
      </c>
      <c r="C102">
        <v>14.54</v>
      </c>
      <c r="F102" s="1" t="s">
        <v>23</v>
      </c>
      <c r="G102" s="1">
        <v>0.99067156141036361</v>
      </c>
      <c r="I102" s="1" t="s">
        <v>28</v>
      </c>
      <c r="J102" s="1">
        <v>2</v>
      </c>
      <c r="K102" s="1">
        <v>53.345919999999992</v>
      </c>
      <c r="L102" s="1">
        <v>26.672959999999996</v>
      </c>
      <c r="M102" s="1">
        <v>371.69676700111404</v>
      </c>
      <c r="N102" s="1">
        <v>7.8402759576722582E-8</v>
      </c>
      <c r="P102" s="1" t="s">
        <v>31</v>
      </c>
      <c r="Q102" s="1">
        <v>2.775999999999998</v>
      </c>
      <c r="R102" s="1">
        <v>0.43607797467884157</v>
      </c>
      <c r="S102" s="1">
        <v>6.3658340049034559</v>
      </c>
      <c r="T102" s="1">
        <v>3.7944106995090043E-4</v>
      </c>
      <c r="U102" s="1">
        <v>1.7448394454889449</v>
      </c>
      <c r="V102" s="1">
        <v>3.807160554511051</v>
      </c>
      <c r="W102" s="1">
        <v>1.7448394454889449</v>
      </c>
      <c r="X102" s="1">
        <v>3.807160554511051</v>
      </c>
      <c r="AB102" t="s">
        <v>27</v>
      </c>
      <c r="AL102" t="s">
        <v>27</v>
      </c>
    </row>
    <row r="103" spans="1:51" x14ac:dyDescent="0.25">
      <c r="A103">
        <v>900000</v>
      </c>
      <c r="B103">
        <v>0</v>
      </c>
      <c r="C103">
        <v>15.87</v>
      </c>
      <c r="F103" s="1" t="s">
        <v>24</v>
      </c>
      <c r="G103" s="1">
        <v>0.98800629324189615</v>
      </c>
      <c r="I103" s="1" t="s">
        <v>29</v>
      </c>
      <c r="J103" s="1">
        <v>7</v>
      </c>
      <c r="K103" s="1">
        <v>0.50232000000000099</v>
      </c>
      <c r="L103" s="1">
        <v>7.1760000000000143E-2</v>
      </c>
      <c r="M103" s="1"/>
      <c r="N103" s="1"/>
      <c r="P103" s="1" t="s">
        <v>46</v>
      </c>
      <c r="Q103" s="1">
        <v>1.4880000000000003E-5</v>
      </c>
      <c r="R103" s="1">
        <v>5.9899916527487812E-7</v>
      </c>
      <c r="S103" s="1">
        <v>24.841436954543394</v>
      </c>
      <c r="T103" s="1">
        <v>4.3681363822281942E-8</v>
      </c>
      <c r="U103" s="1">
        <v>1.3463592047107191E-5</v>
      </c>
      <c r="V103" s="1">
        <v>1.6296407952892815E-5</v>
      </c>
      <c r="W103" s="1">
        <v>1.3463592047107191E-5</v>
      </c>
      <c r="X103" s="1">
        <v>1.6296407952892815E-5</v>
      </c>
      <c r="Z103" s="6" t="s">
        <v>21</v>
      </c>
      <c r="AA103" s="6"/>
      <c r="AB103" s="5"/>
      <c r="AC103" s="5" t="s">
        <v>32</v>
      </c>
      <c r="AD103" s="5" t="s">
        <v>33</v>
      </c>
      <c r="AE103" s="5" t="s">
        <v>34</v>
      </c>
      <c r="AF103" s="5" t="s">
        <v>35</v>
      </c>
      <c r="AG103" s="5" t="s">
        <v>36</v>
      </c>
      <c r="AJ103" s="6" t="s">
        <v>21</v>
      </c>
      <c r="AK103" s="6"/>
      <c r="AL103" s="5"/>
      <c r="AM103" s="5" t="s">
        <v>32</v>
      </c>
      <c r="AN103" s="5" t="s">
        <v>33</v>
      </c>
      <c r="AO103" s="5" t="s">
        <v>34</v>
      </c>
      <c r="AP103" s="5" t="s">
        <v>35</v>
      </c>
      <c r="AQ103" s="5" t="s">
        <v>36</v>
      </c>
      <c r="AT103" t="s">
        <v>50</v>
      </c>
      <c r="AW103" t="s">
        <v>50</v>
      </c>
    </row>
    <row r="104" spans="1:51" ht="15.75" thickBot="1" x14ac:dyDescent="0.3">
      <c r="A104">
        <v>500000</v>
      </c>
      <c r="B104">
        <v>1</v>
      </c>
      <c r="C104">
        <v>12.01</v>
      </c>
      <c r="D104">
        <f>AVERAGEA(C104:C108)</f>
        <v>15.096</v>
      </c>
      <c r="F104" s="1" t="s">
        <v>25</v>
      </c>
      <c r="G104" s="1">
        <v>0.26788057040405178</v>
      </c>
      <c r="I104" s="4" t="s">
        <v>30</v>
      </c>
      <c r="J104" s="4">
        <v>9</v>
      </c>
      <c r="K104" s="4">
        <v>53.84823999999999</v>
      </c>
      <c r="L104" s="4"/>
      <c r="M104" s="4"/>
      <c r="N104" s="4"/>
      <c r="P104" s="4" t="s">
        <v>44</v>
      </c>
      <c r="Q104" s="4">
        <v>1.9039999999999999</v>
      </c>
      <c r="R104" s="4">
        <v>0.16942254867637915</v>
      </c>
      <c r="S104" s="4">
        <v>11.238173518667265</v>
      </c>
      <c r="T104" s="4">
        <v>9.862336706687105E-6</v>
      </c>
      <c r="U104" s="4">
        <v>1.5033793326331746</v>
      </c>
      <c r="V104" s="4">
        <v>2.3046206673668252</v>
      </c>
      <c r="W104" s="4">
        <v>1.5033793326331746</v>
      </c>
      <c r="X104" s="4">
        <v>2.3046206673668252</v>
      </c>
      <c r="Z104" s="1" t="s">
        <v>22</v>
      </c>
      <c r="AA104" s="1">
        <v>0.99188854733262621</v>
      </c>
      <c r="AB104" s="1" t="s">
        <v>28</v>
      </c>
      <c r="AC104" s="1">
        <v>1</v>
      </c>
      <c r="AD104" s="1">
        <v>19.600000000000001</v>
      </c>
      <c r="AE104" s="1">
        <v>19.600000000000001</v>
      </c>
      <c r="AF104" s="1">
        <v>182.67677395302584</v>
      </c>
      <c r="AG104" s="1">
        <v>8.7589630748011226E-4</v>
      </c>
      <c r="AJ104" s="1" t="s">
        <v>22</v>
      </c>
      <c r="AK104" s="1">
        <v>0.99948585763226638</v>
      </c>
      <c r="AL104" s="1" t="s">
        <v>28</v>
      </c>
      <c r="AM104" s="1">
        <v>1</v>
      </c>
      <c r="AN104" s="1">
        <v>24.837759999999996</v>
      </c>
      <c r="AO104" s="1">
        <v>24.837759999999996</v>
      </c>
      <c r="AP104" s="1">
        <v>2915.2300469484126</v>
      </c>
      <c r="AQ104" s="1">
        <v>1.3993470966288029E-5</v>
      </c>
    </row>
    <row r="105" spans="1:51" ht="15.75" thickBot="1" x14ac:dyDescent="0.3">
      <c r="A105">
        <v>600000</v>
      </c>
      <c r="B105">
        <v>1</v>
      </c>
      <c r="C105">
        <v>13.52</v>
      </c>
      <c r="F105" s="4" t="s">
        <v>26</v>
      </c>
      <c r="G105" s="4">
        <v>10</v>
      </c>
      <c r="Z105" s="1" t="s">
        <v>23</v>
      </c>
      <c r="AA105" s="1">
        <v>0.98384289032962757</v>
      </c>
      <c r="AB105" s="1" t="s">
        <v>29</v>
      </c>
      <c r="AC105" s="1">
        <v>3</v>
      </c>
      <c r="AD105" s="1">
        <v>0.32188000000000028</v>
      </c>
      <c r="AE105" s="1">
        <v>0.10729333333333342</v>
      </c>
      <c r="AF105" s="1"/>
      <c r="AG105" s="1"/>
      <c r="AJ105" s="1" t="s">
        <v>23</v>
      </c>
      <c r="AK105" s="1">
        <v>0.99897197960690698</v>
      </c>
      <c r="AL105" s="1" t="s">
        <v>29</v>
      </c>
      <c r="AM105" s="1">
        <v>3</v>
      </c>
      <c r="AN105" s="1">
        <v>2.5559999999999503E-2</v>
      </c>
      <c r="AO105" s="1">
        <v>8.519999999999835E-3</v>
      </c>
      <c r="AP105" s="1"/>
      <c r="AQ105" s="1"/>
      <c r="AT105" s="5" t="s">
        <v>51</v>
      </c>
      <c r="AU105" s="5" t="s">
        <v>52</v>
      </c>
      <c r="AV105" s="5" t="s">
        <v>53</v>
      </c>
      <c r="AW105" s="5" t="s">
        <v>51</v>
      </c>
      <c r="AX105" s="5" t="s">
        <v>52</v>
      </c>
      <c r="AY105" s="5" t="s">
        <v>53</v>
      </c>
    </row>
    <row r="106" spans="1:51" ht="15.75" thickBot="1" x14ac:dyDescent="0.3">
      <c r="A106">
        <v>700000</v>
      </c>
      <c r="B106">
        <v>1</v>
      </c>
      <c r="C106">
        <v>14.98</v>
      </c>
      <c r="Z106" s="1" t="s">
        <v>24</v>
      </c>
      <c r="AA106" s="1">
        <v>0.97845718710617013</v>
      </c>
      <c r="AB106" s="4" t="s">
        <v>30</v>
      </c>
      <c r="AC106" s="4">
        <v>4</v>
      </c>
      <c r="AD106" s="4">
        <v>19.921880000000002</v>
      </c>
      <c r="AE106" s="4"/>
      <c r="AF106" s="4"/>
      <c r="AG106" s="4"/>
      <c r="AJ106" s="1" t="s">
        <v>24</v>
      </c>
      <c r="AK106" s="1">
        <v>0.99862930614254264</v>
      </c>
      <c r="AL106" s="4" t="s">
        <v>30</v>
      </c>
      <c r="AM106" s="4">
        <v>4</v>
      </c>
      <c r="AN106" s="4">
        <v>24.863319999999995</v>
      </c>
      <c r="AO106" s="4"/>
      <c r="AP106" s="4"/>
      <c r="AQ106" s="4"/>
      <c r="AT106" s="1">
        <v>1</v>
      </c>
      <c r="AU106" s="1">
        <v>10.391999999999999</v>
      </c>
      <c r="AV106" s="1">
        <v>-0.35200000000000031</v>
      </c>
      <c r="AW106" s="1">
        <v>1</v>
      </c>
      <c r="AX106" s="1">
        <v>11.944000000000001</v>
      </c>
      <c r="AY106" s="1">
        <v>6.5999999999998948E-2</v>
      </c>
    </row>
    <row r="107" spans="1:51" x14ac:dyDescent="0.25">
      <c r="A107">
        <v>800000</v>
      </c>
      <c r="B107">
        <v>1</v>
      </c>
      <c r="C107">
        <v>16.64</v>
      </c>
      <c r="Z107" s="1" t="s">
        <v>25</v>
      </c>
      <c r="AA107" s="1">
        <v>0.32755661088326921</v>
      </c>
      <c r="AJ107" s="1" t="s">
        <v>25</v>
      </c>
      <c r="AK107" s="1">
        <v>9.2303846073713711E-2</v>
      </c>
      <c r="AT107" s="1">
        <v>2</v>
      </c>
      <c r="AU107" s="1">
        <v>11.791999999999998</v>
      </c>
      <c r="AV107" s="1">
        <v>0.40800000000000125</v>
      </c>
      <c r="AW107" s="1">
        <v>2</v>
      </c>
      <c r="AX107" s="1">
        <v>13.520000000000001</v>
      </c>
      <c r="AY107" s="1">
        <v>-1.7763568394002505E-15</v>
      </c>
    </row>
    <row r="108" spans="1:51" ht="15.75" thickBot="1" x14ac:dyDescent="0.3">
      <c r="A108">
        <v>900000</v>
      </c>
      <c r="B108">
        <v>1</v>
      </c>
      <c r="C108">
        <v>18.329999999999998</v>
      </c>
      <c r="Z108" s="4" t="s">
        <v>26</v>
      </c>
      <c r="AA108" s="4">
        <v>5</v>
      </c>
      <c r="AJ108" s="4" t="s">
        <v>26</v>
      </c>
      <c r="AK108" s="4">
        <v>5</v>
      </c>
      <c r="AT108" s="1">
        <v>3</v>
      </c>
      <c r="AU108" s="1">
        <v>13.191999999999998</v>
      </c>
      <c r="AV108" s="1">
        <v>0.1180000000000021</v>
      </c>
      <c r="AW108" s="1">
        <v>3</v>
      </c>
      <c r="AX108" s="1">
        <v>15.096</v>
      </c>
      <c r="AY108" s="1">
        <v>-0.11599999999999966</v>
      </c>
    </row>
    <row r="109" spans="1:51" x14ac:dyDescent="0.25">
      <c r="C109" t="s">
        <v>48</v>
      </c>
      <c r="D109">
        <f>D99-D104</f>
        <v>-1.9040000000000017</v>
      </c>
      <c r="Z109" s="5"/>
      <c r="AA109" s="5" t="s">
        <v>37</v>
      </c>
      <c r="AB109" s="5" t="s">
        <v>25</v>
      </c>
      <c r="AC109" s="5" t="s">
        <v>38</v>
      </c>
      <c r="AD109" s="5" t="s">
        <v>39</v>
      </c>
      <c r="AE109" s="5" t="s">
        <v>40</v>
      </c>
      <c r="AF109" s="5" t="s">
        <v>41</v>
      </c>
      <c r="AG109" s="5" t="s">
        <v>42</v>
      </c>
      <c r="AH109" s="5" t="s">
        <v>43</v>
      </c>
      <c r="AJ109" s="5"/>
      <c r="AK109" s="5" t="s">
        <v>37</v>
      </c>
      <c r="AL109" s="5" t="s">
        <v>25</v>
      </c>
      <c r="AM109" s="5" t="s">
        <v>38</v>
      </c>
      <c r="AN109" s="5" t="s">
        <v>39</v>
      </c>
      <c r="AO109" s="5" t="s">
        <v>40</v>
      </c>
      <c r="AP109" s="5" t="s">
        <v>41</v>
      </c>
      <c r="AQ109" s="5" t="s">
        <v>42</v>
      </c>
      <c r="AR109" s="5" t="s">
        <v>43</v>
      </c>
      <c r="AT109" s="1">
        <v>4</v>
      </c>
      <c r="AU109" s="1">
        <v>14.591999999999999</v>
      </c>
      <c r="AV109" s="1">
        <v>-5.1999999999999602E-2</v>
      </c>
      <c r="AW109" s="1">
        <v>4</v>
      </c>
      <c r="AX109" s="1">
        <v>16.672000000000001</v>
      </c>
      <c r="AY109" s="1">
        <v>-3.2000000000000028E-2</v>
      </c>
    </row>
    <row r="110" spans="1:51" ht="15.75" thickBot="1" x14ac:dyDescent="0.3">
      <c r="A110" t="s">
        <v>8</v>
      </c>
      <c r="Z110" s="1" t="s">
        <v>31</v>
      </c>
      <c r="AA110" s="1">
        <v>3.3919999999999999</v>
      </c>
      <c r="AB110" s="1">
        <v>0.7397269766609843</v>
      </c>
      <c r="AC110" s="1">
        <v>4.5854755971060737</v>
      </c>
      <c r="AD110" s="1">
        <v>1.9477985011742114E-2</v>
      </c>
      <c r="AE110" s="1">
        <v>1.0378586162065595</v>
      </c>
      <c r="AF110" s="1">
        <v>5.7461413837934359</v>
      </c>
      <c r="AG110" s="1">
        <v>1.0378586162065595</v>
      </c>
      <c r="AH110" s="1">
        <v>5.7461413837934359</v>
      </c>
      <c r="AJ110" s="1" t="s">
        <v>31</v>
      </c>
      <c r="AK110" s="1">
        <v>4.0640000000000001</v>
      </c>
      <c r="AL110" s="1">
        <v>0.2084514331924805</v>
      </c>
      <c r="AM110" s="1">
        <v>19.496148036782138</v>
      </c>
      <c r="AN110" s="1">
        <v>2.9479916079081013E-4</v>
      </c>
      <c r="AO110" s="1">
        <v>3.4006145066054985</v>
      </c>
      <c r="AP110" s="1">
        <v>4.7273854933945056</v>
      </c>
      <c r="AQ110" s="1">
        <v>3.4006145066054985</v>
      </c>
      <c r="AR110" s="1">
        <v>4.7273854933945056</v>
      </c>
      <c r="AT110" s="4">
        <v>5</v>
      </c>
      <c r="AU110" s="4">
        <v>15.991999999999999</v>
      </c>
      <c r="AV110" s="4">
        <v>-0.12199999999999989</v>
      </c>
      <c r="AW110" s="4">
        <v>5</v>
      </c>
      <c r="AX110" s="4">
        <v>18.247999999999998</v>
      </c>
      <c r="AY110" s="4">
        <v>8.2000000000000739E-2</v>
      </c>
    </row>
    <row r="111" spans="1:51" ht="15.75" thickBot="1" x14ac:dyDescent="0.3">
      <c r="A111" t="s">
        <v>46</v>
      </c>
      <c r="B111" t="s">
        <v>44</v>
      </c>
      <c r="C111" t="s">
        <v>54</v>
      </c>
      <c r="D111" t="s">
        <v>11</v>
      </c>
      <c r="F111" t="s">
        <v>20</v>
      </c>
      <c r="Z111" s="4" t="s">
        <v>49</v>
      </c>
      <c r="AA111" s="4">
        <v>1.4E-5</v>
      </c>
      <c r="AB111" s="4">
        <v>1.035824953036629E-6</v>
      </c>
      <c r="AC111" s="4">
        <v>13.515797200055415</v>
      </c>
      <c r="AD111" s="4">
        <v>8.7589630748011226E-4</v>
      </c>
      <c r="AE111" s="4">
        <v>1.0703542705287911E-5</v>
      </c>
      <c r="AF111" s="4">
        <v>1.7296457294712092E-5</v>
      </c>
      <c r="AG111" s="4">
        <v>1.0703542705287911E-5</v>
      </c>
      <c r="AH111" s="4">
        <v>1.7296457294712092E-5</v>
      </c>
      <c r="AJ111" s="4" t="s">
        <v>49</v>
      </c>
      <c r="AK111" s="4">
        <v>1.5760000000000002E-5</v>
      </c>
      <c r="AL111" s="4">
        <v>2.9189039038652568E-7</v>
      </c>
      <c r="AM111" s="4">
        <v>53.992870334410007</v>
      </c>
      <c r="AN111" s="4">
        <v>1.3993470966288029E-5</v>
      </c>
      <c r="AO111" s="4">
        <v>1.483107450556658E-5</v>
      </c>
      <c r="AP111" s="4">
        <v>1.6688925494433417E-5</v>
      </c>
      <c r="AQ111" s="4">
        <v>1.483107450556658E-5</v>
      </c>
      <c r="AR111" s="4">
        <v>1.6688925494433417E-5</v>
      </c>
    </row>
    <row r="112" spans="1:51" ht="15.75" thickBot="1" x14ac:dyDescent="0.3">
      <c r="A112">
        <v>500000</v>
      </c>
      <c r="B112">
        <v>0</v>
      </c>
      <c r="C112">
        <v>2.61</v>
      </c>
      <c r="D112">
        <f>AVERAGEA(C112:C116)</f>
        <v>3.3220000000000001</v>
      </c>
      <c r="Z112" s="1" t="s">
        <v>58</v>
      </c>
      <c r="AB112">
        <f>AA111/AK111</f>
        <v>0.88832487309644659</v>
      </c>
    </row>
    <row r="113" spans="1:51" ht="15.75" thickBot="1" x14ac:dyDescent="0.3">
      <c r="A113">
        <v>600000</v>
      </c>
      <c r="B113">
        <v>0</v>
      </c>
      <c r="C113">
        <v>2.96</v>
      </c>
      <c r="F113" s="6" t="s">
        <v>21</v>
      </c>
      <c r="G113" s="6"/>
      <c r="I113" t="s">
        <v>27</v>
      </c>
      <c r="Z113" s="1" t="s">
        <v>65</v>
      </c>
      <c r="AB113">
        <f>AK111/AA111</f>
        <v>1.1257142857142859</v>
      </c>
    </row>
    <row r="114" spans="1:51" x14ac:dyDescent="0.25">
      <c r="A114">
        <v>700000</v>
      </c>
      <c r="B114">
        <v>0</v>
      </c>
      <c r="C114">
        <v>3.39</v>
      </c>
      <c r="F114" s="1" t="s">
        <v>22</v>
      </c>
      <c r="G114" s="1">
        <v>0.97363540501734192</v>
      </c>
      <c r="I114" s="5"/>
      <c r="J114" s="5" t="s">
        <v>32</v>
      </c>
      <c r="K114" s="5" t="s">
        <v>33</v>
      </c>
      <c r="L114" s="5" t="s">
        <v>34</v>
      </c>
      <c r="M114" s="5" t="s">
        <v>35</v>
      </c>
      <c r="N114" s="5" t="s">
        <v>36</v>
      </c>
      <c r="P114" s="5"/>
      <c r="Q114" s="5" t="s">
        <v>37</v>
      </c>
      <c r="R114" s="5" t="s">
        <v>25</v>
      </c>
      <c r="S114" s="5" t="s">
        <v>38</v>
      </c>
      <c r="T114" s="5" t="s">
        <v>39</v>
      </c>
      <c r="U114" s="5" t="s">
        <v>40</v>
      </c>
      <c r="V114" s="5" t="s">
        <v>41</v>
      </c>
      <c r="W114" s="5" t="s">
        <v>42</v>
      </c>
      <c r="X114" s="5" t="s">
        <v>43</v>
      </c>
    </row>
    <row r="115" spans="1:51" x14ac:dyDescent="0.25">
      <c r="A115">
        <v>800000</v>
      </c>
      <c r="B115">
        <v>0</v>
      </c>
      <c r="C115">
        <v>3.35</v>
      </c>
      <c r="F115" s="1" t="s">
        <v>23</v>
      </c>
      <c r="G115" s="1">
        <v>0.94796590190328334</v>
      </c>
      <c r="I115" s="1" t="s">
        <v>28</v>
      </c>
      <c r="J115" s="1">
        <v>2</v>
      </c>
      <c r="K115" s="1">
        <v>9.8916450000000005</v>
      </c>
      <c r="L115" s="1">
        <v>4.9458225000000002</v>
      </c>
      <c r="M115" s="1">
        <v>63.76358538000386</v>
      </c>
      <c r="N115" s="1">
        <v>3.2137205494148256E-5</v>
      </c>
      <c r="P115" s="1" t="s">
        <v>31</v>
      </c>
      <c r="Q115" s="1">
        <v>1.6034999999999986</v>
      </c>
      <c r="R115" s="1">
        <v>0.45337319064982223</v>
      </c>
      <c r="S115" s="1">
        <v>3.5368213936551771</v>
      </c>
      <c r="T115" s="1">
        <v>9.5103340871855267E-3</v>
      </c>
      <c r="U115" s="1">
        <v>0.53144275836742971</v>
      </c>
      <c r="V115" s="1">
        <v>2.6755572416325677</v>
      </c>
      <c r="W115" s="1">
        <v>0.53144275836742971</v>
      </c>
      <c r="X115" s="1">
        <v>2.6755572416325677</v>
      </c>
      <c r="Z115" t="s">
        <v>20</v>
      </c>
      <c r="AJ115" t="s">
        <v>20</v>
      </c>
    </row>
    <row r="116" spans="1:51" ht="15.75" thickBot="1" x14ac:dyDescent="0.3">
      <c r="A116">
        <v>900000</v>
      </c>
      <c r="B116">
        <v>0</v>
      </c>
      <c r="C116">
        <v>4.3</v>
      </c>
      <c r="F116" s="1" t="s">
        <v>24</v>
      </c>
      <c r="G116" s="1">
        <v>0.93309901673279272</v>
      </c>
      <c r="I116" s="1" t="s">
        <v>29</v>
      </c>
      <c r="J116" s="1">
        <v>7</v>
      </c>
      <c r="K116" s="1">
        <v>0.54295500000000008</v>
      </c>
      <c r="L116" s="1">
        <v>7.7565000000000009E-2</v>
      </c>
      <c r="M116" s="1"/>
      <c r="N116" s="1"/>
      <c r="P116" s="1" t="s">
        <v>46</v>
      </c>
      <c r="Q116" s="1">
        <v>2.4550000000000011E-6</v>
      </c>
      <c r="R116" s="1">
        <v>6.2275597146876089E-7</v>
      </c>
      <c r="S116" s="1">
        <v>3.9421540900040175</v>
      </c>
      <c r="T116" s="1">
        <v>5.5878936510177892E-3</v>
      </c>
      <c r="U116" s="1">
        <v>9.8241612704074468E-7</v>
      </c>
      <c r="V116" s="1">
        <v>3.9275838729592574E-6</v>
      </c>
      <c r="W116" s="1">
        <v>9.8241612704074468E-7</v>
      </c>
      <c r="X116" s="1">
        <v>3.9275838729592574E-6</v>
      </c>
      <c r="AB116" t="s">
        <v>27</v>
      </c>
      <c r="AL116" t="s">
        <v>27</v>
      </c>
    </row>
    <row r="117" spans="1:51" ht="15.75" thickBot="1" x14ac:dyDescent="0.3">
      <c r="A117">
        <v>500000</v>
      </c>
      <c r="B117">
        <v>1</v>
      </c>
      <c r="C117">
        <v>1.18</v>
      </c>
      <c r="D117">
        <f>AVERAGEA(C117:C121)</f>
        <v>1.458</v>
      </c>
      <c r="F117" s="1" t="s">
        <v>25</v>
      </c>
      <c r="G117" s="1">
        <v>0.27850493711961377</v>
      </c>
      <c r="I117" s="4" t="s">
        <v>30</v>
      </c>
      <c r="J117" s="4">
        <v>9</v>
      </c>
      <c r="K117" s="4">
        <v>10.4346</v>
      </c>
      <c r="L117" s="4"/>
      <c r="M117" s="4"/>
      <c r="N117" s="4"/>
      <c r="P117" s="4" t="s">
        <v>44</v>
      </c>
      <c r="Q117" s="4">
        <v>-1.8639999999999997</v>
      </c>
      <c r="R117" s="4">
        <v>0.17614198817999077</v>
      </c>
      <c r="S117" s="4">
        <v>-10.582371751676099</v>
      </c>
      <c r="T117" s="4">
        <v>1.4713698767202586E-5</v>
      </c>
      <c r="U117" s="4">
        <v>-2.2805096169741756</v>
      </c>
      <c r="V117" s="4">
        <v>-1.4474903830258239</v>
      </c>
      <c r="W117" s="4">
        <v>-2.2805096169741756</v>
      </c>
      <c r="X117" s="4">
        <v>-1.4474903830258239</v>
      </c>
      <c r="Z117" s="6" t="s">
        <v>21</v>
      </c>
      <c r="AA117" s="6"/>
      <c r="AB117" s="5"/>
      <c r="AC117" s="5" t="s">
        <v>32</v>
      </c>
      <c r="AD117" s="5" t="s">
        <v>33</v>
      </c>
      <c r="AE117" s="5" t="s">
        <v>34</v>
      </c>
      <c r="AF117" s="5" t="s">
        <v>35</v>
      </c>
      <c r="AG117" s="5" t="s">
        <v>36</v>
      </c>
      <c r="AJ117" s="6" t="s">
        <v>21</v>
      </c>
      <c r="AK117" s="6"/>
      <c r="AL117" s="5"/>
      <c r="AM117" s="5" t="s">
        <v>32</v>
      </c>
      <c r="AN117" s="5" t="s">
        <v>33</v>
      </c>
      <c r="AO117" s="5" t="s">
        <v>34</v>
      </c>
      <c r="AP117" s="5" t="s">
        <v>35</v>
      </c>
      <c r="AQ117" s="5" t="s">
        <v>36</v>
      </c>
    </row>
    <row r="118" spans="1:51" ht="15.75" thickBot="1" x14ac:dyDescent="0.3">
      <c r="A118">
        <v>600000</v>
      </c>
      <c r="B118">
        <v>1</v>
      </c>
      <c r="C118">
        <v>1.4</v>
      </c>
      <c r="F118" s="4" t="s">
        <v>26</v>
      </c>
      <c r="G118" s="4">
        <v>10</v>
      </c>
      <c r="Z118" s="1" t="s">
        <v>22</v>
      </c>
      <c r="AA118" s="1">
        <v>0.9425353457382103</v>
      </c>
      <c r="AB118" s="1" t="s">
        <v>28</v>
      </c>
      <c r="AC118" s="1">
        <v>1</v>
      </c>
      <c r="AD118" s="1">
        <v>1.4212899999999999</v>
      </c>
      <c r="AE118" s="1">
        <v>1.4212899999999999</v>
      </c>
      <c r="AF118" s="1">
        <v>23.875188980346064</v>
      </c>
      <c r="AG118" s="1">
        <v>1.6392898350374094E-2</v>
      </c>
      <c r="AJ118" s="1" t="s">
        <v>22</v>
      </c>
      <c r="AK118" s="1">
        <v>0.93555833412552314</v>
      </c>
      <c r="AL118" s="1" t="s">
        <v>28</v>
      </c>
      <c r="AM118" s="1">
        <v>1</v>
      </c>
      <c r="AN118" s="1">
        <v>0.12996000000000002</v>
      </c>
      <c r="AO118" s="1">
        <v>0.12996000000000002</v>
      </c>
      <c r="AP118" s="1">
        <v>21.051835853131756</v>
      </c>
      <c r="AQ118" s="1">
        <v>1.9446474306200751E-2</v>
      </c>
      <c r="AT118" t="s">
        <v>50</v>
      </c>
      <c r="AW118" t="s">
        <v>50</v>
      </c>
    </row>
    <row r="119" spans="1:51" ht="15.75" thickBot="1" x14ac:dyDescent="0.3">
      <c r="A119">
        <v>700000</v>
      </c>
      <c r="B119">
        <v>1</v>
      </c>
      <c r="C119">
        <v>1.52</v>
      </c>
      <c r="Z119" s="1" t="s">
        <v>23</v>
      </c>
      <c r="AA119" s="1">
        <v>0.88837287796584752</v>
      </c>
      <c r="AB119" s="1" t="s">
        <v>29</v>
      </c>
      <c r="AC119" s="1">
        <v>3</v>
      </c>
      <c r="AD119" s="1">
        <v>0.17858999999999986</v>
      </c>
      <c r="AE119" s="1">
        <v>5.9529999999999951E-2</v>
      </c>
      <c r="AF119" s="1"/>
      <c r="AG119" s="1"/>
      <c r="AJ119" s="1" t="s">
        <v>23</v>
      </c>
      <c r="AK119" s="1">
        <v>0.87526939655172409</v>
      </c>
      <c r="AL119" s="1" t="s">
        <v>29</v>
      </c>
      <c r="AM119" s="1">
        <v>3</v>
      </c>
      <c r="AN119" s="1">
        <v>1.8519999999999998E-2</v>
      </c>
      <c r="AO119" s="1">
        <v>6.1733333333333328E-3</v>
      </c>
      <c r="AP119" s="1"/>
      <c r="AQ119" s="1"/>
    </row>
    <row r="120" spans="1:51" ht="15.75" thickBot="1" x14ac:dyDescent="0.3">
      <c r="A120">
        <v>800000</v>
      </c>
      <c r="B120">
        <v>1</v>
      </c>
      <c r="C120">
        <v>1.48</v>
      </c>
      <c r="Z120" s="1" t="s">
        <v>24</v>
      </c>
      <c r="AA120" s="1">
        <v>0.85116383728779665</v>
      </c>
      <c r="AB120" s="4" t="s">
        <v>30</v>
      </c>
      <c r="AC120" s="4">
        <v>4</v>
      </c>
      <c r="AD120" s="4">
        <v>1.5998799999999997</v>
      </c>
      <c r="AE120" s="4"/>
      <c r="AF120" s="4"/>
      <c r="AG120" s="4"/>
      <c r="AJ120" s="1" t="s">
        <v>24</v>
      </c>
      <c r="AK120" s="1">
        <v>0.83369252873563215</v>
      </c>
      <c r="AL120" s="4" t="s">
        <v>30</v>
      </c>
      <c r="AM120" s="4">
        <v>4</v>
      </c>
      <c r="AN120" s="4">
        <v>0.14848000000000003</v>
      </c>
      <c r="AO120" s="4"/>
      <c r="AP120" s="4"/>
      <c r="AQ120" s="4"/>
      <c r="AT120" s="5" t="s">
        <v>51</v>
      </c>
      <c r="AU120" s="5" t="s">
        <v>52</v>
      </c>
      <c r="AV120" s="5" t="s">
        <v>53</v>
      </c>
      <c r="AW120" s="5" t="s">
        <v>51</v>
      </c>
      <c r="AX120" s="5" t="s">
        <v>52</v>
      </c>
      <c r="AY120" s="5" t="s">
        <v>53</v>
      </c>
    </row>
    <row r="121" spans="1:51" x14ac:dyDescent="0.25">
      <c r="A121">
        <v>900000</v>
      </c>
      <c r="B121">
        <v>1</v>
      </c>
      <c r="C121">
        <v>1.71</v>
      </c>
      <c r="Z121" s="1" t="s">
        <v>25</v>
      </c>
      <c r="AA121" s="1">
        <v>0.24398770460824445</v>
      </c>
      <c r="AJ121" s="1" t="s">
        <v>25</v>
      </c>
      <c r="AK121" s="1">
        <v>7.8570562765792468E-2</v>
      </c>
      <c r="AT121" s="1">
        <v>1</v>
      </c>
      <c r="AU121" s="1">
        <v>2.5679999999999996</v>
      </c>
      <c r="AV121" s="1">
        <v>4.2000000000000259E-2</v>
      </c>
      <c r="AW121" s="1">
        <v>1</v>
      </c>
      <c r="AX121" s="1">
        <v>1.23</v>
      </c>
      <c r="AY121" s="1">
        <v>-5.0000000000000044E-2</v>
      </c>
    </row>
    <row r="122" spans="1:51" ht="15.75" thickBot="1" x14ac:dyDescent="0.3">
      <c r="C122" t="s">
        <v>48</v>
      </c>
      <c r="D122">
        <f>D112-D117</f>
        <v>1.8640000000000001</v>
      </c>
      <c r="Z122" s="4" t="s">
        <v>26</v>
      </c>
      <c r="AA122" s="4">
        <v>5</v>
      </c>
      <c r="AJ122" s="4" t="s">
        <v>26</v>
      </c>
      <c r="AK122" s="4">
        <v>5</v>
      </c>
      <c r="AT122" s="1">
        <v>2</v>
      </c>
      <c r="AU122" s="1">
        <v>2.9449999999999998</v>
      </c>
      <c r="AV122" s="1">
        <v>1.5000000000000124E-2</v>
      </c>
      <c r="AW122" s="1">
        <v>2</v>
      </c>
      <c r="AX122" s="1">
        <v>1.3439999999999999</v>
      </c>
      <c r="AY122" s="1">
        <v>5.600000000000005E-2</v>
      </c>
    </row>
    <row r="123" spans="1:51" x14ac:dyDescent="0.25">
      <c r="Z123" s="5"/>
      <c r="AA123" s="5" t="s">
        <v>37</v>
      </c>
      <c r="AB123" s="5" t="s">
        <v>25</v>
      </c>
      <c r="AC123" s="5" t="s">
        <v>38</v>
      </c>
      <c r="AD123" s="5" t="s">
        <v>39</v>
      </c>
      <c r="AE123" s="5" t="s">
        <v>40</v>
      </c>
      <c r="AF123" s="5" t="s">
        <v>41</v>
      </c>
      <c r="AG123" s="5" t="s">
        <v>42</v>
      </c>
      <c r="AH123" s="5" t="s">
        <v>43</v>
      </c>
      <c r="AJ123" s="5"/>
      <c r="AK123" s="5" t="s">
        <v>37</v>
      </c>
      <c r="AL123" s="5" t="s">
        <v>25</v>
      </c>
      <c r="AM123" s="5" t="s">
        <v>38</v>
      </c>
      <c r="AN123" s="5" t="s">
        <v>39</v>
      </c>
      <c r="AO123" s="5" t="s">
        <v>40</v>
      </c>
      <c r="AP123" s="5" t="s">
        <v>41</v>
      </c>
      <c r="AQ123" s="5" t="s">
        <v>42</v>
      </c>
      <c r="AR123" s="5" t="s">
        <v>43</v>
      </c>
      <c r="AT123" s="1">
        <v>3</v>
      </c>
      <c r="AU123" s="1">
        <v>3.3220000000000001</v>
      </c>
      <c r="AV123" s="1">
        <v>6.800000000000006E-2</v>
      </c>
      <c r="AW123" s="1">
        <v>3</v>
      </c>
      <c r="AX123" s="1">
        <v>1.458</v>
      </c>
      <c r="AY123" s="1">
        <v>6.2000000000000055E-2</v>
      </c>
    </row>
    <row r="124" spans="1:51" x14ac:dyDescent="0.25">
      <c r="Z124" s="1" t="s">
        <v>31</v>
      </c>
      <c r="AA124" s="1">
        <v>0.68299999999999905</v>
      </c>
      <c r="AB124" s="1">
        <v>0.55100181487904354</v>
      </c>
      <c r="AC124" s="1">
        <v>1.2395603454589932</v>
      </c>
      <c r="AD124" s="15">
        <v>0.30326647297608084</v>
      </c>
      <c r="AE124" s="1">
        <v>-1.0705336899664311</v>
      </c>
      <c r="AF124" s="1">
        <v>2.4365336899664296</v>
      </c>
      <c r="AG124" s="1">
        <v>-1.0705336899664311</v>
      </c>
      <c r="AH124" s="1">
        <v>2.4365336899664296</v>
      </c>
      <c r="AJ124" s="1" t="s">
        <v>31</v>
      </c>
      <c r="AK124" s="1">
        <v>0.66</v>
      </c>
      <c r="AL124" s="1">
        <v>0.17743731287415282</v>
      </c>
      <c r="AM124" s="1">
        <v>3.7196235070810828</v>
      </c>
      <c r="AN124" s="1">
        <v>3.3815931560102173E-2</v>
      </c>
      <c r="AO124" s="1">
        <v>9.5315279224182592E-2</v>
      </c>
      <c r="AP124" s="1">
        <v>1.2246847207758167</v>
      </c>
      <c r="AQ124" s="1">
        <v>9.5315279224182592E-2</v>
      </c>
      <c r="AR124" s="1">
        <v>1.2246847207758167</v>
      </c>
      <c r="AT124" s="1">
        <v>4</v>
      </c>
      <c r="AU124" s="1">
        <v>3.6989999999999998</v>
      </c>
      <c r="AV124" s="1">
        <v>-0.34899999999999975</v>
      </c>
      <c r="AW124" s="1">
        <v>4</v>
      </c>
      <c r="AX124" s="1">
        <v>1.5720000000000001</v>
      </c>
      <c r="AY124" s="1">
        <v>-9.2000000000000082E-2</v>
      </c>
    </row>
    <row r="125" spans="1:51" ht="15.75" thickBot="1" x14ac:dyDescent="0.3">
      <c r="Z125" s="4" t="s">
        <v>49</v>
      </c>
      <c r="AA125" s="4">
        <v>3.7699999999999999E-6</v>
      </c>
      <c r="AB125" s="4">
        <v>7.7155686763841305E-7</v>
      </c>
      <c r="AC125" s="4">
        <v>4.886224409536065</v>
      </c>
      <c r="AD125" s="4">
        <v>1.6392898350374094E-2</v>
      </c>
      <c r="AE125" s="4">
        <v>1.3145616972678614E-6</v>
      </c>
      <c r="AF125" s="4">
        <v>6.2254383027321405E-6</v>
      </c>
      <c r="AG125" s="4">
        <v>1.3145616972678614E-6</v>
      </c>
      <c r="AH125" s="4">
        <v>6.2254383027321405E-6</v>
      </c>
      <c r="AJ125" s="4" t="s">
        <v>49</v>
      </c>
      <c r="AK125" s="4">
        <v>1.1400000000000001E-6</v>
      </c>
      <c r="AL125" s="4">
        <v>2.4846193538112297E-7</v>
      </c>
      <c r="AM125" s="4">
        <v>4.5882279643814305</v>
      </c>
      <c r="AN125" s="4">
        <v>1.9446474306200744E-2</v>
      </c>
      <c r="AO125" s="4">
        <v>3.4928323174270584E-7</v>
      </c>
      <c r="AP125" s="4">
        <v>1.9307167682572946E-6</v>
      </c>
      <c r="AQ125" s="4">
        <v>3.4928323174270584E-7</v>
      </c>
      <c r="AR125" s="4">
        <v>1.9307167682572946E-6</v>
      </c>
      <c r="AT125" s="4">
        <v>5</v>
      </c>
      <c r="AU125" s="4">
        <v>4.0760000000000005</v>
      </c>
      <c r="AV125" s="4">
        <v>0.22399999999999931</v>
      </c>
      <c r="AW125" s="4">
        <v>5</v>
      </c>
      <c r="AX125" s="4">
        <v>1.6859999999999999</v>
      </c>
      <c r="AY125" s="4">
        <v>2.4000000000000021E-2</v>
      </c>
    </row>
    <row r="126" spans="1:51" x14ac:dyDescent="0.25">
      <c r="G126" s="2"/>
      <c r="H126" s="2"/>
      <c r="I126" s="2"/>
      <c r="J126" s="2"/>
      <c r="K126" s="2"/>
      <c r="Z126" s="1" t="s">
        <v>58</v>
      </c>
      <c r="AB126">
        <f>AA125/AK125</f>
        <v>3.307017543859649</v>
      </c>
    </row>
    <row r="127" spans="1:51" x14ac:dyDescent="0.25">
      <c r="G127" s="1"/>
      <c r="H127" s="1"/>
      <c r="I127" s="1"/>
      <c r="J127" s="1"/>
      <c r="K127" s="1"/>
    </row>
    <row r="128" spans="1:51" x14ac:dyDescent="0.25">
      <c r="G128" s="1"/>
      <c r="H128" s="1"/>
      <c r="I128" s="1"/>
      <c r="J128" s="1"/>
      <c r="K128" s="1"/>
    </row>
    <row r="129" spans="7:30" x14ac:dyDescent="0.25">
      <c r="G129" s="1"/>
      <c r="H129" s="1"/>
      <c r="I129" s="1"/>
      <c r="J129" s="1"/>
      <c r="K129" s="1"/>
    </row>
    <row r="130" spans="7:30" x14ac:dyDescent="0.25">
      <c r="G130" s="1"/>
      <c r="H130" s="1"/>
      <c r="I130" s="1"/>
      <c r="J130" s="1"/>
      <c r="K130" s="1"/>
      <c r="Z130" t="s">
        <v>66</v>
      </c>
      <c r="AC130">
        <f>(AB126+AB112+AB99+AB86+AB73+AB60+AB47+AB32+AB19)/9</f>
        <v>11.581210362460205</v>
      </c>
    </row>
    <row r="131" spans="7:30" x14ac:dyDescent="0.25">
      <c r="Z131" t="s">
        <v>67</v>
      </c>
      <c r="AD131">
        <f>(AB126+AB112+AB86+AB73+AB60+AB47+AB32)/7</f>
        <v>1.9904925723810571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T-Tests</vt:lpstr>
      <vt:lpstr>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2020-07-17T15:15:04Z</dcterms:created>
  <dcterms:modified xsi:type="dcterms:W3CDTF">2020-07-21T22:19:43Z</dcterms:modified>
</cp:coreProperties>
</file>