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imeworksip-my.sharepoint.com/personal/jkimu_primeworks-ip_com/Documents/python/working/Python見積もり作成ツール/"/>
    </mc:Choice>
  </mc:AlternateContent>
  <xr:revisionPtr revIDLastSave="0" documentId="8_{8EA6B4E2-3A46-4DD3-8F04-BD61C7788B64}" xr6:coauthVersionLast="47" xr6:coauthVersionMax="47" xr10:uidLastSave="{00000000-0000-0000-0000-000000000000}"/>
  <bookViews>
    <workbookView xWindow="3195" yWindow="1470" windowWidth="25605" windowHeight="14730" xr2:uid="{4DA5BFCA-340C-435B-9458-02B946CD5356}"/>
  </bookViews>
  <sheets>
    <sheet name="BEst" sheetId="1" r:id="rId1"/>
  </sheets>
  <definedNames>
    <definedName name="_Toc450896723" localSheetId="0">BEst!$A$1</definedName>
    <definedName name="_xlnm.Print_Area" localSheetId="0">BEst!$A$1:$L$57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H48" i="1"/>
  <c r="I48" i="1" s="1"/>
  <c r="H45" i="1"/>
  <c r="I45" i="1" s="1"/>
  <c r="H44" i="1"/>
  <c r="I44" i="1" s="1"/>
  <c r="I43" i="1"/>
  <c r="I41" i="1"/>
  <c r="I36" i="1"/>
  <c r="H33" i="1"/>
  <c r="I33" i="1" s="1"/>
  <c r="H32" i="1"/>
  <c r="I32" i="1" s="1"/>
  <c r="I31" i="1"/>
  <c r="H21" i="1"/>
  <c r="I21" i="1" s="1"/>
  <c r="H20" i="1"/>
  <c r="I20" i="1" s="1"/>
  <c r="I22" i="1" s="1"/>
  <c r="I19" i="1"/>
  <c r="I1" i="1"/>
  <c r="I26" i="1" l="1"/>
  <c r="I23" i="1"/>
  <c r="I25" i="1" s="1"/>
  <c r="I34" i="1"/>
  <c r="I46" i="1"/>
  <c r="I27" i="1" l="1"/>
  <c r="I35" i="1"/>
  <c r="I37" i="1" s="1"/>
  <c r="I38" i="1"/>
  <c r="I50" i="1"/>
  <c r="I47" i="1"/>
  <c r="I49" i="1"/>
  <c r="I51" i="1" s="1"/>
  <c r="I39" i="1" l="1"/>
  <c r="H53" i="1"/>
  <c r="H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morita/jim5</author>
  </authors>
  <commentList>
    <comment ref="I24" authorId="0" shapeId="0" xr:uid="{0466CE57-49DF-4A05-B062-4046079020C6}">
      <text>
        <r>
          <rPr>
            <sz val="9"/>
            <color indexed="10"/>
            <rFont val="ＭＳ Ｐゴシック"/>
            <family val="3"/>
            <charset val="128"/>
          </rPr>
          <t>ｲﾝﾀｰﾏｰｸ実費
消費税込金額。</t>
        </r>
      </text>
    </comment>
  </commentList>
</comments>
</file>

<file path=xl/sharedStrings.xml><?xml version="1.0" encoding="utf-8"?>
<sst xmlns="http://schemas.openxmlformats.org/spreadsheetml/2006/main" count="56" uniqueCount="39">
  <si>
    <t>御見積書</t>
    <rPh sb="0" eb="1">
      <t>オ</t>
    </rPh>
    <rPh sb="1" eb="2">
      <t>ケン</t>
    </rPh>
    <rPh sb="2" eb="3">
      <t>セキ</t>
    </rPh>
    <phoneticPr fontId="2"/>
  </si>
  <si>
    <t>プライムワークス国際特許事務所</t>
    <phoneticPr fontId="2"/>
  </si>
  <si>
    <t xml:space="preserve">〒153-0061 東京都目黒区中目黒1-8-1　VORT中目黒Ⅰ 3F </t>
    <phoneticPr fontId="2"/>
  </si>
  <si>
    <t>電話　03-6826-5161　　FAX　03-6826-5162</t>
    <phoneticPr fontId="2"/>
  </si>
  <si>
    <t>以下のとおり、お見積り申し上げます。</t>
    <rPh sb="8" eb="10">
      <t>ミツモ</t>
    </rPh>
    <rPh sb="11" eb="12">
      <t>モウ</t>
    </rPh>
    <rPh sb="13" eb="14">
      <t>ア</t>
    </rPh>
    <phoneticPr fontId="2"/>
  </si>
  <si>
    <t>タイトル：</t>
    <phoneticPr fontId="2"/>
  </si>
  <si>
    <t>商標登録出願 調査</t>
    <rPh sb="0" eb="2">
      <t>ショウヒョウ</t>
    </rPh>
    <rPh sb="2" eb="4">
      <t>トウロク</t>
    </rPh>
    <rPh sb="4" eb="6">
      <t>シュツガン</t>
    </rPh>
    <rPh sb="7" eb="9">
      <t>チョウサ</t>
    </rPh>
    <phoneticPr fontId="2"/>
  </si>
  <si>
    <t>商標：</t>
    <rPh sb="0" eb="2">
      <t>ショウヒョウ</t>
    </rPh>
    <phoneticPr fontId="2"/>
  </si>
  <si>
    <t xml:space="preserve">           ～　登録（10年分）</t>
    <phoneticPr fontId="2"/>
  </si>
  <si>
    <t>区分の数：</t>
    <rPh sb="0" eb="2">
      <t>クブン</t>
    </rPh>
    <rPh sb="3" eb="4">
      <t>スウ</t>
    </rPh>
    <phoneticPr fontId="2"/>
  </si>
  <si>
    <t>小売役務に関する区分の数：</t>
    <rPh sb="0" eb="2">
      <t>コウリ</t>
    </rPh>
    <rPh sb="2" eb="4">
      <t>エキム</t>
    </rPh>
    <rPh sb="5" eb="6">
      <t>カン</t>
    </rPh>
    <rPh sb="8" eb="10">
      <t>クブン</t>
    </rPh>
    <rPh sb="11" eb="12">
      <t>スウ</t>
    </rPh>
    <phoneticPr fontId="2"/>
  </si>
  <si>
    <t>１）調査時費用</t>
    <rPh sb="2" eb="4">
      <t>チョウサ</t>
    </rPh>
    <rPh sb="4" eb="5">
      <t>ジ</t>
    </rPh>
    <rPh sb="5" eb="7">
      <t>ヒヨウ</t>
    </rPh>
    <phoneticPr fontId="2"/>
  </si>
  <si>
    <t>項　　目</t>
  </si>
  <si>
    <t>単　価</t>
  </si>
  <si>
    <t>数　量</t>
  </si>
  <si>
    <t>項目別金額</t>
  </si>
  <si>
    <t>先願調査手数料</t>
    <rPh sb="0" eb="1">
      <t>セン</t>
    </rPh>
    <rPh sb="1" eb="2">
      <t>ガン</t>
    </rPh>
    <rPh sb="2" eb="4">
      <t>チョウサ</t>
    </rPh>
    <rPh sb="4" eb="7">
      <t>テスウリョウ</t>
    </rPh>
    <phoneticPr fontId="2"/>
  </si>
  <si>
    <t>　区分数加算（２区分以降の各区分）</t>
    <rPh sb="1" eb="3">
      <t>クブン</t>
    </rPh>
    <rPh sb="3" eb="4">
      <t>スウ</t>
    </rPh>
    <rPh sb="4" eb="6">
      <t>カサン</t>
    </rPh>
    <rPh sb="8" eb="10">
      <t>クブン</t>
    </rPh>
    <rPh sb="10" eb="12">
      <t>イコウ</t>
    </rPh>
    <rPh sb="13" eb="14">
      <t>カク</t>
    </rPh>
    <rPh sb="14" eb="16">
      <t>クブン</t>
    </rPh>
    <phoneticPr fontId="2"/>
  </si>
  <si>
    <t>　第1～34類に係る小売役務に関する調査</t>
    <rPh sb="1" eb="2">
      <t>ダイ</t>
    </rPh>
    <rPh sb="6" eb="7">
      <t>ルイ</t>
    </rPh>
    <rPh sb="8" eb="9">
      <t>カカ</t>
    </rPh>
    <rPh sb="10" eb="12">
      <t>コウリ</t>
    </rPh>
    <rPh sb="12" eb="14">
      <t>エキム</t>
    </rPh>
    <rPh sb="15" eb="16">
      <t>カン</t>
    </rPh>
    <rPh sb="18" eb="20">
      <t>チョウサ</t>
    </rPh>
    <phoneticPr fontId="2"/>
  </si>
  <si>
    <t>弊所手数料計</t>
    <rPh sb="0" eb="1">
      <t>ヘイ</t>
    </rPh>
    <rPh sb="1" eb="2">
      <t>トコロ</t>
    </rPh>
    <rPh sb="2" eb="5">
      <t>テスウリョウ</t>
    </rPh>
    <rPh sb="5" eb="6">
      <t>ケイ</t>
    </rPh>
    <phoneticPr fontId="2"/>
  </si>
  <si>
    <t>　消費税（10％）</t>
    <rPh sb="1" eb="4">
      <t>ショウヒゼイ</t>
    </rPh>
    <phoneticPr fontId="2"/>
  </si>
  <si>
    <t>データベース使用料（概算）</t>
    <rPh sb="6" eb="8">
      <t>シヨウ</t>
    </rPh>
    <rPh sb="8" eb="9">
      <t>リョウ</t>
    </rPh>
    <rPh sb="10" eb="12">
      <t>ガイサン</t>
    </rPh>
    <phoneticPr fontId="2"/>
  </si>
  <si>
    <t>調査時御見積額</t>
    <rPh sb="0" eb="2">
      <t>チョウサ</t>
    </rPh>
    <rPh sb="2" eb="3">
      <t>ジ</t>
    </rPh>
    <rPh sb="3" eb="6">
      <t>オミツモリ</t>
    </rPh>
    <rPh sb="6" eb="7">
      <t>ガク</t>
    </rPh>
    <phoneticPr fontId="2"/>
  </si>
  <si>
    <t>源泉税</t>
    <rPh sb="0" eb="2">
      <t>ゲンセン</t>
    </rPh>
    <rPh sb="2" eb="3">
      <t>ゼイ</t>
    </rPh>
    <phoneticPr fontId="2"/>
  </si>
  <si>
    <t>源泉税差引金額</t>
    <rPh sb="0" eb="2">
      <t>ゲンセン</t>
    </rPh>
    <rPh sb="2" eb="3">
      <t>ゼイ</t>
    </rPh>
    <rPh sb="3" eb="5">
      <t>サシヒキ</t>
    </rPh>
    <rPh sb="5" eb="7">
      <t>キンガク</t>
    </rPh>
    <phoneticPr fontId="2"/>
  </si>
  <si>
    <t>２）出願時費用</t>
    <rPh sb="2" eb="4">
      <t>シュツガン</t>
    </rPh>
    <rPh sb="4" eb="5">
      <t>ジ</t>
    </rPh>
    <rPh sb="5" eb="7">
      <t>ヒヨウ</t>
    </rPh>
    <phoneticPr fontId="2"/>
  </si>
  <si>
    <t>商標登録出願手数料</t>
    <rPh sb="0" eb="2">
      <t>ショウヒョウ</t>
    </rPh>
    <rPh sb="2" eb="4">
      <t>トウロク</t>
    </rPh>
    <rPh sb="4" eb="6">
      <t>シュツガン</t>
    </rPh>
    <rPh sb="6" eb="9">
      <t>テスウリョウ</t>
    </rPh>
    <phoneticPr fontId="2"/>
  </si>
  <si>
    <t>　区分数加算（２区分目～３区分目までの各区分）</t>
    <rPh sb="1" eb="3">
      <t>クブン</t>
    </rPh>
    <rPh sb="3" eb="4">
      <t>スウ</t>
    </rPh>
    <rPh sb="4" eb="6">
      <t>カサン</t>
    </rPh>
    <rPh sb="8" eb="10">
      <t>クブン</t>
    </rPh>
    <rPh sb="10" eb="11">
      <t>メ</t>
    </rPh>
    <rPh sb="13" eb="15">
      <t>クブン</t>
    </rPh>
    <rPh sb="15" eb="16">
      <t>メ</t>
    </rPh>
    <rPh sb="19" eb="20">
      <t>カク</t>
    </rPh>
    <rPh sb="20" eb="22">
      <t>クブン</t>
    </rPh>
    <phoneticPr fontId="2"/>
  </si>
  <si>
    <t>　区分数加算（４区分目以降の各区分）</t>
    <rPh sb="1" eb="3">
      <t>クブン</t>
    </rPh>
    <rPh sb="3" eb="4">
      <t>スウ</t>
    </rPh>
    <rPh sb="4" eb="6">
      <t>カサン</t>
    </rPh>
    <rPh sb="8" eb="10">
      <t>クブン</t>
    </rPh>
    <rPh sb="10" eb="11">
      <t>メ</t>
    </rPh>
    <rPh sb="11" eb="13">
      <t>イコウ</t>
    </rPh>
    <rPh sb="14" eb="15">
      <t>カク</t>
    </rPh>
    <rPh sb="15" eb="17">
      <t>クブン</t>
    </rPh>
    <phoneticPr fontId="2"/>
  </si>
  <si>
    <t>特許庁印紙代（非課税）</t>
    <rPh sb="3" eb="5">
      <t>インシ</t>
    </rPh>
    <rPh sb="5" eb="6">
      <t>ダイ</t>
    </rPh>
    <rPh sb="7" eb="10">
      <t>ヒカゼイ</t>
    </rPh>
    <phoneticPr fontId="2"/>
  </si>
  <si>
    <t>出願時御見積額</t>
    <rPh sb="0" eb="2">
      <t>シュツガン</t>
    </rPh>
    <rPh sb="2" eb="3">
      <t>ジ</t>
    </rPh>
    <rPh sb="3" eb="6">
      <t>オミツモリ</t>
    </rPh>
    <rPh sb="6" eb="7">
      <t>ガク</t>
    </rPh>
    <phoneticPr fontId="2"/>
  </si>
  <si>
    <t>３）登録時費用</t>
    <rPh sb="2" eb="5">
      <t>トウロクジ</t>
    </rPh>
    <rPh sb="5" eb="7">
      <t>ヒヨウ</t>
    </rPh>
    <phoneticPr fontId="2"/>
  </si>
  <si>
    <t>登録料納付手数料</t>
    <rPh sb="0" eb="2">
      <t>トウロク</t>
    </rPh>
    <rPh sb="2" eb="3">
      <t>リョウ</t>
    </rPh>
    <rPh sb="3" eb="5">
      <t>ノウフ</t>
    </rPh>
    <rPh sb="5" eb="8">
      <t>テスウリョウ</t>
    </rPh>
    <phoneticPr fontId="2"/>
  </si>
  <si>
    <t>出願成功報酬</t>
    <rPh sb="0" eb="2">
      <t>シュツガン</t>
    </rPh>
    <rPh sb="2" eb="4">
      <t>セイコウ</t>
    </rPh>
    <rPh sb="4" eb="6">
      <t>ホウシュウ</t>
    </rPh>
    <phoneticPr fontId="2"/>
  </si>
  <si>
    <t>　区分数加算（２区分目以降の各区分）</t>
    <rPh sb="1" eb="3">
      <t>クブン</t>
    </rPh>
    <rPh sb="3" eb="4">
      <t>カズ</t>
    </rPh>
    <rPh sb="4" eb="6">
      <t>カサン</t>
    </rPh>
    <rPh sb="8" eb="10">
      <t>クブン</t>
    </rPh>
    <rPh sb="10" eb="11">
      <t>メ</t>
    </rPh>
    <rPh sb="11" eb="13">
      <t>イコウ</t>
    </rPh>
    <rPh sb="14" eb="17">
      <t>カククブン</t>
    </rPh>
    <phoneticPr fontId="2"/>
  </si>
  <si>
    <t>特許庁印紙代（10年分の登録料：非課税）</t>
    <rPh sb="3" eb="5">
      <t>インシ</t>
    </rPh>
    <rPh sb="5" eb="6">
      <t>ダイ</t>
    </rPh>
    <rPh sb="16" eb="19">
      <t>ヒカゼイ</t>
    </rPh>
    <phoneticPr fontId="2"/>
  </si>
  <si>
    <t>登録時御見積額</t>
    <rPh sb="0" eb="3">
      <t>トウロクジ</t>
    </rPh>
    <rPh sb="3" eb="6">
      <t>オミツモリ</t>
    </rPh>
    <rPh sb="6" eb="7">
      <t>ガク</t>
    </rPh>
    <phoneticPr fontId="2"/>
  </si>
  <si>
    <r>
      <t>御見積額</t>
    </r>
    <r>
      <rPr>
        <sz val="10.5"/>
        <color theme="1"/>
        <rFont val="ＭＳ Ｐゴシック"/>
        <family val="3"/>
        <charset val="128"/>
      </rPr>
      <t>（調査＋出願＋登録１０年分）</t>
    </r>
    <rPh sb="0" eb="3">
      <t>オミツモリ</t>
    </rPh>
    <rPh sb="3" eb="4">
      <t>ガク</t>
    </rPh>
    <rPh sb="5" eb="7">
      <t>チョウサ</t>
    </rPh>
    <rPh sb="8" eb="10">
      <t>シュツガン</t>
    </rPh>
    <rPh sb="11" eb="13">
      <t>トウロク</t>
    </rPh>
    <rPh sb="15" eb="17">
      <t>ネンブン</t>
    </rPh>
    <phoneticPr fontId="2"/>
  </si>
  <si>
    <t>　備考：　審査段階で拒絶理由（登録できない旨の通知）が特許庁から出された場合には、
　　　　　　御見積額の他にも費用が発生することをご了承ください。</t>
    <rPh sb="1" eb="3">
      <t>ビコウ</t>
    </rPh>
    <rPh sb="5" eb="7">
      <t>シンサ</t>
    </rPh>
    <rPh sb="7" eb="9">
      <t>ダンカイ</t>
    </rPh>
    <rPh sb="10" eb="12">
      <t>キョゼツ</t>
    </rPh>
    <rPh sb="12" eb="14">
      <t>リユウ</t>
    </rPh>
    <rPh sb="15" eb="17">
      <t>トウロク</t>
    </rPh>
    <rPh sb="21" eb="22">
      <t>ムネ</t>
    </rPh>
    <rPh sb="23" eb="25">
      <t>ツウチ</t>
    </rPh>
    <rPh sb="27" eb="30">
      <t>トッキョチョウ</t>
    </rPh>
    <rPh sb="32" eb="33">
      <t>ダ</t>
    </rPh>
    <rPh sb="36" eb="38">
      <t>バアイ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</si>
</sst>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#,##0;&quot;▲ &quot;#,##0"/>
    <numFmt numFmtId="178" formatCode="&quot;¥&quot;#,##0_);\(&quot;¥&quot;#,##0\)"/>
  </numFmts>
  <fonts count="2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0.5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4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Arial"/>
      <family val="2"/>
    </font>
    <font>
      <sz val="11"/>
      <name val="Arial"/>
      <family val="2"/>
    </font>
    <font>
      <sz val="10.5"/>
      <color theme="1"/>
      <name val="Arial"/>
      <family val="2"/>
    </font>
    <font>
      <sz val="10.5"/>
      <name val="ＭＳ Ｐゴシック"/>
      <family val="3"/>
      <charset val="128"/>
    </font>
    <font>
      <b/>
      <sz val="10.5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.5"/>
      <color theme="1"/>
      <name val="ＭＳ Ｐゴシック"/>
      <family val="3"/>
      <charset val="128"/>
    </font>
    <font>
      <b/>
      <sz val="13"/>
      <color theme="1"/>
      <name val="ＭＳ Ｐゴシック"/>
      <family val="3"/>
      <charset val="128"/>
    </font>
    <font>
      <b/>
      <sz val="18"/>
      <color theme="1"/>
      <name val="Arial"/>
      <family val="2"/>
    </font>
    <font>
      <sz val="9"/>
      <color indexed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1" fillId="0" borderId="0" xfId="0" applyFont="1">
      <alignment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13" fillId="0" borderId="4" xfId="0" applyNumberFormat="1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/>
    </xf>
    <xf numFmtId="3" fontId="3" fillId="0" borderId="6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177" fontId="13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177" fontId="13" fillId="0" borderId="12" xfId="0" applyNumberFormat="1" applyFont="1" applyBorder="1" applyAlignment="1">
      <alignment horizontal="right" vertical="center" wrapText="1"/>
    </xf>
    <xf numFmtId="0" fontId="3" fillId="0" borderId="0" xfId="0" applyFo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0" fontId="3" fillId="0" borderId="15" xfId="0" applyFont="1" applyBorder="1" applyAlignment="1">
      <alignment horizontal="left" vertical="center"/>
    </xf>
    <xf numFmtId="177" fontId="13" fillId="0" borderId="16" xfId="0" applyNumberFormat="1" applyFont="1" applyBorder="1" applyAlignment="1">
      <alignment horizontal="right" vertical="center" wrapText="1"/>
    </xf>
    <xf numFmtId="0" fontId="14" fillId="0" borderId="0" xfId="0" applyFont="1">
      <alignment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177" fontId="13" fillId="0" borderId="20" xfId="0" applyNumberFormat="1" applyFont="1" applyBorder="1" applyAlignment="1">
      <alignment horizontal="right" vertical="center" wrapText="1"/>
    </xf>
    <xf numFmtId="177" fontId="15" fillId="0" borderId="8" xfId="0" applyNumberFormat="1" applyFont="1" applyBorder="1" applyAlignment="1">
      <alignment horizontal="right" vertical="center" wrapText="1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177" fontId="16" fillId="0" borderId="8" xfId="0" applyNumberFormat="1" applyFont="1" applyBorder="1" applyAlignment="1">
      <alignment horizontal="right" vertical="center" wrapText="1"/>
    </xf>
    <xf numFmtId="177" fontId="17" fillId="0" borderId="8" xfId="0" applyNumberFormat="1" applyFont="1" applyBorder="1" applyAlignment="1">
      <alignment horizontal="right" vertical="center" wrapText="1"/>
    </xf>
    <xf numFmtId="3" fontId="3" fillId="0" borderId="1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77" fontId="16" fillId="0" borderId="0" xfId="0" applyNumberFormat="1" applyFont="1" applyAlignment="1">
      <alignment horizontal="right" vertical="center" wrapText="1"/>
    </xf>
    <xf numFmtId="177" fontId="17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177" fontId="13" fillId="0" borderId="6" xfId="0" applyNumberFormat="1" applyFont="1" applyBorder="1" applyAlignment="1">
      <alignment horizontal="right" vertical="center" wrapText="1"/>
    </xf>
    <xf numFmtId="0" fontId="1" fillId="0" borderId="14" xfId="0" applyFont="1" applyBorder="1">
      <alignment vertical="center"/>
    </xf>
    <xf numFmtId="3" fontId="3" fillId="0" borderId="18" xfId="0" applyNumberFormat="1" applyFont="1" applyBorder="1" applyAlignment="1">
      <alignment horizontal="left" vertical="center"/>
    </xf>
    <xf numFmtId="177" fontId="13" fillId="0" borderId="14" xfId="0" applyNumberFormat="1" applyFont="1" applyBorder="1" applyAlignment="1">
      <alignment horizontal="right" vertical="center" wrapText="1"/>
    </xf>
    <xf numFmtId="0" fontId="18" fillId="0" borderId="21" xfId="0" applyFont="1" applyBorder="1" applyAlignment="1">
      <alignment horizontal="left" vertical="center" wrapText="1"/>
    </xf>
    <xf numFmtId="178" fontId="15" fillId="0" borderId="21" xfId="0" applyNumberFormat="1" applyFont="1" applyBorder="1" applyAlignment="1">
      <alignment horizontal="center" vertical="center" wrapText="1"/>
    </xf>
    <xf numFmtId="0" fontId="8" fillId="0" borderId="0" xfId="0" applyFont="1">
      <alignment vertical="center"/>
    </xf>
    <xf numFmtId="0" fontId="19" fillId="0" borderId="21" xfId="0" applyFont="1" applyBorder="1" applyAlignment="1">
      <alignment horizontal="left" vertical="center" wrapText="1"/>
    </xf>
    <xf numFmtId="178" fontId="20" fillId="0" borderId="2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77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51</xdr:row>
      <xdr:rowOff>0</xdr:rowOff>
    </xdr:from>
    <xdr:to>
      <xdr:col>8</xdr:col>
      <xdr:colOff>219075</xdr:colOff>
      <xdr:row>51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27D522E4-8A06-429F-A3C9-CC04A5265FB5}"/>
            </a:ext>
          </a:extLst>
        </xdr:cNvPr>
        <xdr:cNvSpPr>
          <a:spLocks noChangeShapeType="1"/>
        </xdr:cNvSpPr>
      </xdr:nvSpPr>
      <xdr:spPr bwMode="auto">
        <a:xfrm>
          <a:off x="5067300" y="8753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28</xdr:row>
      <xdr:rowOff>38100</xdr:rowOff>
    </xdr:from>
    <xdr:to>
      <xdr:col>9</xdr:col>
      <xdr:colOff>114300</xdr:colOff>
      <xdr:row>30</xdr:row>
      <xdr:rowOff>171450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5F24A92-E2FC-489B-A46D-78FD05D9C192}"/>
            </a:ext>
          </a:extLst>
        </xdr:cNvPr>
        <xdr:cNvSpPr>
          <a:spLocks/>
        </xdr:cNvSpPr>
      </xdr:nvSpPr>
      <xdr:spPr bwMode="auto">
        <a:xfrm>
          <a:off x="6153150" y="4800600"/>
          <a:ext cx="0" cy="49530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66675</xdr:colOff>
      <xdr:row>40</xdr:row>
      <xdr:rowOff>0</xdr:rowOff>
    </xdr:from>
    <xdr:to>
      <xdr:col>10</xdr:col>
      <xdr:colOff>0</xdr:colOff>
      <xdr:row>43</xdr:row>
      <xdr:rowOff>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AB9CBA51-2CC4-4E55-A3BC-D4FCCB63D41D}"/>
            </a:ext>
          </a:extLst>
        </xdr:cNvPr>
        <xdr:cNvSpPr>
          <a:spLocks/>
        </xdr:cNvSpPr>
      </xdr:nvSpPr>
      <xdr:spPr bwMode="auto">
        <a:xfrm>
          <a:off x="6153150" y="6772275"/>
          <a:ext cx="0" cy="55245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219075</xdr:colOff>
      <xdr:row>52</xdr:row>
      <xdr:rowOff>0</xdr:rowOff>
    </xdr:from>
    <xdr:to>
      <xdr:col>9</xdr:col>
      <xdr:colOff>219075</xdr:colOff>
      <xdr:row>52</xdr:row>
      <xdr:rowOff>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DA0D8C53-34F1-4128-955F-4B088873405A}"/>
            </a:ext>
          </a:extLst>
        </xdr:cNvPr>
        <xdr:cNvSpPr>
          <a:spLocks noChangeShapeType="1"/>
        </xdr:cNvSpPr>
      </xdr:nvSpPr>
      <xdr:spPr bwMode="auto">
        <a:xfrm>
          <a:off x="6153150" y="8877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52</xdr:row>
      <xdr:rowOff>0</xdr:rowOff>
    </xdr:from>
    <xdr:to>
      <xdr:col>9</xdr:col>
      <xdr:colOff>228600</xdr:colOff>
      <xdr:row>52</xdr:row>
      <xdr:rowOff>0</xdr:rowOff>
    </xdr:to>
    <xdr:sp macro="" textlink="">
      <xdr:nvSpPr>
        <xdr:cNvPr id="6" name="Line 5">
          <a:extLst>
            <a:ext uri="{FF2B5EF4-FFF2-40B4-BE49-F238E27FC236}">
              <a16:creationId xmlns:a16="http://schemas.microsoft.com/office/drawing/2014/main" id="{BB0B1ACF-F30A-4DA9-8084-45B11231CDEC}"/>
            </a:ext>
          </a:extLst>
        </xdr:cNvPr>
        <xdr:cNvSpPr>
          <a:spLocks noChangeShapeType="1"/>
        </xdr:cNvSpPr>
      </xdr:nvSpPr>
      <xdr:spPr bwMode="auto">
        <a:xfrm flipH="1">
          <a:off x="6153150" y="8877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219075</xdr:colOff>
      <xdr:row>52</xdr:row>
      <xdr:rowOff>0</xdr:rowOff>
    </xdr:from>
    <xdr:to>
      <xdr:col>9</xdr:col>
      <xdr:colOff>219075</xdr:colOff>
      <xdr:row>52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3B93AF18-AB51-45A3-A617-C6AFF312B661}"/>
            </a:ext>
          </a:extLst>
        </xdr:cNvPr>
        <xdr:cNvSpPr>
          <a:spLocks noChangeShapeType="1"/>
        </xdr:cNvSpPr>
      </xdr:nvSpPr>
      <xdr:spPr bwMode="auto">
        <a:xfrm>
          <a:off x="6153150" y="8877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19050</xdr:colOff>
      <xdr:row>52</xdr:row>
      <xdr:rowOff>0</xdr:rowOff>
    </xdr:from>
    <xdr:to>
      <xdr:col>9</xdr:col>
      <xdr:colOff>228600</xdr:colOff>
      <xdr:row>52</xdr:row>
      <xdr:rowOff>0</xdr:rowOff>
    </xdr:to>
    <xdr:sp macro="" textlink="">
      <xdr:nvSpPr>
        <xdr:cNvPr id="8" name="Line 7">
          <a:extLst>
            <a:ext uri="{FF2B5EF4-FFF2-40B4-BE49-F238E27FC236}">
              <a16:creationId xmlns:a16="http://schemas.microsoft.com/office/drawing/2014/main" id="{EF9D423A-A754-43A8-9C54-E4D2CFBE0170}"/>
            </a:ext>
          </a:extLst>
        </xdr:cNvPr>
        <xdr:cNvSpPr>
          <a:spLocks noChangeShapeType="1"/>
        </xdr:cNvSpPr>
      </xdr:nvSpPr>
      <xdr:spPr bwMode="auto">
        <a:xfrm flipH="1">
          <a:off x="6153150" y="8877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38100</xdr:colOff>
      <xdr:row>40</xdr:row>
      <xdr:rowOff>38100</xdr:rowOff>
    </xdr:from>
    <xdr:to>
      <xdr:col>9</xdr:col>
      <xdr:colOff>114300</xdr:colOff>
      <xdr:row>42</xdr:row>
      <xdr:rowOff>171450</xdr:rowOff>
    </xdr:to>
    <xdr:sp macro="" textlink="">
      <xdr:nvSpPr>
        <xdr:cNvPr id="9" name="AutoShape 8">
          <a:extLst>
            <a:ext uri="{FF2B5EF4-FFF2-40B4-BE49-F238E27FC236}">
              <a16:creationId xmlns:a16="http://schemas.microsoft.com/office/drawing/2014/main" id="{B7A6054D-2B9E-4C78-8104-DE0E5BA16388}"/>
            </a:ext>
          </a:extLst>
        </xdr:cNvPr>
        <xdr:cNvSpPr>
          <a:spLocks/>
        </xdr:cNvSpPr>
      </xdr:nvSpPr>
      <xdr:spPr bwMode="auto">
        <a:xfrm>
          <a:off x="6153150" y="6810375"/>
          <a:ext cx="0" cy="514350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38100</xdr:colOff>
      <xdr:row>16</xdr:row>
      <xdr:rowOff>38100</xdr:rowOff>
    </xdr:from>
    <xdr:to>
      <xdr:col>9</xdr:col>
      <xdr:colOff>114300</xdr:colOff>
      <xdr:row>18</xdr:row>
      <xdr:rowOff>171450</xdr:rowOff>
    </xdr:to>
    <xdr:sp macro="" textlink="">
      <xdr:nvSpPr>
        <xdr:cNvPr id="10" name="AutoShape 9">
          <a:extLst>
            <a:ext uri="{FF2B5EF4-FFF2-40B4-BE49-F238E27FC236}">
              <a16:creationId xmlns:a16="http://schemas.microsoft.com/office/drawing/2014/main" id="{8D774D30-9FAA-4254-992E-83D256FE4AA1}"/>
            </a:ext>
          </a:extLst>
        </xdr:cNvPr>
        <xdr:cNvSpPr>
          <a:spLocks/>
        </xdr:cNvSpPr>
      </xdr:nvSpPr>
      <xdr:spPr bwMode="auto">
        <a:xfrm>
          <a:off x="6153150" y="2800350"/>
          <a:ext cx="0" cy="485775"/>
        </a:xfrm>
        <a:prstGeom prst="rightBrace">
          <a:avLst>
            <a:gd name="adj1" fmla="val -2147483648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142875</xdr:rowOff>
    </xdr:from>
    <xdr:to>
      <xdr:col>8</xdr:col>
      <xdr:colOff>952500</xdr:colOff>
      <xdr:row>8</xdr:row>
      <xdr:rowOff>28575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341BAE0-1B99-4A95-9BF4-BC7E60662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4848225" y="552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9918-0B4C-4074-AB50-CEBAF6CF7E53}">
  <sheetPr codeName="Sheet12"/>
  <dimension ref="A1:K60"/>
  <sheetViews>
    <sheetView tabSelected="1" topLeftCell="A22" zoomScaleNormal="100" workbookViewId="0">
      <selection activeCell="C10" sqref="C10:D10"/>
    </sheetView>
  </sheetViews>
  <sheetFormatPr defaultRowHeight="15" customHeight="1" x14ac:dyDescent="0.15"/>
  <cols>
    <col min="1" max="1" width="4.375" customWidth="1"/>
    <col min="2" max="2" width="12.25" customWidth="1"/>
    <col min="4" max="4" width="10.625" customWidth="1"/>
    <col min="5" max="5" width="5.375" customWidth="1"/>
    <col min="6" max="6" width="2.75" customWidth="1"/>
    <col min="7" max="7" width="10.625" customWidth="1"/>
    <col min="8" max="8" width="8.625" customWidth="1"/>
    <col min="9" max="9" width="17.125" style="77" customWidth="1"/>
    <col min="10" max="10" width="0" hidden="1" customWidth="1"/>
    <col min="11" max="11" width="3.625" customWidth="1"/>
    <col min="257" max="257" width="4.375" customWidth="1"/>
    <col min="258" max="258" width="12.25" customWidth="1"/>
    <col min="260" max="260" width="10.625" customWidth="1"/>
    <col min="261" max="261" width="5.375" customWidth="1"/>
    <col min="262" max="262" width="2.75" customWidth="1"/>
    <col min="263" max="263" width="10.625" customWidth="1"/>
    <col min="264" max="264" width="8.625" customWidth="1"/>
    <col min="265" max="265" width="17.125" customWidth="1"/>
    <col min="266" max="266" width="0" hidden="1" customWidth="1"/>
    <col min="267" max="267" width="3.625" customWidth="1"/>
    <col min="513" max="513" width="4.375" customWidth="1"/>
    <col min="514" max="514" width="12.25" customWidth="1"/>
    <col min="516" max="516" width="10.625" customWidth="1"/>
    <col min="517" max="517" width="5.375" customWidth="1"/>
    <col min="518" max="518" width="2.75" customWidth="1"/>
    <col min="519" max="519" width="10.625" customWidth="1"/>
    <col min="520" max="520" width="8.625" customWidth="1"/>
    <col min="521" max="521" width="17.125" customWidth="1"/>
    <col min="522" max="522" width="0" hidden="1" customWidth="1"/>
    <col min="523" max="523" width="3.625" customWidth="1"/>
    <col min="769" max="769" width="4.375" customWidth="1"/>
    <col min="770" max="770" width="12.25" customWidth="1"/>
    <col min="772" max="772" width="10.625" customWidth="1"/>
    <col min="773" max="773" width="5.375" customWidth="1"/>
    <col min="774" max="774" width="2.75" customWidth="1"/>
    <col min="775" max="775" width="10.625" customWidth="1"/>
    <col min="776" max="776" width="8.625" customWidth="1"/>
    <col min="777" max="777" width="17.125" customWidth="1"/>
    <col min="778" max="778" width="0" hidden="1" customWidth="1"/>
    <col min="779" max="779" width="3.625" customWidth="1"/>
    <col min="1025" max="1025" width="4.375" customWidth="1"/>
    <col min="1026" max="1026" width="12.25" customWidth="1"/>
    <col min="1028" max="1028" width="10.625" customWidth="1"/>
    <col min="1029" max="1029" width="5.375" customWidth="1"/>
    <col min="1030" max="1030" width="2.75" customWidth="1"/>
    <col min="1031" max="1031" width="10.625" customWidth="1"/>
    <col min="1032" max="1032" width="8.625" customWidth="1"/>
    <col min="1033" max="1033" width="17.125" customWidth="1"/>
    <col min="1034" max="1034" width="0" hidden="1" customWidth="1"/>
    <col min="1035" max="1035" width="3.625" customWidth="1"/>
    <col min="1281" max="1281" width="4.375" customWidth="1"/>
    <col min="1282" max="1282" width="12.25" customWidth="1"/>
    <col min="1284" max="1284" width="10.625" customWidth="1"/>
    <col min="1285" max="1285" width="5.375" customWidth="1"/>
    <col min="1286" max="1286" width="2.75" customWidth="1"/>
    <col min="1287" max="1287" width="10.625" customWidth="1"/>
    <col min="1288" max="1288" width="8.625" customWidth="1"/>
    <col min="1289" max="1289" width="17.125" customWidth="1"/>
    <col min="1290" max="1290" width="0" hidden="1" customWidth="1"/>
    <col min="1291" max="1291" width="3.625" customWidth="1"/>
    <col min="1537" max="1537" width="4.375" customWidth="1"/>
    <col min="1538" max="1538" width="12.25" customWidth="1"/>
    <col min="1540" max="1540" width="10.625" customWidth="1"/>
    <col min="1541" max="1541" width="5.375" customWidth="1"/>
    <col min="1542" max="1542" width="2.75" customWidth="1"/>
    <col min="1543" max="1543" width="10.625" customWidth="1"/>
    <col min="1544" max="1544" width="8.625" customWidth="1"/>
    <col min="1545" max="1545" width="17.125" customWidth="1"/>
    <col min="1546" max="1546" width="0" hidden="1" customWidth="1"/>
    <col min="1547" max="1547" width="3.625" customWidth="1"/>
    <col min="1793" max="1793" width="4.375" customWidth="1"/>
    <col min="1794" max="1794" width="12.25" customWidth="1"/>
    <col min="1796" max="1796" width="10.625" customWidth="1"/>
    <col min="1797" max="1797" width="5.375" customWidth="1"/>
    <col min="1798" max="1798" width="2.75" customWidth="1"/>
    <col min="1799" max="1799" width="10.625" customWidth="1"/>
    <col min="1800" max="1800" width="8.625" customWidth="1"/>
    <col min="1801" max="1801" width="17.125" customWidth="1"/>
    <col min="1802" max="1802" width="0" hidden="1" customWidth="1"/>
    <col min="1803" max="1803" width="3.625" customWidth="1"/>
    <col min="2049" max="2049" width="4.375" customWidth="1"/>
    <col min="2050" max="2050" width="12.25" customWidth="1"/>
    <col min="2052" max="2052" width="10.625" customWidth="1"/>
    <col min="2053" max="2053" width="5.375" customWidth="1"/>
    <col min="2054" max="2054" width="2.75" customWidth="1"/>
    <col min="2055" max="2055" width="10.625" customWidth="1"/>
    <col min="2056" max="2056" width="8.625" customWidth="1"/>
    <col min="2057" max="2057" width="17.125" customWidth="1"/>
    <col min="2058" max="2058" width="0" hidden="1" customWidth="1"/>
    <col min="2059" max="2059" width="3.625" customWidth="1"/>
    <col min="2305" max="2305" width="4.375" customWidth="1"/>
    <col min="2306" max="2306" width="12.25" customWidth="1"/>
    <col min="2308" max="2308" width="10.625" customWidth="1"/>
    <col min="2309" max="2309" width="5.375" customWidth="1"/>
    <col min="2310" max="2310" width="2.75" customWidth="1"/>
    <col min="2311" max="2311" width="10.625" customWidth="1"/>
    <col min="2312" max="2312" width="8.625" customWidth="1"/>
    <col min="2313" max="2313" width="17.125" customWidth="1"/>
    <col min="2314" max="2314" width="0" hidden="1" customWidth="1"/>
    <col min="2315" max="2315" width="3.625" customWidth="1"/>
    <col min="2561" max="2561" width="4.375" customWidth="1"/>
    <col min="2562" max="2562" width="12.25" customWidth="1"/>
    <col min="2564" max="2564" width="10.625" customWidth="1"/>
    <col min="2565" max="2565" width="5.375" customWidth="1"/>
    <col min="2566" max="2566" width="2.75" customWidth="1"/>
    <col min="2567" max="2567" width="10.625" customWidth="1"/>
    <col min="2568" max="2568" width="8.625" customWidth="1"/>
    <col min="2569" max="2569" width="17.125" customWidth="1"/>
    <col min="2570" max="2570" width="0" hidden="1" customWidth="1"/>
    <col min="2571" max="2571" width="3.625" customWidth="1"/>
    <col min="2817" max="2817" width="4.375" customWidth="1"/>
    <col min="2818" max="2818" width="12.25" customWidth="1"/>
    <col min="2820" max="2820" width="10.625" customWidth="1"/>
    <col min="2821" max="2821" width="5.375" customWidth="1"/>
    <col min="2822" max="2822" width="2.75" customWidth="1"/>
    <col min="2823" max="2823" width="10.625" customWidth="1"/>
    <col min="2824" max="2824" width="8.625" customWidth="1"/>
    <col min="2825" max="2825" width="17.125" customWidth="1"/>
    <col min="2826" max="2826" width="0" hidden="1" customWidth="1"/>
    <col min="2827" max="2827" width="3.625" customWidth="1"/>
    <col min="3073" max="3073" width="4.375" customWidth="1"/>
    <col min="3074" max="3074" width="12.25" customWidth="1"/>
    <col min="3076" max="3076" width="10.625" customWidth="1"/>
    <col min="3077" max="3077" width="5.375" customWidth="1"/>
    <col min="3078" max="3078" width="2.75" customWidth="1"/>
    <col min="3079" max="3079" width="10.625" customWidth="1"/>
    <col min="3080" max="3080" width="8.625" customWidth="1"/>
    <col min="3081" max="3081" width="17.125" customWidth="1"/>
    <col min="3082" max="3082" width="0" hidden="1" customWidth="1"/>
    <col min="3083" max="3083" width="3.625" customWidth="1"/>
    <col min="3329" max="3329" width="4.375" customWidth="1"/>
    <col min="3330" max="3330" width="12.25" customWidth="1"/>
    <col min="3332" max="3332" width="10.625" customWidth="1"/>
    <col min="3333" max="3333" width="5.375" customWidth="1"/>
    <col min="3334" max="3334" width="2.75" customWidth="1"/>
    <col min="3335" max="3335" width="10.625" customWidth="1"/>
    <col min="3336" max="3336" width="8.625" customWidth="1"/>
    <col min="3337" max="3337" width="17.125" customWidth="1"/>
    <col min="3338" max="3338" width="0" hidden="1" customWidth="1"/>
    <col min="3339" max="3339" width="3.625" customWidth="1"/>
    <col min="3585" max="3585" width="4.375" customWidth="1"/>
    <col min="3586" max="3586" width="12.25" customWidth="1"/>
    <col min="3588" max="3588" width="10.625" customWidth="1"/>
    <col min="3589" max="3589" width="5.375" customWidth="1"/>
    <col min="3590" max="3590" width="2.75" customWidth="1"/>
    <col min="3591" max="3591" width="10.625" customWidth="1"/>
    <col min="3592" max="3592" width="8.625" customWidth="1"/>
    <col min="3593" max="3593" width="17.125" customWidth="1"/>
    <col min="3594" max="3594" width="0" hidden="1" customWidth="1"/>
    <col min="3595" max="3595" width="3.625" customWidth="1"/>
    <col min="3841" max="3841" width="4.375" customWidth="1"/>
    <col min="3842" max="3842" width="12.25" customWidth="1"/>
    <col min="3844" max="3844" width="10.625" customWidth="1"/>
    <col min="3845" max="3845" width="5.375" customWidth="1"/>
    <col min="3846" max="3846" width="2.75" customWidth="1"/>
    <col min="3847" max="3847" width="10.625" customWidth="1"/>
    <col min="3848" max="3848" width="8.625" customWidth="1"/>
    <col min="3849" max="3849" width="17.125" customWidth="1"/>
    <col min="3850" max="3850" width="0" hidden="1" customWidth="1"/>
    <col min="3851" max="3851" width="3.625" customWidth="1"/>
    <col min="4097" max="4097" width="4.375" customWidth="1"/>
    <col min="4098" max="4098" width="12.25" customWidth="1"/>
    <col min="4100" max="4100" width="10.625" customWidth="1"/>
    <col min="4101" max="4101" width="5.375" customWidth="1"/>
    <col min="4102" max="4102" width="2.75" customWidth="1"/>
    <col min="4103" max="4103" width="10.625" customWidth="1"/>
    <col min="4104" max="4104" width="8.625" customWidth="1"/>
    <col min="4105" max="4105" width="17.125" customWidth="1"/>
    <col min="4106" max="4106" width="0" hidden="1" customWidth="1"/>
    <col min="4107" max="4107" width="3.625" customWidth="1"/>
    <col min="4353" max="4353" width="4.375" customWidth="1"/>
    <col min="4354" max="4354" width="12.25" customWidth="1"/>
    <col min="4356" max="4356" width="10.625" customWidth="1"/>
    <col min="4357" max="4357" width="5.375" customWidth="1"/>
    <col min="4358" max="4358" width="2.75" customWidth="1"/>
    <col min="4359" max="4359" width="10.625" customWidth="1"/>
    <col min="4360" max="4360" width="8.625" customWidth="1"/>
    <col min="4361" max="4361" width="17.125" customWidth="1"/>
    <col min="4362" max="4362" width="0" hidden="1" customWidth="1"/>
    <col min="4363" max="4363" width="3.625" customWidth="1"/>
    <col min="4609" max="4609" width="4.375" customWidth="1"/>
    <col min="4610" max="4610" width="12.25" customWidth="1"/>
    <col min="4612" max="4612" width="10.625" customWidth="1"/>
    <col min="4613" max="4613" width="5.375" customWidth="1"/>
    <col min="4614" max="4614" width="2.75" customWidth="1"/>
    <col min="4615" max="4615" width="10.625" customWidth="1"/>
    <col min="4616" max="4616" width="8.625" customWidth="1"/>
    <col min="4617" max="4617" width="17.125" customWidth="1"/>
    <col min="4618" max="4618" width="0" hidden="1" customWidth="1"/>
    <col min="4619" max="4619" width="3.625" customWidth="1"/>
    <col min="4865" max="4865" width="4.375" customWidth="1"/>
    <col min="4866" max="4866" width="12.25" customWidth="1"/>
    <col min="4868" max="4868" width="10.625" customWidth="1"/>
    <col min="4869" max="4869" width="5.375" customWidth="1"/>
    <col min="4870" max="4870" width="2.75" customWidth="1"/>
    <col min="4871" max="4871" width="10.625" customWidth="1"/>
    <col min="4872" max="4872" width="8.625" customWidth="1"/>
    <col min="4873" max="4873" width="17.125" customWidth="1"/>
    <col min="4874" max="4874" width="0" hidden="1" customWidth="1"/>
    <col min="4875" max="4875" width="3.625" customWidth="1"/>
    <col min="5121" max="5121" width="4.375" customWidth="1"/>
    <col min="5122" max="5122" width="12.25" customWidth="1"/>
    <col min="5124" max="5124" width="10.625" customWidth="1"/>
    <col min="5125" max="5125" width="5.375" customWidth="1"/>
    <col min="5126" max="5126" width="2.75" customWidth="1"/>
    <col min="5127" max="5127" width="10.625" customWidth="1"/>
    <col min="5128" max="5128" width="8.625" customWidth="1"/>
    <col min="5129" max="5129" width="17.125" customWidth="1"/>
    <col min="5130" max="5130" width="0" hidden="1" customWidth="1"/>
    <col min="5131" max="5131" width="3.625" customWidth="1"/>
    <col min="5377" max="5377" width="4.375" customWidth="1"/>
    <col min="5378" max="5378" width="12.25" customWidth="1"/>
    <col min="5380" max="5380" width="10.625" customWidth="1"/>
    <col min="5381" max="5381" width="5.375" customWidth="1"/>
    <col min="5382" max="5382" width="2.75" customWidth="1"/>
    <col min="5383" max="5383" width="10.625" customWidth="1"/>
    <col min="5384" max="5384" width="8.625" customWidth="1"/>
    <col min="5385" max="5385" width="17.125" customWidth="1"/>
    <col min="5386" max="5386" width="0" hidden="1" customWidth="1"/>
    <col min="5387" max="5387" width="3.625" customWidth="1"/>
    <col min="5633" max="5633" width="4.375" customWidth="1"/>
    <col min="5634" max="5634" width="12.25" customWidth="1"/>
    <col min="5636" max="5636" width="10.625" customWidth="1"/>
    <col min="5637" max="5637" width="5.375" customWidth="1"/>
    <col min="5638" max="5638" width="2.75" customWidth="1"/>
    <col min="5639" max="5639" width="10.625" customWidth="1"/>
    <col min="5640" max="5640" width="8.625" customWidth="1"/>
    <col min="5641" max="5641" width="17.125" customWidth="1"/>
    <col min="5642" max="5642" width="0" hidden="1" customWidth="1"/>
    <col min="5643" max="5643" width="3.625" customWidth="1"/>
    <col min="5889" max="5889" width="4.375" customWidth="1"/>
    <col min="5890" max="5890" width="12.25" customWidth="1"/>
    <col min="5892" max="5892" width="10.625" customWidth="1"/>
    <col min="5893" max="5893" width="5.375" customWidth="1"/>
    <col min="5894" max="5894" width="2.75" customWidth="1"/>
    <col min="5895" max="5895" width="10.625" customWidth="1"/>
    <col min="5896" max="5896" width="8.625" customWidth="1"/>
    <col min="5897" max="5897" width="17.125" customWidth="1"/>
    <col min="5898" max="5898" width="0" hidden="1" customWidth="1"/>
    <col min="5899" max="5899" width="3.625" customWidth="1"/>
    <col min="6145" max="6145" width="4.375" customWidth="1"/>
    <col min="6146" max="6146" width="12.25" customWidth="1"/>
    <col min="6148" max="6148" width="10.625" customWidth="1"/>
    <col min="6149" max="6149" width="5.375" customWidth="1"/>
    <col min="6150" max="6150" width="2.75" customWidth="1"/>
    <col min="6151" max="6151" width="10.625" customWidth="1"/>
    <col min="6152" max="6152" width="8.625" customWidth="1"/>
    <col min="6153" max="6153" width="17.125" customWidth="1"/>
    <col min="6154" max="6154" width="0" hidden="1" customWidth="1"/>
    <col min="6155" max="6155" width="3.625" customWidth="1"/>
    <col min="6401" max="6401" width="4.375" customWidth="1"/>
    <col min="6402" max="6402" width="12.25" customWidth="1"/>
    <col min="6404" max="6404" width="10.625" customWidth="1"/>
    <col min="6405" max="6405" width="5.375" customWidth="1"/>
    <col min="6406" max="6406" width="2.75" customWidth="1"/>
    <col min="6407" max="6407" width="10.625" customWidth="1"/>
    <col min="6408" max="6408" width="8.625" customWidth="1"/>
    <col min="6409" max="6409" width="17.125" customWidth="1"/>
    <col min="6410" max="6410" width="0" hidden="1" customWidth="1"/>
    <col min="6411" max="6411" width="3.625" customWidth="1"/>
    <col min="6657" max="6657" width="4.375" customWidth="1"/>
    <col min="6658" max="6658" width="12.25" customWidth="1"/>
    <col min="6660" max="6660" width="10.625" customWidth="1"/>
    <col min="6661" max="6661" width="5.375" customWidth="1"/>
    <col min="6662" max="6662" width="2.75" customWidth="1"/>
    <col min="6663" max="6663" width="10.625" customWidth="1"/>
    <col min="6664" max="6664" width="8.625" customWidth="1"/>
    <col min="6665" max="6665" width="17.125" customWidth="1"/>
    <col min="6666" max="6666" width="0" hidden="1" customWidth="1"/>
    <col min="6667" max="6667" width="3.625" customWidth="1"/>
    <col min="6913" max="6913" width="4.375" customWidth="1"/>
    <col min="6914" max="6914" width="12.25" customWidth="1"/>
    <col min="6916" max="6916" width="10.625" customWidth="1"/>
    <col min="6917" max="6917" width="5.375" customWidth="1"/>
    <col min="6918" max="6918" width="2.75" customWidth="1"/>
    <col min="6919" max="6919" width="10.625" customWidth="1"/>
    <col min="6920" max="6920" width="8.625" customWidth="1"/>
    <col min="6921" max="6921" width="17.125" customWidth="1"/>
    <col min="6922" max="6922" width="0" hidden="1" customWidth="1"/>
    <col min="6923" max="6923" width="3.625" customWidth="1"/>
    <col min="7169" max="7169" width="4.375" customWidth="1"/>
    <col min="7170" max="7170" width="12.25" customWidth="1"/>
    <col min="7172" max="7172" width="10.625" customWidth="1"/>
    <col min="7173" max="7173" width="5.375" customWidth="1"/>
    <col min="7174" max="7174" width="2.75" customWidth="1"/>
    <col min="7175" max="7175" width="10.625" customWidth="1"/>
    <col min="7176" max="7176" width="8.625" customWidth="1"/>
    <col min="7177" max="7177" width="17.125" customWidth="1"/>
    <col min="7178" max="7178" width="0" hidden="1" customWidth="1"/>
    <col min="7179" max="7179" width="3.625" customWidth="1"/>
    <col min="7425" max="7425" width="4.375" customWidth="1"/>
    <col min="7426" max="7426" width="12.25" customWidth="1"/>
    <col min="7428" max="7428" width="10.625" customWidth="1"/>
    <col min="7429" max="7429" width="5.375" customWidth="1"/>
    <col min="7430" max="7430" width="2.75" customWidth="1"/>
    <col min="7431" max="7431" width="10.625" customWidth="1"/>
    <col min="7432" max="7432" width="8.625" customWidth="1"/>
    <col min="7433" max="7433" width="17.125" customWidth="1"/>
    <col min="7434" max="7434" width="0" hidden="1" customWidth="1"/>
    <col min="7435" max="7435" width="3.625" customWidth="1"/>
    <col min="7681" max="7681" width="4.375" customWidth="1"/>
    <col min="7682" max="7682" width="12.25" customWidth="1"/>
    <col min="7684" max="7684" width="10.625" customWidth="1"/>
    <col min="7685" max="7685" width="5.375" customWidth="1"/>
    <col min="7686" max="7686" width="2.75" customWidth="1"/>
    <col min="7687" max="7687" width="10.625" customWidth="1"/>
    <col min="7688" max="7688" width="8.625" customWidth="1"/>
    <col min="7689" max="7689" width="17.125" customWidth="1"/>
    <col min="7690" max="7690" width="0" hidden="1" customWidth="1"/>
    <col min="7691" max="7691" width="3.625" customWidth="1"/>
    <col min="7937" max="7937" width="4.375" customWidth="1"/>
    <col min="7938" max="7938" width="12.25" customWidth="1"/>
    <col min="7940" max="7940" width="10.625" customWidth="1"/>
    <col min="7941" max="7941" width="5.375" customWidth="1"/>
    <col min="7942" max="7942" width="2.75" customWidth="1"/>
    <col min="7943" max="7943" width="10.625" customWidth="1"/>
    <col min="7944" max="7944" width="8.625" customWidth="1"/>
    <col min="7945" max="7945" width="17.125" customWidth="1"/>
    <col min="7946" max="7946" width="0" hidden="1" customWidth="1"/>
    <col min="7947" max="7947" width="3.625" customWidth="1"/>
    <col min="8193" max="8193" width="4.375" customWidth="1"/>
    <col min="8194" max="8194" width="12.25" customWidth="1"/>
    <col min="8196" max="8196" width="10.625" customWidth="1"/>
    <col min="8197" max="8197" width="5.375" customWidth="1"/>
    <col min="8198" max="8198" width="2.75" customWidth="1"/>
    <col min="8199" max="8199" width="10.625" customWidth="1"/>
    <col min="8200" max="8200" width="8.625" customWidth="1"/>
    <col min="8201" max="8201" width="17.125" customWidth="1"/>
    <col min="8202" max="8202" width="0" hidden="1" customWidth="1"/>
    <col min="8203" max="8203" width="3.625" customWidth="1"/>
    <col min="8449" max="8449" width="4.375" customWidth="1"/>
    <col min="8450" max="8450" width="12.25" customWidth="1"/>
    <col min="8452" max="8452" width="10.625" customWidth="1"/>
    <col min="8453" max="8453" width="5.375" customWidth="1"/>
    <col min="8454" max="8454" width="2.75" customWidth="1"/>
    <col min="8455" max="8455" width="10.625" customWidth="1"/>
    <col min="8456" max="8456" width="8.625" customWidth="1"/>
    <col min="8457" max="8457" width="17.125" customWidth="1"/>
    <col min="8458" max="8458" width="0" hidden="1" customWidth="1"/>
    <col min="8459" max="8459" width="3.625" customWidth="1"/>
    <col min="8705" max="8705" width="4.375" customWidth="1"/>
    <col min="8706" max="8706" width="12.25" customWidth="1"/>
    <col min="8708" max="8708" width="10.625" customWidth="1"/>
    <col min="8709" max="8709" width="5.375" customWidth="1"/>
    <col min="8710" max="8710" width="2.75" customWidth="1"/>
    <col min="8711" max="8711" width="10.625" customWidth="1"/>
    <col min="8712" max="8712" width="8.625" customWidth="1"/>
    <col min="8713" max="8713" width="17.125" customWidth="1"/>
    <col min="8714" max="8714" width="0" hidden="1" customWidth="1"/>
    <col min="8715" max="8715" width="3.625" customWidth="1"/>
    <col min="8961" max="8961" width="4.375" customWidth="1"/>
    <col min="8962" max="8962" width="12.25" customWidth="1"/>
    <col min="8964" max="8964" width="10.625" customWidth="1"/>
    <col min="8965" max="8965" width="5.375" customWidth="1"/>
    <col min="8966" max="8966" width="2.75" customWidth="1"/>
    <col min="8967" max="8967" width="10.625" customWidth="1"/>
    <col min="8968" max="8968" width="8.625" customWidth="1"/>
    <col min="8969" max="8969" width="17.125" customWidth="1"/>
    <col min="8970" max="8970" width="0" hidden="1" customWidth="1"/>
    <col min="8971" max="8971" width="3.625" customWidth="1"/>
    <col min="9217" max="9217" width="4.375" customWidth="1"/>
    <col min="9218" max="9218" width="12.25" customWidth="1"/>
    <col min="9220" max="9220" width="10.625" customWidth="1"/>
    <col min="9221" max="9221" width="5.375" customWidth="1"/>
    <col min="9222" max="9222" width="2.75" customWidth="1"/>
    <col min="9223" max="9223" width="10.625" customWidth="1"/>
    <col min="9224" max="9224" width="8.625" customWidth="1"/>
    <col min="9225" max="9225" width="17.125" customWidth="1"/>
    <col min="9226" max="9226" width="0" hidden="1" customWidth="1"/>
    <col min="9227" max="9227" width="3.625" customWidth="1"/>
    <col min="9473" max="9473" width="4.375" customWidth="1"/>
    <col min="9474" max="9474" width="12.25" customWidth="1"/>
    <col min="9476" max="9476" width="10.625" customWidth="1"/>
    <col min="9477" max="9477" width="5.375" customWidth="1"/>
    <col min="9478" max="9478" width="2.75" customWidth="1"/>
    <col min="9479" max="9479" width="10.625" customWidth="1"/>
    <col min="9480" max="9480" width="8.625" customWidth="1"/>
    <col min="9481" max="9481" width="17.125" customWidth="1"/>
    <col min="9482" max="9482" width="0" hidden="1" customWidth="1"/>
    <col min="9483" max="9483" width="3.625" customWidth="1"/>
    <col min="9729" max="9729" width="4.375" customWidth="1"/>
    <col min="9730" max="9730" width="12.25" customWidth="1"/>
    <col min="9732" max="9732" width="10.625" customWidth="1"/>
    <col min="9733" max="9733" width="5.375" customWidth="1"/>
    <col min="9734" max="9734" width="2.75" customWidth="1"/>
    <col min="9735" max="9735" width="10.625" customWidth="1"/>
    <col min="9736" max="9736" width="8.625" customWidth="1"/>
    <col min="9737" max="9737" width="17.125" customWidth="1"/>
    <col min="9738" max="9738" width="0" hidden="1" customWidth="1"/>
    <col min="9739" max="9739" width="3.625" customWidth="1"/>
    <col min="9985" max="9985" width="4.375" customWidth="1"/>
    <col min="9986" max="9986" width="12.25" customWidth="1"/>
    <col min="9988" max="9988" width="10.625" customWidth="1"/>
    <col min="9989" max="9989" width="5.375" customWidth="1"/>
    <col min="9990" max="9990" width="2.75" customWidth="1"/>
    <col min="9991" max="9991" width="10.625" customWidth="1"/>
    <col min="9992" max="9992" width="8.625" customWidth="1"/>
    <col min="9993" max="9993" width="17.125" customWidth="1"/>
    <col min="9994" max="9994" width="0" hidden="1" customWidth="1"/>
    <col min="9995" max="9995" width="3.625" customWidth="1"/>
    <col min="10241" max="10241" width="4.375" customWidth="1"/>
    <col min="10242" max="10242" width="12.25" customWidth="1"/>
    <col min="10244" max="10244" width="10.625" customWidth="1"/>
    <col min="10245" max="10245" width="5.375" customWidth="1"/>
    <col min="10246" max="10246" width="2.75" customWidth="1"/>
    <col min="10247" max="10247" width="10.625" customWidth="1"/>
    <col min="10248" max="10248" width="8.625" customWidth="1"/>
    <col min="10249" max="10249" width="17.125" customWidth="1"/>
    <col min="10250" max="10250" width="0" hidden="1" customWidth="1"/>
    <col min="10251" max="10251" width="3.625" customWidth="1"/>
    <col min="10497" max="10497" width="4.375" customWidth="1"/>
    <col min="10498" max="10498" width="12.25" customWidth="1"/>
    <col min="10500" max="10500" width="10.625" customWidth="1"/>
    <col min="10501" max="10501" width="5.375" customWidth="1"/>
    <col min="10502" max="10502" width="2.75" customWidth="1"/>
    <col min="10503" max="10503" width="10.625" customWidth="1"/>
    <col min="10504" max="10504" width="8.625" customWidth="1"/>
    <col min="10505" max="10505" width="17.125" customWidth="1"/>
    <col min="10506" max="10506" width="0" hidden="1" customWidth="1"/>
    <col min="10507" max="10507" width="3.625" customWidth="1"/>
    <col min="10753" max="10753" width="4.375" customWidth="1"/>
    <col min="10754" max="10754" width="12.25" customWidth="1"/>
    <col min="10756" max="10756" width="10.625" customWidth="1"/>
    <col min="10757" max="10757" width="5.375" customWidth="1"/>
    <col min="10758" max="10758" width="2.75" customWidth="1"/>
    <col min="10759" max="10759" width="10.625" customWidth="1"/>
    <col min="10760" max="10760" width="8.625" customWidth="1"/>
    <col min="10761" max="10761" width="17.125" customWidth="1"/>
    <col min="10762" max="10762" width="0" hidden="1" customWidth="1"/>
    <col min="10763" max="10763" width="3.625" customWidth="1"/>
    <col min="11009" max="11009" width="4.375" customWidth="1"/>
    <col min="11010" max="11010" width="12.25" customWidth="1"/>
    <col min="11012" max="11012" width="10.625" customWidth="1"/>
    <col min="11013" max="11013" width="5.375" customWidth="1"/>
    <col min="11014" max="11014" width="2.75" customWidth="1"/>
    <col min="11015" max="11015" width="10.625" customWidth="1"/>
    <col min="11016" max="11016" width="8.625" customWidth="1"/>
    <col min="11017" max="11017" width="17.125" customWidth="1"/>
    <col min="11018" max="11018" width="0" hidden="1" customWidth="1"/>
    <col min="11019" max="11019" width="3.625" customWidth="1"/>
    <col min="11265" max="11265" width="4.375" customWidth="1"/>
    <col min="11266" max="11266" width="12.25" customWidth="1"/>
    <col min="11268" max="11268" width="10.625" customWidth="1"/>
    <col min="11269" max="11269" width="5.375" customWidth="1"/>
    <col min="11270" max="11270" width="2.75" customWidth="1"/>
    <col min="11271" max="11271" width="10.625" customWidth="1"/>
    <col min="11272" max="11272" width="8.625" customWidth="1"/>
    <col min="11273" max="11273" width="17.125" customWidth="1"/>
    <col min="11274" max="11274" width="0" hidden="1" customWidth="1"/>
    <col min="11275" max="11275" width="3.625" customWidth="1"/>
    <col min="11521" max="11521" width="4.375" customWidth="1"/>
    <col min="11522" max="11522" width="12.25" customWidth="1"/>
    <col min="11524" max="11524" width="10.625" customWidth="1"/>
    <col min="11525" max="11525" width="5.375" customWidth="1"/>
    <col min="11526" max="11526" width="2.75" customWidth="1"/>
    <col min="11527" max="11527" width="10.625" customWidth="1"/>
    <col min="11528" max="11528" width="8.625" customWidth="1"/>
    <col min="11529" max="11529" width="17.125" customWidth="1"/>
    <col min="11530" max="11530" width="0" hidden="1" customWidth="1"/>
    <col min="11531" max="11531" width="3.625" customWidth="1"/>
    <col min="11777" max="11777" width="4.375" customWidth="1"/>
    <col min="11778" max="11778" width="12.25" customWidth="1"/>
    <col min="11780" max="11780" width="10.625" customWidth="1"/>
    <col min="11781" max="11781" width="5.375" customWidth="1"/>
    <col min="11782" max="11782" width="2.75" customWidth="1"/>
    <col min="11783" max="11783" width="10.625" customWidth="1"/>
    <col min="11784" max="11784" width="8.625" customWidth="1"/>
    <col min="11785" max="11785" width="17.125" customWidth="1"/>
    <col min="11786" max="11786" width="0" hidden="1" customWidth="1"/>
    <col min="11787" max="11787" width="3.625" customWidth="1"/>
    <col min="12033" max="12033" width="4.375" customWidth="1"/>
    <col min="12034" max="12034" width="12.25" customWidth="1"/>
    <col min="12036" max="12036" width="10.625" customWidth="1"/>
    <col min="12037" max="12037" width="5.375" customWidth="1"/>
    <col min="12038" max="12038" width="2.75" customWidth="1"/>
    <col min="12039" max="12039" width="10.625" customWidth="1"/>
    <col min="12040" max="12040" width="8.625" customWidth="1"/>
    <col min="12041" max="12041" width="17.125" customWidth="1"/>
    <col min="12042" max="12042" width="0" hidden="1" customWidth="1"/>
    <col min="12043" max="12043" width="3.625" customWidth="1"/>
    <col min="12289" max="12289" width="4.375" customWidth="1"/>
    <col min="12290" max="12290" width="12.25" customWidth="1"/>
    <col min="12292" max="12292" width="10.625" customWidth="1"/>
    <col min="12293" max="12293" width="5.375" customWidth="1"/>
    <col min="12294" max="12294" width="2.75" customWidth="1"/>
    <col min="12295" max="12295" width="10.625" customWidth="1"/>
    <col min="12296" max="12296" width="8.625" customWidth="1"/>
    <col min="12297" max="12297" width="17.125" customWidth="1"/>
    <col min="12298" max="12298" width="0" hidden="1" customWidth="1"/>
    <col min="12299" max="12299" width="3.625" customWidth="1"/>
    <col min="12545" max="12545" width="4.375" customWidth="1"/>
    <col min="12546" max="12546" width="12.25" customWidth="1"/>
    <col min="12548" max="12548" width="10.625" customWidth="1"/>
    <col min="12549" max="12549" width="5.375" customWidth="1"/>
    <col min="12550" max="12550" width="2.75" customWidth="1"/>
    <col min="12551" max="12551" width="10.625" customWidth="1"/>
    <col min="12552" max="12552" width="8.625" customWidth="1"/>
    <col min="12553" max="12553" width="17.125" customWidth="1"/>
    <col min="12554" max="12554" width="0" hidden="1" customWidth="1"/>
    <col min="12555" max="12555" width="3.625" customWidth="1"/>
    <col min="12801" max="12801" width="4.375" customWidth="1"/>
    <col min="12802" max="12802" width="12.25" customWidth="1"/>
    <col min="12804" max="12804" width="10.625" customWidth="1"/>
    <col min="12805" max="12805" width="5.375" customWidth="1"/>
    <col min="12806" max="12806" width="2.75" customWidth="1"/>
    <col min="12807" max="12807" width="10.625" customWidth="1"/>
    <col min="12808" max="12808" width="8.625" customWidth="1"/>
    <col min="12809" max="12809" width="17.125" customWidth="1"/>
    <col min="12810" max="12810" width="0" hidden="1" customWidth="1"/>
    <col min="12811" max="12811" width="3.625" customWidth="1"/>
    <col min="13057" max="13057" width="4.375" customWidth="1"/>
    <col min="13058" max="13058" width="12.25" customWidth="1"/>
    <col min="13060" max="13060" width="10.625" customWidth="1"/>
    <col min="13061" max="13061" width="5.375" customWidth="1"/>
    <col min="13062" max="13062" width="2.75" customWidth="1"/>
    <col min="13063" max="13063" width="10.625" customWidth="1"/>
    <col min="13064" max="13064" width="8.625" customWidth="1"/>
    <col min="13065" max="13065" width="17.125" customWidth="1"/>
    <col min="13066" max="13066" width="0" hidden="1" customWidth="1"/>
    <col min="13067" max="13067" width="3.625" customWidth="1"/>
    <col min="13313" max="13313" width="4.375" customWidth="1"/>
    <col min="13314" max="13314" width="12.25" customWidth="1"/>
    <col min="13316" max="13316" width="10.625" customWidth="1"/>
    <col min="13317" max="13317" width="5.375" customWidth="1"/>
    <col min="13318" max="13318" width="2.75" customWidth="1"/>
    <col min="13319" max="13319" width="10.625" customWidth="1"/>
    <col min="13320" max="13320" width="8.625" customWidth="1"/>
    <col min="13321" max="13321" width="17.125" customWidth="1"/>
    <col min="13322" max="13322" width="0" hidden="1" customWidth="1"/>
    <col min="13323" max="13323" width="3.625" customWidth="1"/>
    <col min="13569" max="13569" width="4.375" customWidth="1"/>
    <col min="13570" max="13570" width="12.25" customWidth="1"/>
    <col min="13572" max="13572" width="10.625" customWidth="1"/>
    <col min="13573" max="13573" width="5.375" customWidth="1"/>
    <col min="13574" max="13574" width="2.75" customWidth="1"/>
    <col min="13575" max="13575" width="10.625" customWidth="1"/>
    <col min="13576" max="13576" width="8.625" customWidth="1"/>
    <col min="13577" max="13577" width="17.125" customWidth="1"/>
    <col min="13578" max="13578" width="0" hidden="1" customWidth="1"/>
    <col min="13579" max="13579" width="3.625" customWidth="1"/>
    <col min="13825" max="13825" width="4.375" customWidth="1"/>
    <col min="13826" max="13826" width="12.25" customWidth="1"/>
    <col min="13828" max="13828" width="10.625" customWidth="1"/>
    <col min="13829" max="13829" width="5.375" customWidth="1"/>
    <col min="13830" max="13830" width="2.75" customWidth="1"/>
    <col min="13831" max="13831" width="10.625" customWidth="1"/>
    <col min="13832" max="13832" width="8.625" customWidth="1"/>
    <col min="13833" max="13833" width="17.125" customWidth="1"/>
    <col min="13834" max="13834" width="0" hidden="1" customWidth="1"/>
    <col min="13835" max="13835" width="3.625" customWidth="1"/>
    <col min="14081" max="14081" width="4.375" customWidth="1"/>
    <col min="14082" max="14082" width="12.25" customWidth="1"/>
    <col min="14084" max="14084" width="10.625" customWidth="1"/>
    <col min="14085" max="14085" width="5.375" customWidth="1"/>
    <col min="14086" max="14086" width="2.75" customWidth="1"/>
    <col min="14087" max="14087" width="10.625" customWidth="1"/>
    <col min="14088" max="14088" width="8.625" customWidth="1"/>
    <col min="14089" max="14089" width="17.125" customWidth="1"/>
    <col min="14090" max="14090" width="0" hidden="1" customWidth="1"/>
    <col min="14091" max="14091" width="3.625" customWidth="1"/>
    <col min="14337" max="14337" width="4.375" customWidth="1"/>
    <col min="14338" max="14338" width="12.25" customWidth="1"/>
    <col min="14340" max="14340" width="10.625" customWidth="1"/>
    <col min="14341" max="14341" width="5.375" customWidth="1"/>
    <col min="14342" max="14342" width="2.75" customWidth="1"/>
    <col min="14343" max="14343" width="10.625" customWidth="1"/>
    <col min="14344" max="14344" width="8.625" customWidth="1"/>
    <col min="14345" max="14345" width="17.125" customWidth="1"/>
    <col min="14346" max="14346" width="0" hidden="1" customWidth="1"/>
    <col min="14347" max="14347" width="3.625" customWidth="1"/>
    <col min="14593" max="14593" width="4.375" customWidth="1"/>
    <col min="14594" max="14594" width="12.25" customWidth="1"/>
    <col min="14596" max="14596" width="10.625" customWidth="1"/>
    <col min="14597" max="14597" width="5.375" customWidth="1"/>
    <col min="14598" max="14598" width="2.75" customWidth="1"/>
    <col min="14599" max="14599" width="10.625" customWidth="1"/>
    <col min="14600" max="14600" width="8.625" customWidth="1"/>
    <col min="14601" max="14601" width="17.125" customWidth="1"/>
    <col min="14602" max="14602" width="0" hidden="1" customWidth="1"/>
    <col min="14603" max="14603" width="3.625" customWidth="1"/>
    <col min="14849" max="14849" width="4.375" customWidth="1"/>
    <col min="14850" max="14850" width="12.25" customWidth="1"/>
    <col min="14852" max="14852" width="10.625" customWidth="1"/>
    <col min="14853" max="14853" width="5.375" customWidth="1"/>
    <col min="14854" max="14854" width="2.75" customWidth="1"/>
    <col min="14855" max="14855" width="10.625" customWidth="1"/>
    <col min="14856" max="14856" width="8.625" customWidth="1"/>
    <col min="14857" max="14857" width="17.125" customWidth="1"/>
    <col min="14858" max="14858" width="0" hidden="1" customWidth="1"/>
    <col min="14859" max="14859" width="3.625" customWidth="1"/>
    <col min="15105" max="15105" width="4.375" customWidth="1"/>
    <col min="15106" max="15106" width="12.25" customWidth="1"/>
    <col min="15108" max="15108" width="10.625" customWidth="1"/>
    <col min="15109" max="15109" width="5.375" customWidth="1"/>
    <col min="15110" max="15110" width="2.75" customWidth="1"/>
    <col min="15111" max="15111" width="10.625" customWidth="1"/>
    <col min="15112" max="15112" width="8.625" customWidth="1"/>
    <col min="15113" max="15113" width="17.125" customWidth="1"/>
    <col min="15114" max="15114" width="0" hidden="1" customWidth="1"/>
    <col min="15115" max="15115" width="3.625" customWidth="1"/>
    <col min="15361" max="15361" width="4.375" customWidth="1"/>
    <col min="15362" max="15362" width="12.25" customWidth="1"/>
    <col min="15364" max="15364" width="10.625" customWidth="1"/>
    <col min="15365" max="15365" width="5.375" customWidth="1"/>
    <col min="15366" max="15366" width="2.75" customWidth="1"/>
    <col min="15367" max="15367" width="10.625" customWidth="1"/>
    <col min="15368" max="15368" width="8.625" customWidth="1"/>
    <col min="15369" max="15369" width="17.125" customWidth="1"/>
    <col min="15370" max="15370" width="0" hidden="1" customWidth="1"/>
    <col min="15371" max="15371" width="3.625" customWidth="1"/>
    <col min="15617" max="15617" width="4.375" customWidth="1"/>
    <col min="15618" max="15618" width="12.25" customWidth="1"/>
    <col min="15620" max="15620" width="10.625" customWidth="1"/>
    <col min="15621" max="15621" width="5.375" customWidth="1"/>
    <col min="15622" max="15622" width="2.75" customWidth="1"/>
    <col min="15623" max="15623" width="10.625" customWidth="1"/>
    <col min="15624" max="15624" width="8.625" customWidth="1"/>
    <col min="15625" max="15625" width="17.125" customWidth="1"/>
    <col min="15626" max="15626" width="0" hidden="1" customWidth="1"/>
    <col min="15627" max="15627" width="3.625" customWidth="1"/>
    <col min="15873" max="15873" width="4.375" customWidth="1"/>
    <col min="15874" max="15874" width="12.25" customWidth="1"/>
    <col min="15876" max="15876" width="10.625" customWidth="1"/>
    <col min="15877" max="15877" width="5.375" customWidth="1"/>
    <col min="15878" max="15878" width="2.75" customWidth="1"/>
    <col min="15879" max="15879" width="10.625" customWidth="1"/>
    <col min="15880" max="15880" width="8.625" customWidth="1"/>
    <col min="15881" max="15881" width="17.125" customWidth="1"/>
    <col min="15882" max="15882" width="0" hidden="1" customWidth="1"/>
    <col min="15883" max="15883" width="3.625" customWidth="1"/>
    <col min="16129" max="16129" width="4.375" customWidth="1"/>
    <col min="16130" max="16130" width="12.25" customWidth="1"/>
    <col min="16132" max="16132" width="10.625" customWidth="1"/>
    <col min="16133" max="16133" width="5.375" customWidth="1"/>
    <col min="16134" max="16134" width="2.75" customWidth="1"/>
    <col min="16135" max="16135" width="10.625" customWidth="1"/>
    <col min="16136" max="16136" width="8.625" customWidth="1"/>
    <col min="16137" max="16137" width="17.125" customWidth="1"/>
    <col min="16138" max="16138" width="0" hidden="1" customWidth="1"/>
    <col min="16139" max="16139" width="3.625" customWidth="1"/>
  </cols>
  <sheetData>
    <row r="1" spans="1:11" ht="15" customHeight="1" x14ac:dyDescent="0.15">
      <c r="A1" s="1"/>
      <c r="B1" s="2"/>
      <c r="C1" s="2"/>
      <c r="D1" s="2"/>
      <c r="E1" s="2"/>
      <c r="F1" s="2"/>
      <c r="G1" s="2"/>
      <c r="H1" s="2"/>
      <c r="I1" s="3">
        <f ca="1">TODAY()</f>
        <v>45216</v>
      </c>
      <c r="J1" s="4"/>
      <c r="K1" s="4"/>
    </row>
    <row r="2" spans="1:11" ht="17.25" customHeight="1" x14ac:dyDescent="0.15">
      <c r="A2" s="4"/>
      <c r="B2" s="5"/>
      <c r="C2" s="5"/>
      <c r="D2" s="5"/>
      <c r="E2" s="5"/>
      <c r="F2" s="5"/>
      <c r="G2" s="4"/>
      <c r="H2" s="4"/>
      <c r="I2" s="6"/>
      <c r="J2" s="4"/>
      <c r="K2" s="4"/>
    </row>
    <row r="3" spans="1:11" s="8" customFormat="1" ht="15" customHeight="1" x14ac:dyDescent="0.15">
      <c r="A3" s="7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s="8" customFormat="1" ht="9.9499999999999993" customHeight="1" x14ac:dyDescent="0.15">
      <c r="A4" s="9"/>
      <c r="B4" s="10"/>
      <c r="C4" s="9"/>
      <c r="D4" s="9"/>
      <c r="E4" s="9"/>
      <c r="F4" s="9"/>
      <c r="G4" s="9"/>
      <c r="H4" s="9"/>
      <c r="I4" s="11"/>
      <c r="J4" s="9"/>
      <c r="K4" s="9"/>
    </row>
    <row r="5" spans="1:11" s="13" customFormat="1" ht="20.100000000000001" customHeight="1" x14ac:dyDescent="0.15">
      <c r="A5" s="12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" customHeight="1" x14ac:dyDescent="0.15">
      <c r="A6" s="14" t="s">
        <v>2</v>
      </c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" customHeight="1" x14ac:dyDescent="0.15">
      <c r="A7" s="14" t="s">
        <v>3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9.9499999999999993" customHeight="1" x14ac:dyDescent="0.15">
      <c r="A8" s="4"/>
      <c r="B8" s="15"/>
      <c r="C8" s="4"/>
      <c r="D8" s="4"/>
      <c r="E8" s="4"/>
      <c r="F8" s="4"/>
      <c r="G8" s="4"/>
      <c r="H8" s="4"/>
      <c r="I8" s="16"/>
      <c r="J8" s="4"/>
      <c r="K8" s="4"/>
    </row>
    <row r="9" spans="1:11" ht="15" customHeight="1" x14ac:dyDescent="0.15">
      <c r="A9" s="4"/>
      <c r="B9" s="4" t="s">
        <v>4</v>
      </c>
      <c r="C9" s="17"/>
      <c r="D9" s="17"/>
      <c r="E9" s="17"/>
      <c r="F9" s="17"/>
      <c r="G9" s="4"/>
      <c r="H9" s="4"/>
      <c r="I9" s="16"/>
      <c r="J9" s="4"/>
      <c r="K9" s="4"/>
    </row>
    <row r="10" spans="1:11" ht="15" customHeight="1" x14ac:dyDescent="0.15">
      <c r="A10" s="4"/>
      <c r="B10" s="18" t="s">
        <v>5</v>
      </c>
      <c r="C10" s="17" t="s">
        <v>6</v>
      </c>
      <c r="D10" s="17"/>
      <c r="E10" s="17"/>
      <c r="F10" s="18"/>
      <c r="G10" s="18" t="s">
        <v>7</v>
      </c>
      <c r="H10" s="17"/>
      <c r="I10" s="16"/>
      <c r="J10" s="4"/>
      <c r="K10" s="4"/>
    </row>
    <row r="11" spans="1:11" s="22" customFormat="1" ht="15" customHeight="1" x14ac:dyDescent="0.15">
      <c r="A11" s="19"/>
      <c r="B11" s="18"/>
      <c r="C11" s="20" t="s">
        <v>8</v>
      </c>
      <c r="D11" s="20"/>
      <c r="E11" s="20"/>
      <c r="F11" s="19"/>
      <c r="G11" s="18" t="s">
        <v>9</v>
      </c>
      <c r="H11" s="17"/>
      <c r="I11" s="21"/>
      <c r="J11" s="19"/>
      <c r="K11" s="19"/>
    </row>
    <row r="12" spans="1:11" s="22" customFormat="1" ht="15" customHeight="1" x14ac:dyDescent="0.15">
      <c r="A12" s="19"/>
      <c r="B12" s="18"/>
      <c r="C12" s="18"/>
      <c r="D12" s="18"/>
      <c r="E12" s="18"/>
      <c r="F12" s="23"/>
      <c r="G12" s="18" t="s">
        <v>10</v>
      </c>
      <c r="H12" s="17"/>
      <c r="I12" s="21"/>
      <c r="J12" s="19"/>
      <c r="K12" s="19"/>
    </row>
    <row r="13" spans="1:11" ht="7.5" customHeight="1" x14ac:dyDescent="0.15">
      <c r="A13" s="4"/>
      <c r="B13" s="17"/>
      <c r="C13" s="17"/>
      <c r="D13" s="4"/>
      <c r="E13" s="4"/>
      <c r="F13" s="4"/>
      <c r="G13" s="17"/>
      <c r="H13" s="17"/>
      <c r="I13" s="21"/>
      <c r="J13" s="4"/>
      <c r="K13" s="4"/>
    </row>
    <row r="14" spans="1:11" ht="15" customHeight="1" x14ac:dyDescent="0.15">
      <c r="A14" s="4"/>
      <c r="B14" s="18"/>
      <c r="C14" s="4"/>
      <c r="D14" s="4"/>
      <c r="E14" s="4"/>
      <c r="F14" s="24"/>
      <c r="G14" s="24"/>
      <c r="H14" s="17"/>
      <c r="I14" s="21"/>
      <c r="J14" s="4"/>
      <c r="K14" s="4"/>
    </row>
    <row r="15" spans="1:11" ht="15" customHeight="1" x14ac:dyDescent="0.15">
      <c r="A15" s="4"/>
      <c r="B15" s="18"/>
      <c r="C15" s="4"/>
      <c r="D15" s="4"/>
      <c r="E15" s="4"/>
      <c r="F15" s="18"/>
      <c r="G15" s="18"/>
      <c r="H15" s="17"/>
      <c r="I15" s="21"/>
      <c r="J15" s="4"/>
      <c r="K15" s="4"/>
    </row>
    <row r="16" spans="1:11" ht="3.75" customHeight="1" x14ac:dyDescent="0.15">
      <c r="A16" s="4"/>
      <c r="B16" s="18"/>
      <c r="C16" s="4"/>
      <c r="D16" s="4"/>
      <c r="E16" s="4"/>
      <c r="F16" s="18"/>
      <c r="G16" s="18"/>
      <c r="H16" s="17"/>
      <c r="I16" s="21"/>
      <c r="J16" s="4"/>
      <c r="K16" s="4"/>
    </row>
    <row r="17" spans="1:11" ht="15" customHeight="1" x14ac:dyDescent="0.15">
      <c r="A17" s="2" t="s">
        <v>11</v>
      </c>
      <c r="B17" s="2"/>
      <c r="C17" s="4"/>
      <c r="D17" s="4"/>
      <c r="E17" s="4"/>
      <c r="F17" s="4"/>
      <c r="G17" s="4"/>
      <c r="H17" s="4"/>
      <c r="I17" s="16"/>
      <c r="J17" s="4"/>
      <c r="K17" s="4"/>
    </row>
    <row r="18" spans="1:11" ht="12.95" customHeight="1" x14ac:dyDescent="0.15">
      <c r="A18" s="4"/>
      <c r="B18" s="25" t="s">
        <v>12</v>
      </c>
      <c r="C18" s="26"/>
      <c r="D18" s="26"/>
      <c r="E18" s="26"/>
      <c r="F18" s="27"/>
      <c r="G18" s="28" t="s">
        <v>13</v>
      </c>
      <c r="H18" s="28" t="s">
        <v>14</v>
      </c>
      <c r="I18" s="29" t="s">
        <v>15</v>
      </c>
      <c r="J18" s="4"/>
      <c r="K18" s="4"/>
    </row>
    <row r="19" spans="1:11" ht="14.1" customHeight="1" x14ac:dyDescent="0.15">
      <c r="A19" s="4"/>
      <c r="B19" s="30" t="s">
        <v>16</v>
      </c>
      <c r="C19" s="31"/>
      <c r="D19" s="32"/>
      <c r="E19" s="32"/>
      <c r="F19" s="33"/>
      <c r="G19" s="34">
        <v>30000</v>
      </c>
      <c r="H19" s="34">
        <v>1</v>
      </c>
      <c r="I19" s="34">
        <f>IF(H19&lt;&gt;"",G19*H19,"")</f>
        <v>30000</v>
      </c>
      <c r="J19" s="4"/>
      <c r="K19" s="4"/>
    </row>
    <row r="20" spans="1:11" ht="14.1" customHeight="1" x14ac:dyDescent="0.15">
      <c r="A20" s="4"/>
      <c r="B20" s="30" t="s">
        <v>17</v>
      </c>
      <c r="C20" s="31"/>
      <c r="D20" s="32"/>
      <c r="E20" s="32"/>
      <c r="F20" s="33"/>
      <c r="G20" s="34">
        <v>15000</v>
      </c>
      <c r="H20" s="34">
        <f>H11-H19</f>
        <v>-1</v>
      </c>
      <c r="I20" s="34">
        <f>IF(H20&lt;&gt;"",G20*H20,"")</f>
        <v>-15000</v>
      </c>
      <c r="J20" s="4"/>
      <c r="K20" s="4"/>
    </row>
    <row r="21" spans="1:11" ht="14.1" customHeight="1" thickBot="1" x14ac:dyDescent="0.2">
      <c r="A21" s="4"/>
      <c r="B21" s="35" t="s">
        <v>18</v>
      </c>
      <c r="C21" s="36"/>
      <c r="D21" s="37"/>
      <c r="E21" s="37"/>
      <c r="F21" s="38"/>
      <c r="G21" s="39">
        <v>10000</v>
      </c>
      <c r="H21" s="39">
        <f>H12</f>
        <v>0</v>
      </c>
      <c r="I21" s="34">
        <f>IF(H21&lt;&gt;"",G21*H21,"")</f>
        <v>0</v>
      </c>
      <c r="J21" s="4"/>
      <c r="K21" s="4"/>
    </row>
    <row r="22" spans="1:11" ht="14.1" customHeight="1" x14ac:dyDescent="0.15">
      <c r="A22" s="4"/>
      <c r="B22" s="40" t="s">
        <v>19</v>
      </c>
      <c r="C22" s="41"/>
      <c r="D22" s="42"/>
      <c r="E22" s="42"/>
      <c r="F22" s="43"/>
      <c r="G22" s="44"/>
      <c r="H22" s="44"/>
      <c r="I22" s="44">
        <f>SUM(I19:I21)</f>
        <v>15000</v>
      </c>
      <c r="J22" s="4"/>
      <c r="K22" s="4"/>
    </row>
    <row r="23" spans="1:11" s="51" customFormat="1" ht="14.1" customHeight="1" x14ac:dyDescent="0.15">
      <c r="A23" s="45"/>
      <c r="B23" s="46" t="s">
        <v>20</v>
      </c>
      <c r="C23" s="47"/>
      <c r="D23" s="48"/>
      <c r="E23" s="47"/>
      <c r="F23" s="49"/>
      <c r="G23" s="50"/>
      <c r="H23" s="50"/>
      <c r="I23" s="50">
        <f>ROUNDDOWN(I22*0.1,0)</f>
        <v>1500</v>
      </c>
      <c r="J23" s="45"/>
      <c r="K23" s="45"/>
    </row>
    <row r="24" spans="1:11" s="51" customFormat="1" ht="14.1" customHeight="1" thickBot="1" x14ac:dyDescent="0.2">
      <c r="A24" s="45"/>
      <c r="B24" s="52" t="s">
        <v>21</v>
      </c>
      <c r="C24" s="53"/>
      <c r="D24" s="53"/>
      <c r="E24" s="53"/>
      <c r="F24" s="54"/>
      <c r="G24" s="55"/>
      <c r="H24" s="55"/>
      <c r="I24" s="55">
        <v>5000</v>
      </c>
      <c r="J24" s="45"/>
      <c r="K24" s="45"/>
    </row>
    <row r="25" spans="1:11" s="51" customFormat="1" ht="14.1" customHeight="1" x14ac:dyDescent="0.15">
      <c r="A25" s="45"/>
      <c r="B25" s="35" t="s">
        <v>22</v>
      </c>
      <c r="C25" s="37"/>
      <c r="D25" s="37"/>
      <c r="E25" s="37"/>
      <c r="F25" s="38"/>
      <c r="G25" s="39"/>
      <c r="H25" s="39"/>
      <c r="I25" s="56">
        <f>SUM(I22:I24)</f>
        <v>21500</v>
      </c>
      <c r="J25" s="45"/>
      <c r="K25" s="45"/>
    </row>
    <row r="26" spans="1:11" s="51" customFormat="1" ht="14.1" customHeight="1" x14ac:dyDescent="0.15">
      <c r="A26" s="45"/>
      <c r="B26" s="35" t="s">
        <v>23</v>
      </c>
      <c r="C26" s="37"/>
      <c r="D26" s="37"/>
      <c r="E26" s="37"/>
      <c r="F26" s="38"/>
      <c r="G26" s="39"/>
      <c r="H26" s="39"/>
      <c r="I26" s="39">
        <f>IF(I22&gt;1000000,ROUNDDOWN((I22-1000000)*0.2042,0)+102100,ROUNDDOWN(I22*0.1021,0))</f>
        <v>1531</v>
      </c>
      <c r="J26" s="45"/>
      <c r="K26" s="45"/>
    </row>
    <row r="27" spans="1:11" s="8" customFormat="1" ht="18" customHeight="1" x14ac:dyDescent="0.15">
      <c r="A27" s="9"/>
      <c r="B27" s="57" t="s">
        <v>24</v>
      </c>
      <c r="C27" s="58"/>
      <c r="D27" s="58"/>
      <c r="E27" s="58"/>
      <c r="F27" s="59"/>
      <c r="G27" s="60"/>
      <c r="H27" s="60"/>
      <c r="I27" s="61">
        <f>I25-I26</f>
        <v>19969</v>
      </c>
      <c r="J27" s="9"/>
      <c r="K27" s="9"/>
    </row>
    <row r="28" spans="1:11" ht="3.75" customHeight="1" x14ac:dyDescent="0.15">
      <c r="A28" s="4"/>
      <c r="B28" s="18"/>
      <c r="C28" s="4"/>
      <c r="D28" s="4"/>
      <c r="E28" s="4"/>
      <c r="F28" s="18"/>
      <c r="G28" s="18"/>
      <c r="H28" s="17"/>
      <c r="I28" s="21"/>
      <c r="J28" s="4"/>
      <c r="K28" s="4"/>
    </row>
    <row r="29" spans="1:11" ht="15" customHeight="1" x14ac:dyDescent="0.15">
      <c r="A29" s="2" t="s">
        <v>25</v>
      </c>
      <c r="B29" s="2"/>
      <c r="C29" s="4"/>
      <c r="D29" s="4"/>
      <c r="E29" s="4"/>
      <c r="F29" s="4"/>
      <c r="G29" s="4"/>
      <c r="H29" s="4"/>
      <c r="I29" s="16"/>
      <c r="J29" s="4"/>
      <c r="K29" s="4"/>
    </row>
    <row r="30" spans="1:11" ht="14.1" customHeight="1" x14ac:dyDescent="0.15">
      <c r="A30" s="4"/>
      <c r="B30" s="25" t="s">
        <v>12</v>
      </c>
      <c r="C30" s="26"/>
      <c r="D30" s="26"/>
      <c r="E30" s="26"/>
      <c r="F30" s="27"/>
      <c r="G30" s="28" t="s">
        <v>13</v>
      </c>
      <c r="H30" s="28" t="s">
        <v>14</v>
      </c>
      <c r="I30" s="29" t="s">
        <v>15</v>
      </c>
      <c r="J30" s="4"/>
      <c r="K30" s="4"/>
    </row>
    <row r="31" spans="1:11" ht="14.1" customHeight="1" x14ac:dyDescent="0.15">
      <c r="A31" s="4"/>
      <c r="B31" s="30" t="s">
        <v>26</v>
      </c>
      <c r="C31" s="31"/>
      <c r="D31" s="32"/>
      <c r="E31" s="32"/>
      <c r="F31" s="33"/>
      <c r="G31" s="34">
        <v>56000</v>
      </c>
      <c r="H31" s="34">
        <v>1</v>
      </c>
      <c r="I31" s="34">
        <f>IF(H31&lt;&gt;"",G31*H31,"")</f>
        <v>56000</v>
      </c>
      <c r="J31" s="4"/>
      <c r="K31" s="4"/>
    </row>
    <row r="32" spans="1:11" ht="14.1" customHeight="1" x14ac:dyDescent="0.15">
      <c r="A32" s="4"/>
      <c r="B32" s="30" t="s">
        <v>27</v>
      </c>
      <c r="C32" s="31"/>
      <c r="D32" s="32"/>
      <c r="E32" s="32"/>
      <c r="F32" s="33"/>
      <c r="G32" s="34">
        <v>40000</v>
      </c>
      <c r="H32" s="34">
        <f>IF(H11&gt;3,2, H11-1)</f>
        <v>-1</v>
      </c>
      <c r="I32" s="34">
        <f>IF(H32&lt;&gt;"",G32*H32,"")</f>
        <v>-40000</v>
      </c>
      <c r="J32" s="4"/>
      <c r="K32" s="4"/>
    </row>
    <row r="33" spans="1:11" ht="14.1" customHeight="1" thickBot="1" x14ac:dyDescent="0.2">
      <c r="A33" s="4"/>
      <c r="B33" s="30" t="s">
        <v>28</v>
      </c>
      <c r="C33" s="62"/>
      <c r="D33" s="47"/>
      <c r="E33" s="47"/>
      <c r="F33" s="49"/>
      <c r="G33" s="50">
        <v>35000</v>
      </c>
      <c r="H33" s="50">
        <f>IF(H11&gt;3,H11-3, 0)</f>
        <v>0</v>
      </c>
      <c r="I33" s="50">
        <f>G33*H33</f>
        <v>0</v>
      </c>
      <c r="J33" s="4"/>
      <c r="K33" s="4"/>
    </row>
    <row r="34" spans="1:11" ht="14.1" customHeight="1" x14ac:dyDescent="0.15">
      <c r="A34" s="4"/>
      <c r="B34" s="40" t="s">
        <v>19</v>
      </c>
      <c r="C34" s="41"/>
      <c r="D34" s="42"/>
      <c r="E34" s="42"/>
      <c r="F34" s="43"/>
      <c r="G34" s="44"/>
      <c r="H34" s="44"/>
      <c r="I34" s="44">
        <f>SUM(I31:I33)</f>
        <v>16000</v>
      </c>
      <c r="J34" s="4"/>
      <c r="K34" s="4"/>
    </row>
    <row r="35" spans="1:11" s="51" customFormat="1" ht="14.1" customHeight="1" x14ac:dyDescent="0.15">
      <c r="A35" s="45"/>
      <c r="B35" s="46" t="s">
        <v>20</v>
      </c>
      <c r="C35" s="47"/>
      <c r="D35" s="48"/>
      <c r="E35" s="47"/>
      <c r="F35" s="49"/>
      <c r="G35" s="50"/>
      <c r="H35" s="50"/>
      <c r="I35" s="50">
        <f>ROUNDDOWN(I34*0.1,0)</f>
        <v>1600</v>
      </c>
      <c r="J35" s="45"/>
      <c r="K35" s="45"/>
    </row>
    <row r="36" spans="1:11" s="51" customFormat="1" ht="14.1" customHeight="1" thickBot="1" x14ac:dyDescent="0.2">
      <c r="A36" s="45"/>
      <c r="B36" s="52" t="s">
        <v>29</v>
      </c>
      <c r="C36" s="53"/>
      <c r="D36" s="53"/>
      <c r="E36" s="53"/>
      <c r="F36" s="54"/>
      <c r="G36" s="55"/>
      <c r="H36" s="55"/>
      <c r="I36" s="55">
        <f>8600*H11+3400</f>
        <v>3400</v>
      </c>
      <c r="J36" s="45"/>
      <c r="K36" s="45"/>
    </row>
    <row r="37" spans="1:11" s="51" customFormat="1" ht="14.1" customHeight="1" x14ac:dyDescent="0.15">
      <c r="A37" s="45"/>
      <c r="B37" s="35" t="s">
        <v>30</v>
      </c>
      <c r="C37" s="37"/>
      <c r="D37" s="37"/>
      <c r="E37" s="37"/>
      <c r="F37" s="38"/>
      <c r="G37" s="39"/>
      <c r="H37" s="39"/>
      <c r="I37" s="56">
        <f>SUM(I34:J36)</f>
        <v>21000</v>
      </c>
      <c r="J37" s="45"/>
      <c r="K37" s="45"/>
    </row>
    <row r="38" spans="1:11" s="51" customFormat="1" ht="14.1" customHeight="1" x14ac:dyDescent="0.15">
      <c r="A38" s="45"/>
      <c r="B38" s="35" t="s">
        <v>23</v>
      </c>
      <c r="C38" s="37"/>
      <c r="D38" s="37"/>
      <c r="E38" s="37"/>
      <c r="F38" s="38"/>
      <c r="G38" s="39"/>
      <c r="H38" s="39"/>
      <c r="I38" s="39">
        <f>IF(I34&gt;1000000,ROUNDDOWN((I34-1000000)*0.2042,0)+102100,ROUNDDOWN(I34*0.1021,0))</f>
        <v>1633</v>
      </c>
      <c r="J38" s="45"/>
      <c r="K38" s="45"/>
    </row>
    <row r="39" spans="1:11" s="8" customFormat="1" ht="18" customHeight="1" x14ac:dyDescent="0.15">
      <c r="A39" s="9"/>
      <c r="B39" s="57" t="s">
        <v>24</v>
      </c>
      <c r="C39" s="58"/>
      <c r="D39" s="58"/>
      <c r="E39" s="58"/>
      <c r="F39" s="59"/>
      <c r="G39" s="60"/>
      <c r="H39" s="60"/>
      <c r="I39" s="61">
        <f>I37-I38</f>
        <v>19367</v>
      </c>
      <c r="J39" s="9"/>
      <c r="K39" s="9"/>
    </row>
    <row r="40" spans="1:11" s="8" customFormat="1" ht="3.75" customHeight="1" x14ac:dyDescent="0.15">
      <c r="A40" s="9"/>
      <c r="B40" s="63"/>
      <c r="C40" s="63"/>
      <c r="D40" s="63"/>
      <c r="E40" s="63"/>
      <c r="F40" s="63"/>
      <c r="G40" s="64"/>
      <c r="H40" s="64"/>
      <c r="I40" s="65"/>
      <c r="J40" s="9"/>
      <c r="K40" s="9"/>
    </row>
    <row r="41" spans="1:11" ht="15" customHeight="1" x14ac:dyDescent="0.15">
      <c r="A41" s="66" t="s">
        <v>31</v>
      </c>
      <c r="B41" s="66"/>
      <c r="C41" s="66"/>
      <c r="D41" s="37"/>
      <c r="E41" s="37"/>
      <c r="F41" s="37"/>
      <c r="G41" s="67"/>
      <c r="H41" s="67"/>
      <c r="I41" s="67" t="str">
        <f>IF(H41&lt;&gt;"",G41*H41,"")</f>
        <v/>
      </c>
      <c r="J41" s="4"/>
      <c r="K41" s="4"/>
    </row>
    <row r="42" spans="1:11" ht="15" customHeight="1" x14ac:dyDescent="0.15">
      <c r="A42" s="4"/>
      <c r="B42" s="25" t="s">
        <v>12</v>
      </c>
      <c r="C42" s="26"/>
      <c r="D42" s="26"/>
      <c r="E42" s="26"/>
      <c r="F42" s="27"/>
      <c r="G42" s="28" t="s">
        <v>13</v>
      </c>
      <c r="H42" s="28" t="s">
        <v>14</v>
      </c>
      <c r="I42" s="29" t="s">
        <v>15</v>
      </c>
      <c r="J42" s="4"/>
      <c r="K42" s="4"/>
    </row>
    <row r="43" spans="1:11" ht="14.1" customHeight="1" x14ac:dyDescent="0.15">
      <c r="A43" s="4"/>
      <c r="B43" s="30" t="s">
        <v>32</v>
      </c>
      <c r="C43" s="31"/>
      <c r="D43" s="32"/>
      <c r="E43" s="32"/>
      <c r="F43" s="33"/>
      <c r="G43" s="34">
        <v>5000</v>
      </c>
      <c r="H43" s="34">
        <v>1</v>
      </c>
      <c r="I43" s="34">
        <f>IF(H43&lt;&gt;"",G43*H43,"")</f>
        <v>5000</v>
      </c>
      <c r="J43" s="4"/>
      <c r="K43" s="4"/>
    </row>
    <row r="44" spans="1:11" ht="14.1" customHeight="1" x14ac:dyDescent="0.15">
      <c r="A44" s="4"/>
      <c r="B44" s="30" t="s">
        <v>33</v>
      </c>
      <c r="C44" s="32"/>
      <c r="D44" s="32"/>
      <c r="E44" s="32"/>
      <c r="F44" s="33"/>
      <c r="G44" s="34">
        <v>45000</v>
      </c>
      <c r="H44" s="34">
        <f>H43</f>
        <v>1</v>
      </c>
      <c r="I44" s="34">
        <f>IF(H44&lt;&gt;"",G44*H44,"")</f>
        <v>45000</v>
      </c>
      <c r="J44" s="4"/>
      <c r="K44" s="4"/>
    </row>
    <row r="45" spans="1:11" ht="14.1" customHeight="1" thickBot="1" x14ac:dyDescent="0.2">
      <c r="A45" s="4"/>
      <c r="B45" s="46" t="s">
        <v>34</v>
      </c>
      <c r="C45" s="47"/>
      <c r="D45" s="47"/>
      <c r="E45" s="47"/>
      <c r="F45" s="49"/>
      <c r="G45" s="50">
        <v>30000</v>
      </c>
      <c r="H45" s="50">
        <f>H11-1</f>
        <v>-1</v>
      </c>
      <c r="I45" s="50">
        <f>IF(H45&lt;&gt;"",G45*H45,"")</f>
        <v>-30000</v>
      </c>
      <c r="J45" s="4"/>
      <c r="K45" s="4"/>
    </row>
    <row r="46" spans="1:11" ht="14.1" customHeight="1" x14ac:dyDescent="0.15">
      <c r="A46" s="4"/>
      <c r="B46" s="40" t="s">
        <v>19</v>
      </c>
      <c r="C46" s="41"/>
      <c r="D46" s="42"/>
      <c r="E46" s="42"/>
      <c r="F46" s="43"/>
      <c r="G46" s="44"/>
      <c r="H46" s="44"/>
      <c r="I46" s="44">
        <f>SUM(I43:I45)</f>
        <v>20000</v>
      </c>
      <c r="J46" s="4"/>
      <c r="K46" s="4"/>
    </row>
    <row r="47" spans="1:11" ht="14.1" customHeight="1" x14ac:dyDescent="0.15">
      <c r="A47" s="4"/>
      <c r="B47" s="46" t="s">
        <v>20</v>
      </c>
      <c r="C47" s="47"/>
      <c r="D47" s="68"/>
      <c r="E47" s="47"/>
      <c r="F47" s="49"/>
      <c r="G47" s="50"/>
      <c r="H47" s="50"/>
      <c r="I47" s="50">
        <f>ROUNDDOWN(I46*0.1,0)</f>
        <v>2000</v>
      </c>
      <c r="J47" s="4"/>
      <c r="K47" s="4"/>
    </row>
    <row r="48" spans="1:11" s="51" customFormat="1" ht="14.1" customHeight="1" thickBot="1" x14ac:dyDescent="0.2">
      <c r="A48" s="45"/>
      <c r="B48" s="52" t="s">
        <v>35</v>
      </c>
      <c r="C48" s="69"/>
      <c r="D48" s="53"/>
      <c r="E48" s="53"/>
      <c r="F48" s="54"/>
      <c r="G48" s="55">
        <v>32900</v>
      </c>
      <c r="H48" s="55">
        <f>H11</f>
        <v>0</v>
      </c>
      <c r="I48" s="55">
        <f>G48*H48</f>
        <v>0</v>
      </c>
      <c r="J48" s="45"/>
      <c r="K48" s="45"/>
    </row>
    <row r="49" spans="1:11" s="51" customFormat="1" ht="14.1" customHeight="1" x14ac:dyDescent="0.15">
      <c r="A49" s="45"/>
      <c r="B49" s="35" t="s">
        <v>36</v>
      </c>
      <c r="C49" s="36"/>
      <c r="D49" s="37"/>
      <c r="E49" s="37"/>
      <c r="F49" s="38"/>
      <c r="G49" s="39"/>
      <c r="H49" s="39"/>
      <c r="I49" s="56">
        <f>SUM(I46:I48)</f>
        <v>22000</v>
      </c>
      <c r="J49" s="45"/>
      <c r="K49" s="45"/>
    </row>
    <row r="50" spans="1:11" s="51" customFormat="1" ht="14.1" customHeight="1" x14ac:dyDescent="0.15">
      <c r="A50" s="45"/>
      <c r="B50" s="35" t="s">
        <v>23</v>
      </c>
      <c r="C50" s="37"/>
      <c r="D50" s="37"/>
      <c r="E50" s="37"/>
      <c r="F50" s="38"/>
      <c r="G50" s="39"/>
      <c r="H50" s="39"/>
      <c r="I50" s="39">
        <f>IF(I46&gt;1000000,ROUNDDOWN((I46-1000000)*0.2042,0)+102100,ROUNDDOWN(I46*0.1021,0))</f>
        <v>2042</v>
      </c>
      <c r="J50" s="45"/>
      <c r="K50" s="45"/>
    </row>
    <row r="51" spans="1:11" s="8" customFormat="1" ht="18" customHeight="1" x14ac:dyDescent="0.15">
      <c r="A51" s="9"/>
      <c r="B51" s="57" t="s">
        <v>24</v>
      </c>
      <c r="C51" s="58"/>
      <c r="D51" s="58"/>
      <c r="E51" s="58"/>
      <c r="F51" s="59"/>
      <c r="G51" s="60"/>
      <c r="H51" s="60"/>
      <c r="I51" s="61">
        <f>I49-I50</f>
        <v>19958</v>
      </c>
      <c r="J51" s="9"/>
      <c r="K51" s="9"/>
    </row>
    <row r="52" spans="1:11" ht="9.9499999999999993" customHeight="1" x14ac:dyDescent="0.15">
      <c r="A52" s="4"/>
      <c r="B52" s="47"/>
      <c r="C52" s="47"/>
      <c r="D52" s="47"/>
      <c r="E52" s="47"/>
      <c r="F52" s="47"/>
      <c r="G52" s="70"/>
      <c r="H52" s="70"/>
      <c r="I52" s="70" t="str">
        <f>IF(H52&lt;&gt;"",G52*H52,"")</f>
        <v/>
      </c>
      <c r="J52" s="4"/>
      <c r="K52" s="4"/>
    </row>
    <row r="53" spans="1:11" s="51" customFormat="1" ht="15" customHeight="1" thickBot="1" x14ac:dyDescent="0.2">
      <c r="A53" s="45"/>
      <c r="B53" s="71" t="s">
        <v>37</v>
      </c>
      <c r="C53" s="71"/>
      <c r="D53" s="71"/>
      <c r="E53" s="71"/>
      <c r="F53" s="71"/>
      <c r="G53" s="71"/>
      <c r="H53" s="72">
        <f>I25+I37+I49</f>
        <v>64500</v>
      </c>
      <c r="I53" s="72"/>
      <c r="J53" s="45"/>
      <c r="K53" s="45"/>
    </row>
    <row r="54" spans="1:11" s="13" customFormat="1" ht="23.25" customHeight="1" thickTop="1" thickBot="1" x14ac:dyDescent="0.2">
      <c r="A54" s="73"/>
      <c r="B54" s="74" t="s">
        <v>24</v>
      </c>
      <c r="C54" s="74"/>
      <c r="D54" s="74"/>
      <c r="E54" s="74"/>
      <c r="F54" s="74"/>
      <c r="G54" s="74"/>
      <c r="H54" s="75">
        <f>I27+I39+I51</f>
        <v>59294</v>
      </c>
      <c r="I54" s="75"/>
      <c r="J54" s="73"/>
      <c r="K54" s="73"/>
    </row>
    <row r="55" spans="1:11" ht="9.9499999999999993" customHeight="1" thickTop="1" x14ac:dyDescent="0.15">
      <c r="A55" s="4"/>
      <c r="B55" s="4"/>
      <c r="C55" s="4"/>
      <c r="D55" s="4"/>
      <c r="E55" s="4"/>
      <c r="F55" s="4"/>
      <c r="G55" s="4"/>
      <c r="H55" s="4"/>
      <c r="I55" s="16"/>
      <c r="J55" s="4"/>
      <c r="K55" s="4"/>
    </row>
    <row r="56" spans="1:11" ht="15" customHeight="1" x14ac:dyDescent="0.15">
      <c r="A56" s="4"/>
      <c r="B56" s="76" t="s">
        <v>38</v>
      </c>
      <c r="C56" s="76"/>
      <c r="D56" s="76"/>
      <c r="E56" s="76"/>
      <c r="F56" s="76"/>
      <c r="G56" s="76"/>
      <c r="H56" s="76"/>
      <c r="I56" s="76"/>
      <c r="J56" s="4"/>
      <c r="K56" s="4"/>
    </row>
    <row r="57" spans="1:11" ht="15" customHeight="1" x14ac:dyDescent="0.15">
      <c r="A57" s="4"/>
      <c r="B57" s="76"/>
      <c r="C57" s="76"/>
      <c r="D57" s="76"/>
      <c r="E57" s="76"/>
      <c r="F57" s="76"/>
      <c r="G57" s="76"/>
      <c r="H57" s="76"/>
      <c r="I57" s="76"/>
      <c r="J57" s="4"/>
      <c r="K57" s="4"/>
    </row>
    <row r="59" spans="1:11" ht="8.25" customHeight="1" x14ac:dyDescent="0.15"/>
    <row r="60" spans="1:11" ht="15" customHeight="1" x14ac:dyDescent="0.15">
      <c r="B60" s="78"/>
    </row>
  </sheetData>
  <mergeCells count="18">
    <mergeCell ref="B42:F42"/>
    <mergeCell ref="B53:G53"/>
    <mergeCell ref="H53:I53"/>
    <mergeCell ref="B54:G54"/>
    <mergeCell ref="H54:I54"/>
    <mergeCell ref="B56:I57"/>
    <mergeCell ref="F14:G14"/>
    <mergeCell ref="A17:B17"/>
    <mergeCell ref="B18:F18"/>
    <mergeCell ref="A29:B29"/>
    <mergeCell ref="B30:F30"/>
    <mergeCell ref="A41:C41"/>
    <mergeCell ref="A1:H1"/>
    <mergeCell ref="A3:K3"/>
    <mergeCell ref="A5:K5"/>
    <mergeCell ref="A6:K6"/>
    <mergeCell ref="A7:K7"/>
    <mergeCell ref="C11:E11"/>
  </mergeCells>
  <phoneticPr fontId="2"/>
  <pageMargins left="0.86614173228346458" right="0.15748031496062992" top="1.0236220472440944" bottom="0.78740157480314965" header="0.51181102362204722" footer="0.51181102362204722"/>
  <pageSetup paperSize="9" scale="99" orientation="portrait" verticalDpi="12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BEst</vt:lpstr>
      <vt:lpstr>BEst!_Toc450896723</vt:lpstr>
      <vt:lpstr>BEst!Print_Area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 純平</dc:creator>
  <cp:lastModifiedBy>木村 純平</cp:lastModifiedBy>
  <dcterms:created xsi:type="dcterms:W3CDTF">2023-10-17T07:08:22Z</dcterms:created>
  <dcterms:modified xsi:type="dcterms:W3CDTF">2023-10-17T07:09:17Z</dcterms:modified>
</cp:coreProperties>
</file>