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7A21D905-1F3E-477A-9E63-F2447E878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T8" i="1" l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H8" i="1"/>
  <c r="H9" i="1" s="1"/>
  <c r="O7" i="3"/>
  <c r="D8" i="1"/>
  <c r="D7" i="2"/>
  <c r="F7" i="2"/>
  <c r="F8" i="2"/>
  <c r="D7" i="3"/>
  <c r="K7" i="2"/>
  <c r="F7" i="3"/>
  <c r="G7" i="3"/>
  <c r="P7" i="3"/>
  <c r="N7" i="3"/>
  <c r="W7" i="3"/>
  <c r="G7" i="2"/>
  <c r="B8" i="1"/>
  <c r="I7" i="3"/>
  <c r="Q7" i="3"/>
  <c r="Q8" i="3" s="1"/>
  <c r="E7" i="2"/>
  <c r="E8" i="2" s="1"/>
  <c r="Z7" i="3"/>
  <c r="X7" i="3"/>
  <c r="Z8" i="3"/>
  <c r="J7" i="2"/>
  <c r="J8" i="2" s="1"/>
  <c r="G8" i="3"/>
  <c r="J7" i="3"/>
  <c r="J8" i="3"/>
  <c r="I8" i="3"/>
  <c r="I7" i="2"/>
  <c r="G8" i="1"/>
  <c r="V7" i="3"/>
  <c r="C7" i="3"/>
  <c r="O8" i="3"/>
  <c r="G8" i="2"/>
  <c r="F8" i="1"/>
  <c r="E7" i="3"/>
  <c r="K8" i="2"/>
  <c r="T7" i="3"/>
  <c r="T8" i="3" s="1"/>
  <c r="U7" i="3"/>
  <c r="U8" i="3" s="1"/>
  <c r="K7" i="3"/>
  <c r="AA7" i="3"/>
  <c r="AA8" i="3" s="1"/>
  <c r="H7" i="3"/>
  <c r="H7" i="2"/>
  <c r="H8" i="2" s="1"/>
  <c r="V8" i="3"/>
  <c r="E8" i="3"/>
  <c r="R7" i="3"/>
  <c r="R8" i="3" s="1"/>
  <c r="P8" i="3"/>
  <c r="W8" i="3"/>
  <c r="B9" i="1"/>
  <c r="AB7" i="3"/>
  <c r="AB8" i="3" s="1"/>
  <c r="E8" i="1"/>
  <c r="E9" i="1" s="1"/>
  <c r="N8" i="3"/>
  <c r="L7" i="3"/>
  <c r="D8" i="2"/>
  <c r="Y7" i="3"/>
  <c r="B7" i="3"/>
  <c r="B8" i="3" s="1"/>
  <c r="G9" i="1"/>
  <c r="M7" i="3"/>
  <c r="M8" i="3" s="1"/>
  <c r="AC7" i="3"/>
  <c r="AC8" i="3" s="1"/>
  <c r="S7" i="3"/>
  <c r="S8" i="3" s="1"/>
  <c r="C8" i="1"/>
  <c r="C9" i="1" s="1"/>
  <c r="Y8" i="3"/>
  <c r="I8" i="2"/>
  <c r="L8" i="3"/>
  <c r="X8" i="3"/>
  <c r="C8" i="3"/>
  <c r="D9" i="1"/>
  <c r="F8" i="3"/>
  <c r="H8" i="3"/>
  <c r="D8" i="3"/>
  <c r="K8" i="3"/>
  <c r="F9" i="1"/>
  <c r="I9" i="1"/>
</calcChain>
</file>

<file path=xl/sharedStrings.xml><?xml version="1.0" encoding="utf-8"?>
<sst xmlns="http://schemas.openxmlformats.org/spreadsheetml/2006/main" count="95" uniqueCount="68">
  <si>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</si>
  <si>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</si>
  <si>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</si>
  <si>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</si>
  <si>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</si>
  <si>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</si>
  <si>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</si>
  <si>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</si>
  <si>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</si>
  <si>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</si>
  <si>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</si>
  <si>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</si>
  <si>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</si>
  <si>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</si>
  <si>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</si>
  <si>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</si>
  <si>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</si>
  <si>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</si>
  <si>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</si>
  <si>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</si>
  <si>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</si>
  <si>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</si>
  <si>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</si>
  <si>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</si>
  <si>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</si>
  <si>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</si>
  <si>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</si>
  <si>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</si>
  <si>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</si>
  <si>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</si>
  <si>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</si>
  <si>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</si>
  <si>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</si>
  <si>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</si>
  <si>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</si>
  <si>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</si>
  <si>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</si>
  <si>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</si>
  <si>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</si>
  <si>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</si>
  <si>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</si>
  <si>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</si>
  <si>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</si>
  <si>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</si>
  <si>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</si>
  <si>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</si>
  <si>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</si>
  <si>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</si>
  <si>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</si>
  <si>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</si>
  <si>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</si>
  <si>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</si>
  <si>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</si>
  <si>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</si>
  <si>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</si>
  <si>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</si>
  <si>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</si>
  <si>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</si>
  <si>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</si>
  <si>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</si>
  <si>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</si>
  <si>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</si>
  <si>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</si>
  <si>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</si>
  <si>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</si>
  <si>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</si>
  <si>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</si>
  <si>
    <t>Всего в стенах библиотеки  (11+12+13)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</si>
</sst>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textRotation="90" wrapText="1"/>
    </xf>
    <xf numFmtId="0" fontId="5" fillId="11" borderId="6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03"/>
  <sheetViews>
    <sheetView tabSelected="1" workbookViewId="0">
      <pane xSplit="21" ySplit="6" topLeftCell="V7" activePane="bottomRight" state="frozen"/>
      <selection pane="topRight" activeCell="Q1" sqref="Q1"/>
      <selection pane="bottomLeft" activeCell="A7" sqref="A7"/>
      <selection pane="bottomRight" activeCell="M4" sqref="M4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10" width="8.7109375" style="3" customWidth="1"/>
    <col min="11" max="11" width="16.7109375" style="4" customWidth="1"/>
    <col min="12" max="14" width="8.7109375" style="1" customWidth="1"/>
    <col min="15" max="15" width="8.5703125" style="1" customWidth="1"/>
    <col min="16" max="17" width="9.42578125" style="3" customWidth="1"/>
    <col min="18" max="19" width="8.7109375" style="3" customWidth="1"/>
    <col min="20" max="20" width="18.7109375" style="2" customWidth="1"/>
    <col min="21" max="21" width="13.28515625" style="1" customWidth="1"/>
    <col min="22" max="30" width="9.140625" style="1" customWidth="1"/>
    <col min="31" max="16384" width="9.140625" style="1"/>
  </cols>
  <sheetData>
    <row r="1" spans="1:21" ht="33.75" customHeight="1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2"/>
      <c r="P1" s="73"/>
      <c r="Q1" s="73"/>
      <c r="R1" s="73"/>
      <c r="S1" s="73"/>
      <c r="T1" s="73"/>
      <c r="U1" s="73"/>
    </row>
    <row r="2" spans="1:21" ht="54" customHeight="1" x14ac:dyDescent="0.25">
      <c r="A2" s="66" t="s">
        <v>0</v>
      </c>
      <c r="B2" s="69" t="s">
        <v>1</v>
      </c>
      <c r="C2" s="78"/>
      <c r="D2" s="78"/>
      <c r="E2" s="78"/>
      <c r="F2" s="78"/>
      <c r="G2" s="78"/>
      <c r="H2" s="78"/>
      <c r="I2" s="78"/>
      <c r="J2" s="79"/>
      <c r="K2" s="69" t="s">
        <v>2</v>
      </c>
      <c r="L2" s="78"/>
      <c r="M2" s="78"/>
      <c r="N2" s="78"/>
      <c r="O2" s="78"/>
      <c r="P2" s="78"/>
      <c r="Q2" s="78"/>
      <c r="R2" s="78"/>
      <c r="S2" s="79"/>
      <c r="T2" s="74" t="s">
        <v>3</v>
      </c>
      <c r="U2" s="77" t="s">
        <v>4</v>
      </c>
    </row>
    <row r="3" spans="1:21" ht="42.75" customHeight="1" x14ac:dyDescent="0.25">
      <c r="A3" s="67"/>
      <c r="B3" s="71" t="s">
        <v>5</v>
      </c>
      <c r="C3" s="69" t="s">
        <v>6</v>
      </c>
      <c r="D3" s="70"/>
      <c r="E3" s="70"/>
      <c r="F3" s="25" t="s">
        <v>7</v>
      </c>
      <c r="G3" s="25" t="s">
        <v>7</v>
      </c>
      <c r="H3" s="100" t="s">
        <v>30</v>
      </c>
      <c r="I3" s="69" t="s">
        <v>66</v>
      </c>
      <c r="J3" s="79"/>
      <c r="K3" s="71" t="s">
        <v>67</v>
      </c>
      <c r="L3" s="98" t="s">
        <v>8</v>
      </c>
      <c r="M3" s="98"/>
      <c r="N3" s="99"/>
      <c r="O3" s="25" t="s">
        <v>9</v>
      </c>
      <c r="P3" s="25" t="s">
        <v>9</v>
      </c>
      <c r="Q3" s="100" t="s">
        <v>14</v>
      </c>
      <c r="R3" s="69" t="s">
        <v>66</v>
      </c>
      <c r="S3" s="79"/>
      <c r="T3" s="67"/>
      <c r="U3" s="67"/>
    </row>
    <row r="4" spans="1:21" ht="127.5" customHeight="1" x14ac:dyDescent="0.25">
      <c r="A4" s="68"/>
      <c r="B4" s="68"/>
      <c r="C4" s="21" t="s">
        <v>10</v>
      </c>
      <c r="D4" s="21" t="s">
        <v>64</v>
      </c>
      <c r="E4" s="21" t="s">
        <v>65</v>
      </c>
      <c r="F4" s="26" t="s">
        <v>11</v>
      </c>
      <c r="G4" s="26" t="s">
        <v>12</v>
      </c>
      <c r="H4" s="101"/>
      <c r="I4" s="21" t="s">
        <v>51</v>
      </c>
      <c r="J4" s="21" t="s">
        <v>50</v>
      </c>
      <c r="K4" s="71"/>
      <c r="L4" s="97" t="s">
        <v>10</v>
      </c>
      <c r="M4" s="21" t="s">
        <v>64</v>
      </c>
      <c r="N4" s="21" t="s">
        <v>65</v>
      </c>
      <c r="O4" s="26" t="s">
        <v>11</v>
      </c>
      <c r="P4" s="26" t="s">
        <v>13</v>
      </c>
      <c r="Q4" s="101"/>
      <c r="R4" s="21" t="s">
        <v>51</v>
      </c>
      <c r="S4" s="21" t="s">
        <v>50</v>
      </c>
      <c r="T4" s="68"/>
      <c r="U4" s="68"/>
    </row>
    <row r="5" spans="1:21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7">
        <v>6</v>
      </c>
      <c r="G5" s="27">
        <v>7</v>
      </c>
      <c r="H5" s="102">
        <v>9</v>
      </c>
      <c r="I5" s="16">
        <v>8</v>
      </c>
      <c r="J5" s="16">
        <v>9</v>
      </c>
      <c r="K5" s="19">
        <v>10</v>
      </c>
      <c r="L5" s="18">
        <v>11</v>
      </c>
      <c r="M5" s="18">
        <v>12</v>
      </c>
      <c r="N5" s="18">
        <v>13</v>
      </c>
      <c r="O5" s="27">
        <v>14</v>
      </c>
      <c r="P5" s="27">
        <v>15</v>
      </c>
      <c r="Q5" s="102">
        <v>16</v>
      </c>
      <c r="R5" s="18">
        <v>17</v>
      </c>
      <c r="S5" s="18">
        <v>18</v>
      </c>
      <c r="T5" s="17">
        <v>19</v>
      </c>
      <c r="U5" s="18">
        <v>20</v>
      </c>
    </row>
    <row r="6" spans="1:21" s="13" customFormat="1" ht="24.75" customHeight="1" x14ac:dyDescent="0.25">
      <c r="A6" s="20" t="s">
        <v>15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6" customFormat="1" ht="17.100000000000001" customHeight="1" x14ac:dyDescent="0.25">
      <c r="A7" s="24"/>
      <c r="B7" s="12"/>
      <c r="C7" s="9"/>
      <c r="D7" s="9"/>
      <c r="E7" s="9"/>
      <c r="F7" s="28"/>
      <c r="G7" s="28"/>
      <c r="H7" s="103"/>
      <c r="I7" s="9"/>
      <c r="J7" s="9"/>
      <c r="K7" s="11"/>
      <c r="L7" s="9"/>
      <c r="M7" s="9"/>
      <c r="N7" s="9"/>
      <c r="O7" s="28"/>
      <c r="P7" s="28"/>
      <c r="Q7" s="103"/>
      <c r="R7" s="9"/>
      <c r="S7" s="9"/>
      <c r="T7" s="10"/>
      <c r="U7" s="9"/>
    </row>
    <row r="8" spans="1:21" x14ac:dyDescent="0.25">
      <c r="A8" s="20" t="s">
        <v>16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>
        <f ca="1">SUM(INDIRECT("T7:T"&amp;ROW()-1))</f>
        <v>0</v>
      </c>
      <c r="U8" s="7"/>
    </row>
    <row r="9" spans="1:21" ht="28.5" x14ac:dyDescent="0.25">
      <c r="A9" s="22" t="s">
        <v>17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t="shared" ref="I9:T9" ca="1" si="0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>
        <f ca="1">SUM(INDIRECT("T"&amp;ROW()-1)+T6)</f>
        <v>0</v>
      </c>
      <c r="U9" s="23"/>
    </row>
    <row r="10" spans="1:21" x14ac:dyDescent="0.25">
      <c r="B10" s="1"/>
      <c r="G10" s="1"/>
      <c r="H10" s="1"/>
      <c r="I10" s="1"/>
      <c r="J10" s="1"/>
      <c r="K10" s="1"/>
      <c r="P10" s="1"/>
      <c r="Q10" s="1"/>
      <c r="R10" s="1"/>
      <c r="S10" s="1"/>
      <c r="T10" s="1"/>
    </row>
    <row r="11" spans="1:21" x14ac:dyDescent="0.25">
      <c r="B11" s="1"/>
      <c r="G11" s="1"/>
      <c r="H11" s="1"/>
      <c r="I11" s="1"/>
      <c r="J11" s="1"/>
      <c r="K11" s="1"/>
      <c r="P11" s="1"/>
      <c r="Q11" s="1"/>
      <c r="R11" s="1"/>
      <c r="S11" s="1"/>
      <c r="T11" s="1"/>
    </row>
    <row r="12" spans="1:21" x14ac:dyDescent="0.25">
      <c r="B12" s="1"/>
      <c r="G12" s="1"/>
      <c r="H12" s="1"/>
      <c r="I12" s="1"/>
      <c r="J12" s="1"/>
      <c r="K12" s="1"/>
      <c r="P12" s="1"/>
      <c r="Q12" s="1"/>
      <c r="R12" s="1"/>
      <c r="S12" s="1"/>
      <c r="T12" s="1"/>
    </row>
    <row r="13" spans="1:21" x14ac:dyDescent="0.25">
      <c r="B13" s="1"/>
      <c r="G13" s="1"/>
      <c r="H13" s="1"/>
      <c r="I13" s="1"/>
      <c r="J13" s="1"/>
      <c r="K13" s="1"/>
      <c r="P13" s="1"/>
      <c r="Q13" s="1"/>
      <c r="R13" s="1"/>
      <c r="S13" s="1"/>
      <c r="T13" s="1"/>
    </row>
    <row r="14" spans="1:21" x14ac:dyDescent="0.25">
      <c r="B14" s="1"/>
      <c r="G14" s="1"/>
      <c r="H14" s="1"/>
      <c r="I14" s="1"/>
      <c r="J14" s="1"/>
      <c r="K14" s="1"/>
      <c r="P14" s="1"/>
      <c r="Q14" s="1"/>
      <c r="R14" s="1"/>
      <c r="S14" s="1"/>
      <c r="T14" s="1"/>
    </row>
    <row r="15" spans="1:21" x14ac:dyDescent="0.25">
      <c r="B15" s="1"/>
      <c r="G15" s="1"/>
      <c r="H15" s="1"/>
      <c r="I15" s="1"/>
      <c r="J15" s="1"/>
      <c r="K15" s="1"/>
      <c r="P15" s="1"/>
      <c r="Q15" s="1"/>
      <c r="R15" s="1"/>
      <c r="S15" s="1"/>
      <c r="T15" s="1"/>
    </row>
    <row r="16" spans="1:21" x14ac:dyDescent="0.25">
      <c r="B16" s="1"/>
      <c r="G16" s="1"/>
      <c r="H16" s="1"/>
      <c r="I16" s="1"/>
      <c r="J16" s="1"/>
      <c r="K16" s="1"/>
      <c r="P16" s="1"/>
      <c r="Q16" s="1"/>
      <c r="R16" s="1"/>
      <c r="S16" s="1"/>
      <c r="T16" s="1"/>
    </row>
    <row r="17" spans="2:20" x14ac:dyDescent="0.25">
      <c r="B17" s="1"/>
      <c r="G17" s="1"/>
      <c r="H17" s="1"/>
      <c r="I17" s="1"/>
      <c r="J17" s="1"/>
      <c r="K17" s="1"/>
      <c r="P17" s="1"/>
      <c r="Q17" s="1"/>
      <c r="R17" s="1"/>
      <c r="S17" s="1"/>
      <c r="T17" s="1"/>
    </row>
    <row r="18" spans="2:20" x14ac:dyDescent="0.25">
      <c r="B18" s="1"/>
      <c r="G18" s="1"/>
      <c r="H18" s="1"/>
      <c r="I18" s="1"/>
      <c r="J18" s="1"/>
      <c r="K18" s="1"/>
      <c r="P18" s="1"/>
      <c r="Q18" s="1"/>
      <c r="R18" s="1"/>
      <c r="S18" s="1"/>
      <c r="T18" s="1"/>
    </row>
    <row r="19" spans="2:20" x14ac:dyDescent="0.25">
      <c r="B19" s="1"/>
      <c r="G19" s="1"/>
      <c r="H19" s="1"/>
      <c r="I19" s="1"/>
      <c r="J19" s="1"/>
      <c r="K19" s="1"/>
      <c r="P19" s="1"/>
      <c r="Q19" s="1"/>
      <c r="R19" s="1"/>
      <c r="S19" s="1"/>
      <c r="T19" s="1"/>
    </row>
    <row r="20" spans="2:20" x14ac:dyDescent="0.25">
      <c r="B20" s="1"/>
      <c r="G20" s="1"/>
      <c r="H20" s="1"/>
      <c r="I20" s="1"/>
      <c r="J20" s="1"/>
      <c r="K20" s="1"/>
      <c r="P20" s="1"/>
      <c r="Q20" s="1"/>
      <c r="R20" s="1"/>
      <c r="S20" s="1"/>
      <c r="T20" s="1"/>
    </row>
    <row r="21" spans="2:20" x14ac:dyDescent="0.25">
      <c r="B21" s="1"/>
      <c r="G21" s="1"/>
      <c r="H21" s="1"/>
      <c r="I21" s="1"/>
      <c r="J21" s="1"/>
      <c r="K21" s="1"/>
      <c r="P21" s="1"/>
      <c r="Q21" s="1"/>
      <c r="R21" s="1"/>
      <c r="S21" s="1"/>
      <c r="T21" s="1"/>
    </row>
    <row r="22" spans="2:20" x14ac:dyDescent="0.25">
      <c r="B22" s="1"/>
      <c r="G22" s="1"/>
      <c r="H22" s="1"/>
      <c r="I22" s="1"/>
      <c r="J22" s="1"/>
      <c r="K22" s="1"/>
      <c r="P22" s="1"/>
      <c r="Q22" s="1"/>
      <c r="R22" s="1"/>
      <c r="S22" s="1"/>
      <c r="T22" s="1"/>
    </row>
    <row r="23" spans="2:20" x14ac:dyDescent="0.25">
      <c r="B23" s="1"/>
      <c r="G23" s="1"/>
      <c r="H23" s="1"/>
      <c r="I23" s="1"/>
      <c r="J23" s="1"/>
      <c r="K23" s="1"/>
      <c r="P23" s="1"/>
      <c r="Q23" s="1"/>
      <c r="R23" s="1"/>
      <c r="S23" s="1"/>
      <c r="T23" s="1"/>
    </row>
    <row r="24" spans="2:20" x14ac:dyDescent="0.25">
      <c r="B24" s="1"/>
      <c r="G24" s="1"/>
      <c r="H24" s="1"/>
      <c r="I24" s="1"/>
      <c r="J24" s="1"/>
      <c r="K24" s="1"/>
      <c r="P24" s="1"/>
      <c r="Q24" s="1"/>
      <c r="R24" s="1"/>
      <c r="S24" s="1"/>
      <c r="T24" s="1"/>
    </row>
    <row r="25" spans="2:20" x14ac:dyDescent="0.25">
      <c r="B25" s="1"/>
      <c r="G25" s="1"/>
      <c r="H25" s="1"/>
      <c r="I25" s="1"/>
      <c r="J25" s="1"/>
      <c r="K25" s="1"/>
      <c r="P25" s="1"/>
      <c r="Q25" s="1"/>
      <c r="R25" s="1"/>
      <c r="S25" s="1"/>
      <c r="T25" s="1"/>
    </row>
    <row r="26" spans="2:20" x14ac:dyDescent="0.25">
      <c r="B26" s="1"/>
      <c r="G26" s="1"/>
      <c r="H26" s="1"/>
      <c r="I26" s="1"/>
      <c r="J26" s="1"/>
      <c r="K26" s="1"/>
      <c r="P26" s="1"/>
      <c r="Q26" s="1"/>
      <c r="R26" s="1"/>
      <c r="S26" s="1"/>
      <c r="T26" s="1"/>
    </row>
    <row r="27" spans="2:20" x14ac:dyDescent="0.25">
      <c r="B27" s="1"/>
      <c r="G27" s="1"/>
      <c r="H27" s="1"/>
      <c r="I27" s="1"/>
      <c r="J27" s="1"/>
      <c r="K27" s="1"/>
      <c r="P27" s="1"/>
      <c r="Q27" s="1"/>
      <c r="R27" s="1"/>
      <c r="S27" s="1"/>
      <c r="T27" s="1"/>
    </row>
    <row r="28" spans="2:20" x14ac:dyDescent="0.25">
      <c r="B28" s="1"/>
      <c r="G28" s="1"/>
      <c r="H28" s="1"/>
      <c r="I28" s="1"/>
      <c r="J28" s="1"/>
      <c r="K28" s="1"/>
      <c r="P28" s="1"/>
      <c r="Q28" s="1"/>
      <c r="R28" s="1"/>
      <c r="S28" s="1"/>
      <c r="T28" s="1"/>
    </row>
    <row r="29" spans="2:20" x14ac:dyDescent="0.25">
      <c r="B29" s="1"/>
      <c r="G29" s="1"/>
      <c r="H29" s="1"/>
      <c r="I29" s="1"/>
      <c r="J29" s="1"/>
      <c r="K29" s="1"/>
      <c r="P29" s="1"/>
      <c r="Q29" s="1"/>
      <c r="R29" s="1"/>
      <c r="S29" s="1"/>
      <c r="T29" s="1"/>
    </row>
    <row r="30" spans="2:20" x14ac:dyDescent="0.25">
      <c r="B30" s="1"/>
      <c r="G30" s="1"/>
      <c r="H30" s="1"/>
      <c r="I30" s="1"/>
      <c r="J30" s="1"/>
      <c r="K30" s="1"/>
      <c r="P30" s="1"/>
      <c r="Q30" s="1"/>
      <c r="R30" s="1"/>
      <c r="S30" s="1"/>
      <c r="T30" s="1"/>
    </row>
    <row r="31" spans="2:20" x14ac:dyDescent="0.25">
      <c r="B31" s="1"/>
      <c r="G31" s="1"/>
      <c r="H31" s="1"/>
      <c r="I31" s="1"/>
      <c r="J31" s="1"/>
      <c r="K31" s="1"/>
      <c r="P31" s="1"/>
      <c r="Q31" s="1"/>
      <c r="R31" s="1"/>
      <c r="S31" s="1"/>
      <c r="T31" s="1"/>
    </row>
    <row r="32" spans="2:20" x14ac:dyDescent="0.25">
      <c r="B32" s="1"/>
      <c r="G32" s="1"/>
      <c r="H32" s="1"/>
      <c r="I32" s="1"/>
      <c r="J32" s="1"/>
      <c r="K32" s="1"/>
      <c r="P32" s="1"/>
      <c r="Q32" s="1"/>
      <c r="R32" s="1"/>
      <c r="S32" s="1"/>
      <c r="T32" s="1"/>
    </row>
    <row r="33" spans="2:20" x14ac:dyDescent="0.25">
      <c r="B33" s="1"/>
      <c r="G33" s="1"/>
      <c r="H33" s="1"/>
      <c r="I33" s="1"/>
      <c r="J33" s="1"/>
      <c r="K33" s="1"/>
      <c r="P33" s="1"/>
      <c r="Q33" s="1"/>
      <c r="R33" s="1"/>
      <c r="S33" s="1"/>
      <c r="T33" s="1"/>
    </row>
    <row r="34" spans="2:20" x14ac:dyDescent="0.25">
      <c r="B34" s="1"/>
      <c r="G34" s="1"/>
      <c r="H34" s="1"/>
      <c r="I34" s="1"/>
      <c r="J34" s="1"/>
      <c r="K34" s="1"/>
      <c r="P34" s="1"/>
      <c r="Q34" s="1"/>
      <c r="R34" s="1"/>
      <c r="S34" s="1"/>
      <c r="T34" s="1"/>
    </row>
    <row r="35" spans="2:20" x14ac:dyDescent="0.25">
      <c r="B35" s="1"/>
      <c r="G35" s="1"/>
      <c r="H35" s="1"/>
      <c r="I35" s="1"/>
      <c r="J35" s="1"/>
      <c r="K35" s="1"/>
      <c r="P35" s="1"/>
      <c r="Q35" s="1"/>
      <c r="R35" s="1"/>
      <c r="S35" s="1"/>
      <c r="T35" s="1"/>
    </row>
    <row r="36" spans="2:20" x14ac:dyDescent="0.25">
      <c r="B36" s="1"/>
      <c r="G36" s="1"/>
      <c r="H36" s="1"/>
      <c r="I36" s="1"/>
      <c r="J36" s="1"/>
      <c r="K36" s="1"/>
      <c r="P36" s="1"/>
      <c r="Q36" s="1"/>
      <c r="R36" s="1"/>
      <c r="S36" s="1"/>
      <c r="T36" s="1"/>
    </row>
    <row r="37" spans="2:20" x14ac:dyDescent="0.25">
      <c r="B37" s="1"/>
      <c r="G37" s="1"/>
      <c r="H37" s="1"/>
      <c r="I37" s="1"/>
      <c r="J37" s="1"/>
      <c r="K37" s="1"/>
      <c r="P37" s="1"/>
      <c r="Q37" s="1"/>
      <c r="R37" s="1"/>
      <c r="S37" s="1"/>
      <c r="T37" s="1"/>
    </row>
    <row r="38" spans="2:20" x14ac:dyDescent="0.25">
      <c r="B38" s="1"/>
      <c r="G38" s="1"/>
      <c r="H38" s="1"/>
      <c r="I38" s="1"/>
      <c r="J38" s="1"/>
      <c r="K38" s="1"/>
      <c r="P38" s="1"/>
      <c r="Q38" s="1"/>
      <c r="R38" s="1"/>
      <c r="S38" s="1"/>
      <c r="T38" s="1"/>
    </row>
    <row r="39" spans="2:20" x14ac:dyDescent="0.25">
      <c r="B39" s="1"/>
      <c r="G39" s="1"/>
      <c r="H39" s="1"/>
      <c r="I39" s="1"/>
      <c r="J39" s="1"/>
      <c r="K39" s="1"/>
      <c r="P39" s="1"/>
      <c r="Q39" s="1"/>
      <c r="R39" s="1"/>
      <c r="S39" s="1"/>
      <c r="T39" s="1"/>
    </row>
    <row r="40" spans="2:20" x14ac:dyDescent="0.25">
      <c r="B40" s="1"/>
      <c r="G40" s="1"/>
      <c r="H40" s="1"/>
      <c r="I40" s="1"/>
      <c r="J40" s="1"/>
      <c r="K40" s="1"/>
      <c r="P40" s="1"/>
      <c r="Q40" s="1"/>
      <c r="R40" s="1"/>
      <c r="S40" s="1"/>
      <c r="T40" s="1"/>
    </row>
    <row r="41" spans="2:20" x14ac:dyDescent="0.25">
      <c r="B41" s="1"/>
      <c r="G41" s="1"/>
      <c r="H41" s="1"/>
      <c r="I41" s="1"/>
      <c r="J41" s="1"/>
      <c r="K41" s="1"/>
      <c r="P41" s="1"/>
      <c r="Q41" s="1"/>
      <c r="R41" s="1"/>
      <c r="S41" s="1"/>
      <c r="T41" s="1"/>
    </row>
    <row r="42" spans="2:20" x14ac:dyDescent="0.25">
      <c r="B42" s="1"/>
      <c r="G42" s="1"/>
      <c r="H42" s="1"/>
      <c r="I42" s="1"/>
      <c r="J42" s="1"/>
      <c r="K42" s="1"/>
      <c r="P42" s="1"/>
      <c r="Q42" s="1"/>
      <c r="R42" s="1"/>
      <c r="S42" s="1"/>
      <c r="T42" s="1"/>
    </row>
    <row r="43" spans="2:20" x14ac:dyDescent="0.25">
      <c r="B43" s="1"/>
      <c r="G43" s="1"/>
      <c r="H43" s="1"/>
      <c r="I43" s="1"/>
      <c r="J43" s="1"/>
      <c r="K43" s="1"/>
      <c r="P43" s="1"/>
      <c r="Q43" s="1"/>
      <c r="R43" s="1"/>
      <c r="S43" s="1"/>
      <c r="T43" s="1"/>
    </row>
    <row r="44" spans="2:20" x14ac:dyDescent="0.25">
      <c r="B44" s="1"/>
      <c r="G44" s="1"/>
      <c r="H44" s="1"/>
      <c r="I44" s="1"/>
      <c r="J44" s="1"/>
      <c r="K44" s="1"/>
      <c r="P44" s="1"/>
      <c r="Q44" s="1"/>
      <c r="R44" s="1"/>
      <c r="S44" s="1"/>
      <c r="T44" s="1"/>
    </row>
    <row r="45" spans="2:20" x14ac:dyDescent="0.25">
      <c r="B45" s="1"/>
      <c r="G45" s="1"/>
      <c r="H45" s="1"/>
      <c r="I45" s="1"/>
      <c r="J45" s="1"/>
      <c r="K45" s="1"/>
      <c r="P45" s="1"/>
      <c r="Q45" s="1"/>
      <c r="R45" s="1"/>
      <c r="S45" s="1"/>
      <c r="T45" s="1"/>
    </row>
    <row r="46" spans="2:20" x14ac:dyDescent="0.25">
      <c r="B46" s="1"/>
      <c r="G46" s="1"/>
      <c r="H46" s="1"/>
      <c r="I46" s="1"/>
      <c r="J46" s="1"/>
      <c r="K46" s="1"/>
      <c r="P46" s="1"/>
      <c r="Q46" s="1"/>
      <c r="R46" s="1"/>
      <c r="S46" s="1"/>
      <c r="T46" s="1"/>
    </row>
    <row r="47" spans="2:20" x14ac:dyDescent="0.25">
      <c r="B47" s="1"/>
      <c r="G47" s="1"/>
      <c r="H47" s="1"/>
      <c r="I47" s="1"/>
      <c r="J47" s="1"/>
      <c r="K47" s="1"/>
      <c r="P47" s="1"/>
      <c r="Q47" s="1"/>
      <c r="R47" s="1"/>
      <c r="S47" s="1"/>
      <c r="T47" s="1"/>
    </row>
    <row r="48" spans="2:20" x14ac:dyDescent="0.25">
      <c r="B48" s="1"/>
      <c r="G48" s="1"/>
      <c r="H48" s="1"/>
      <c r="I48" s="1"/>
      <c r="J48" s="1"/>
      <c r="K48" s="1"/>
      <c r="P48" s="1"/>
      <c r="Q48" s="1"/>
      <c r="R48" s="1"/>
      <c r="S48" s="1"/>
      <c r="T48" s="1"/>
    </row>
    <row r="49" spans="2:20" x14ac:dyDescent="0.25">
      <c r="B49" s="1"/>
      <c r="G49" s="1"/>
      <c r="H49" s="1"/>
      <c r="I49" s="1"/>
      <c r="J49" s="1"/>
      <c r="K49" s="1"/>
      <c r="P49" s="1"/>
      <c r="Q49" s="1"/>
      <c r="R49" s="1"/>
      <c r="S49" s="1"/>
      <c r="T49" s="1"/>
    </row>
    <row r="50" spans="2:20" x14ac:dyDescent="0.25">
      <c r="B50" s="1"/>
      <c r="G50" s="1"/>
      <c r="H50" s="1"/>
      <c r="I50" s="1"/>
      <c r="J50" s="1"/>
      <c r="K50" s="1"/>
      <c r="P50" s="1"/>
      <c r="Q50" s="1"/>
      <c r="R50" s="1"/>
      <c r="S50" s="1"/>
      <c r="T50" s="1"/>
    </row>
    <row r="51" spans="2:20" x14ac:dyDescent="0.25">
      <c r="B51" s="1"/>
      <c r="G51" s="1"/>
      <c r="H51" s="1"/>
      <c r="I51" s="1"/>
      <c r="J51" s="1"/>
      <c r="K51" s="1"/>
      <c r="P51" s="1"/>
      <c r="Q51" s="1"/>
      <c r="R51" s="1"/>
      <c r="S51" s="1"/>
      <c r="T51" s="1"/>
    </row>
    <row r="52" spans="2:20" x14ac:dyDescent="0.25">
      <c r="B52" s="1"/>
      <c r="G52" s="1"/>
      <c r="H52" s="1"/>
      <c r="I52" s="1"/>
      <c r="J52" s="1"/>
      <c r="K52" s="1"/>
      <c r="P52" s="1"/>
      <c r="Q52" s="1"/>
      <c r="R52" s="1"/>
      <c r="S52" s="1"/>
      <c r="T52" s="1"/>
    </row>
    <row r="53" spans="2:20" x14ac:dyDescent="0.25">
      <c r="B53" s="1"/>
      <c r="G53" s="1"/>
      <c r="H53" s="1"/>
      <c r="I53" s="1"/>
      <c r="J53" s="1"/>
      <c r="K53" s="1"/>
      <c r="P53" s="1"/>
      <c r="Q53" s="1"/>
      <c r="R53" s="1"/>
      <c r="S53" s="1"/>
      <c r="T53" s="1"/>
    </row>
    <row r="54" spans="2:20" x14ac:dyDescent="0.25">
      <c r="B54" s="1"/>
      <c r="G54" s="1"/>
      <c r="H54" s="1"/>
      <c r="I54" s="1"/>
      <c r="J54" s="1"/>
      <c r="K54" s="1"/>
      <c r="P54" s="1"/>
      <c r="Q54" s="1"/>
      <c r="R54" s="1"/>
      <c r="S54" s="1"/>
      <c r="T54" s="1"/>
    </row>
    <row r="55" spans="2:20" x14ac:dyDescent="0.25">
      <c r="B55" s="1"/>
      <c r="G55" s="1"/>
      <c r="H55" s="1"/>
      <c r="I55" s="1"/>
      <c r="J55" s="1"/>
      <c r="K55" s="1"/>
      <c r="P55" s="1"/>
      <c r="Q55" s="1"/>
      <c r="R55" s="1"/>
      <c r="S55" s="1"/>
      <c r="T55" s="1"/>
    </row>
    <row r="56" spans="2:20" x14ac:dyDescent="0.25">
      <c r="B56" s="1"/>
      <c r="G56" s="1"/>
      <c r="H56" s="1"/>
      <c r="I56" s="1"/>
      <c r="J56" s="1"/>
      <c r="K56" s="1"/>
      <c r="P56" s="1"/>
      <c r="Q56" s="1"/>
      <c r="R56" s="1"/>
      <c r="S56" s="1"/>
      <c r="T56" s="1"/>
    </row>
    <row r="57" spans="2:20" x14ac:dyDescent="0.25">
      <c r="B57" s="1"/>
      <c r="G57" s="1"/>
      <c r="H57" s="1"/>
      <c r="I57" s="1"/>
      <c r="J57" s="1"/>
      <c r="K57" s="1"/>
      <c r="P57" s="1"/>
      <c r="Q57" s="1"/>
      <c r="R57" s="1"/>
      <c r="S57" s="1"/>
      <c r="T57" s="1"/>
    </row>
    <row r="58" spans="2:20" x14ac:dyDescent="0.25">
      <c r="B58" s="1"/>
      <c r="G58" s="1"/>
      <c r="H58" s="1"/>
      <c r="I58" s="1"/>
      <c r="J58" s="1"/>
      <c r="K58" s="1"/>
      <c r="P58" s="1"/>
      <c r="Q58" s="1"/>
      <c r="R58" s="1"/>
      <c r="S58" s="1"/>
      <c r="T58" s="1"/>
    </row>
    <row r="59" spans="2:20" x14ac:dyDescent="0.25">
      <c r="B59" s="1"/>
      <c r="G59" s="1"/>
      <c r="H59" s="1"/>
      <c r="I59" s="1"/>
      <c r="J59" s="1"/>
      <c r="K59" s="1"/>
      <c r="P59" s="1"/>
      <c r="Q59" s="1"/>
      <c r="R59" s="1"/>
      <c r="S59" s="1"/>
      <c r="T59" s="1"/>
    </row>
    <row r="60" spans="2:20" x14ac:dyDescent="0.25">
      <c r="B60" s="1"/>
      <c r="G60" s="1"/>
      <c r="H60" s="1"/>
      <c r="I60" s="1"/>
      <c r="J60" s="1"/>
      <c r="K60" s="1"/>
      <c r="P60" s="1"/>
      <c r="Q60" s="1"/>
      <c r="R60" s="1"/>
      <c r="S60" s="1"/>
      <c r="T60" s="1"/>
    </row>
    <row r="61" spans="2:20" x14ac:dyDescent="0.25">
      <c r="B61" s="1"/>
      <c r="G61" s="1"/>
      <c r="H61" s="1"/>
      <c r="I61" s="1"/>
      <c r="J61" s="1"/>
      <c r="K61" s="1"/>
      <c r="P61" s="1"/>
      <c r="Q61" s="1"/>
      <c r="R61" s="1"/>
      <c r="S61" s="1"/>
      <c r="T61" s="1"/>
    </row>
    <row r="62" spans="2:20" x14ac:dyDescent="0.25">
      <c r="B62" s="1"/>
      <c r="G62" s="1"/>
      <c r="H62" s="1"/>
      <c r="I62" s="1"/>
      <c r="J62" s="1"/>
      <c r="K62" s="1"/>
      <c r="P62" s="1"/>
      <c r="Q62" s="1"/>
      <c r="R62" s="1"/>
      <c r="S62" s="1"/>
      <c r="T62" s="1"/>
    </row>
    <row r="63" spans="2:20" x14ac:dyDescent="0.25">
      <c r="B63" s="1"/>
      <c r="G63" s="1"/>
      <c r="H63" s="1"/>
      <c r="I63" s="1"/>
      <c r="J63" s="1"/>
      <c r="K63" s="1"/>
      <c r="P63" s="1"/>
      <c r="Q63" s="1"/>
      <c r="R63" s="1"/>
      <c r="S63" s="1"/>
      <c r="T63" s="1"/>
    </row>
    <row r="64" spans="2:20" x14ac:dyDescent="0.25">
      <c r="B64" s="1"/>
      <c r="G64" s="1"/>
      <c r="H64" s="1"/>
      <c r="I64" s="1"/>
      <c r="J64" s="1"/>
      <c r="K64" s="1"/>
      <c r="P64" s="1"/>
      <c r="Q64" s="1"/>
      <c r="R64" s="1"/>
      <c r="S64" s="1"/>
      <c r="T64" s="1"/>
    </row>
    <row r="65" spans="2:20" x14ac:dyDescent="0.25">
      <c r="B65" s="1"/>
      <c r="G65" s="1"/>
      <c r="H65" s="1"/>
      <c r="I65" s="1"/>
      <c r="J65" s="1"/>
      <c r="K65" s="1"/>
      <c r="P65" s="1"/>
      <c r="Q65" s="1"/>
      <c r="R65" s="1"/>
      <c r="S65" s="1"/>
      <c r="T65" s="1"/>
    </row>
    <row r="66" spans="2:20" x14ac:dyDescent="0.25">
      <c r="B66" s="1"/>
      <c r="G66" s="1"/>
      <c r="H66" s="1"/>
      <c r="I66" s="1"/>
      <c r="J66" s="1"/>
      <c r="K66" s="1"/>
      <c r="P66" s="1"/>
      <c r="Q66" s="1"/>
      <c r="R66" s="1"/>
      <c r="S66" s="1"/>
      <c r="T66" s="1"/>
    </row>
    <row r="67" spans="2:20" x14ac:dyDescent="0.25">
      <c r="B67" s="1"/>
      <c r="G67" s="1"/>
      <c r="H67" s="1"/>
      <c r="I67" s="1"/>
      <c r="J67" s="1"/>
      <c r="K67" s="1"/>
      <c r="P67" s="1"/>
      <c r="Q67" s="1"/>
      <c r="R67" s="1"/>
      <c r="S67" s="1"/>
      <c r="T67" s="1"/>
    </row>
    <row r="68" spans="2:20" x14ac:dyDescent="0.25">
      <c r="B68" s="1"/>
      <c r="G68" s="1"/>
      <c r="H68" s="1"/>
      <c r="I68" s="1"/>
      <c r="J68" s="1"/>
      <c r="K68" s="1"/>
      <c r="P68" s="1"/>
      <c r="Q68" s="1"/>
      <c r="R68" s="1"/>
      <c r="S68" s="1"/>
      <c r="T68" s="1"/>
    </row>
    <row r="69" spans="2:20" x14ac:dyDescent="0.25">
      <c r="B69" s="1"/>
      <c r="G69" s="1"/>
      <c r="H69" s="1"/>
      <c r="I69" s="1"/>
      <c r="J69" s="1"/>
      <c r="K69" s="1"/>
      <c r="P69" s="1"/>
      <c r="Q69" s="1"/>
      <c r="R69" s="1"/>
      <c r="S69" s="1"/>
      <c r="T69" s="1"/>
    </row>
    <row r="70" spans="2:20" x14ac:dyDescent="0.25">
      <c r="B70" s="1"/>
      <c r="G70" s="1"/>
      <c r="H70" s="1"/>
      <c r="I70" s="1"/>
      <c r="J70" s="1"/>
      <c r="K70" s="1"/>
      <c r="P70" s="1"/>
      <c r="Q70" s="1"/>
      <c r="R70" s="1"/>
      <c r="S70" s="1"/>
      <c r="T70" s="1"/>
    </row>
    <row r="71" spans="2:20" x14ac:dyDescent="0.25">
      <c r="B71" s="1"/>
      <c r="G71" s="1"/>
      <c r="H71" s="1"/>
      <c r="I71" s="1"/>
      <c r="J71" s="1"/>
      <c r="K71" s="1"/>
      <c r="P71" s="1"/>
      <c r="Q71" s="1"/>
      <c r="R71" s="1"/>
      <c r="S71" s="1"/>
      <c r="T71" s="1"/>
    </row>
    <row r="72" spans="2:20" x14ac:dyDescent="0.25">
      <c r="B72" s="1"/>
      <c r="G72" s="1"/>
      <c r="H72" s="1"/>
      <c r="I72" s="1"/>
      <c r="J72" s="1"/>
      <c r="K72" s="1"/>
      <c r="P72" s="1"/>
      <c r="Q72" s="1"/>
      <c r="R72" s="1"/>
      <c r="S72" s="1"/>
      <c r="T72" s="1"/>
    </row>
    <row r="73" spans="2:20" x14ac:dyDescent="0.25">
      <c r="B73" s="1"/>
      <c r="G73" s="1"/>
      <c r="H73" s="1"/>
      <c r="I73" s="1"/>
      <c r="J73" s="1"/>
      <c r="K73" s="1"/>
      <c r="P73" s="1"/>
      <c r="Q73" s="1"/>
      <c r="R73" s="1"/>
      <c r="S73" s="1"/>
      <c r="T73" s="1"/>
    </row>
    <row r="74" spans="2:20" x14ac:dyDescent="0.25">
      <c r="B74" s="1"/>
      <c r="G74" s="1"/>
      <c r="H74" s="1"/>
      <c r="I74" s="1"/>
      <c r="J74" s="1"/>
      <c r="K74" s="1"/>
      <c r="P74" s="1"/>
      <c r="Q74" s="1"/>
      <c r="R74" s="1"/>
      <c r="S74" s="1"/>
      <c r="T74" s="1"/>
    </row>
    <row r="75" spans="2:20" x14ac:dyDescent="0.25">
      <c r="B75" s="1"/>
      <c r="G75" s="1"/>
      <c r="H75" s="1"/>
      <c r="I75" s="1"/>
      <c r="J75" s="1"/>
      <c r="K75" s="1"/>
      <c r="P75" s="1"/>
      <c r="Q75" s="1"/>
      <c r="R75" s="1"/>
      <c r="S75" s="1"/>
      <c r="T75" s="1"/>
    </row>
    <row r="76" spans="2:20" x14ac:dyDescent="0.25">
      <c r="B76" s="1"/>
      <c r="G76" s="1"/>
      <c r="H76" s="1"/>
      <c r="I76" s="1"/>
      <c r="J76" s="1"/>
      <c r="K76" s="1"/>
      <c r="P76" s="1"/>
      <c r="Q76" s="1"/>
      <c r="R76" s="1"/>
      <c r="S76" s="1"/>
      <c r="T76" s="1"/>
    </row>
    <row r="77" spans="2:20" x14ac:dyDescent="0.25">
      <c r="B77" s="1"/>
      <c r="G77" s="1"/>
      <c r="H77" s="1"/>
      <c r="I77" s="1"/>
      <c r="J77" s="1"/>
      <c r="K77" s="1"/>
      <c r="P77" s="1"/>
      <c r="Q77" s="1"/>
      <c r="R77" s="1"/>
      <c r="S77" s="1"/>
      <c r="T77" s="1"/>
    </row>
    <row r="78" spans="2:20" x14ac:dyDescent="0.25">
      <c r="B78" s="1"/>
      <c r="G78" s="1"/>
      <c r="H78" s="1"/>
      <c r="I78" s="1"/>
      <c r="J78" s="1"/>
      <c r="K78" s="1"/>
      <c r="P78" s="1"/>
      <c r="Q78" s="1"/>
      <c r="R78" s="1"/>
      <c r="S78" s="1"/>
      <c r="T78" s="1"/>
    </row>
    <row r="79" spans="2:20" x14ac:dyDescent="0.25">
      <c r="B79" s="1"/>
      <c r="G79" s="1"/>
      <c r="H79" s="1"/>
      <c r="I79" s="1"/>
      <c r="J79" s="1"/>
      <c r="K79" s="1"/>
      <c r="P79" s="1"/>
      <c r="Q79" s="1"/>
      <c r="R79" s="1"/>
      <c r="S79" s="1"/>
      <c r="T79" s="1"/>
    </row>
    <row r="80" spans="2:20" x14ac:dyDescent="0.25">
      <c r="B80" s="1"/>
      <c r="G80" s="1"/>
      <c r="H80" s="1"/>
      <c r="I80" s="1"/>
      <c r="J80" s="1"/>
      <c r="K80" s="1"/>
      <c r="P80" s="1"/>
      <c r="Q80" s="1"/>
      <c r="R80" s="1"/>
      <c r="S80" s="1"/>
      <c r="T80" s="1"/>
    </row>
    <row r="81" spans="2:20" x14ac:dyDescent="0.25">
      <c r="B81" s="1"/>
      <c r="G81" s="1"/>
      <c r="H81" s="1"/>
      <c r="I81" s="1"/>
      <c r="J81" s="1"/>
      <c r="K81" s="1"/>
      <c r="P81" s="1"/>
      <c r="Q81" s="1"/>
      <c r="R81" s="1"/>
      <c r="S81" s="1"/>
      <c r="T81" s="1"/>
    </row>
    <row r="82" spans="2:20" x14ac:dyDescent="0.25">
      <c r="B82" s="1"/>
      <c r="G82" s="1"/>
      <c r="H82" s="1"/>
      <c r="I82" s="1"/>
      <c r="J82" s="1"/>
      <c r="K82" s="1"/>
      <c r="P82" s="1"/>
      <c r="Q82" s="1"/>
      <c r="R82" s="1"/>
      <c r="S82" s="1"/>
      <c r="T82" s="1"/>
    </row>
    <row r="83" spans="2:20" x14ac:dyDescent="0.25">
      <c r="B83" s="1"/>
      <c r="G83" s="1"/>
      <c r="H83" s="1"/>
      <c r="I83" s="1"/>
      <c r="J83" s="1"/>
      <c r="K83" s="1"/>
      <c r="P83" s="1"/>
      <c r="Q83" s="1"/>
      <c r="R83" s="1"/>
      <c r="S83" s="1"/>
      <c r="T83" s="1"/>
    </row>
    <row r="84" spans="2:20" x14ac:dyDescent="0.25">
      <c r="B84" s="1"/>
      <c r="G84" s="1"/>
      <c r="H84" s="1"/>
      <c r="I84" s="1"/>
      <c r="J84" s="1"/>
      <c r="K84" s="1"/>
      <c r="P84" s="1"/>
      <c r="Q84" s="1"/>
      <c r="R84" s="1"/>
      <c r="S84" s="1"/>
      <c r="T84" s="1"/>
    </row>
    <row r="85" spans="2:20" x14ac:dyDescent="0.25">
      <c r="B85" s="1"/>
      <c r="G85" s="1"/>
      <c r="H85" s="1"/>
      <c r="I85" s="1"/>
      <c r="J85" s="1"/>
      <c r="K85" s="1"/>
      <c r="P85" s="1"/>
      <c r="Q85" s="1"/>
      <c r="R85" s="1"/>
      <c r="S85" s="1"/>
      <c r="T85" s="1"/>
    </row>
    <row r="86" spans="2:20" x14ac:dyDescent="0.25">
      <c r="B86" s="1"/>
      <c r="G86" s="1"/>
      <c r="H86" s="1"/>
      <c r="I86" s="1"/>
      <c r="J86" s="1"/>
      <c r="K86" s="1"/>
      <c r="P86" s="1"/>
      <c r="Q86" s="1"/>
      <c r="R86" s="1"/>
      <c r="S86" s="1"/>
      <c r="T86" s="1"/>
    </row>
    <row r="87" spans="2:20" x14ac:dyDescent="0.25">
      <c r="B87" s="1"/>
      <c r="G87" s="1"/>
      <c r="H87" s="1"/>
      <c r="I87" s="1"/>
      <c r="J87" s="1"/>
      <c r="K87" s="1"/>
      <c r="P87" s="1"/>
      <c r="Q87" s="1"/>
      <c r="R87" s="1"/>
      <c r="S87" s="1"/>
      <c r="T87" s="1"/>
    </row>
    <row r="88" spans="2:20" x14ac:dyDescent="0.25">
      <c r="B88" s="1"/>
      <c r="G88" s="1"/>
      <c r="H88" s="1"/>
      <c r="I88" s="1"/>
      <c r="J88" s="1"/>
      <c r="K88" s="1"/>
      <c r="P88" s="1"/>
      <c r="Q88" s="1"/>
      <c r="R88" s="1"/>
      <c r="S88" s="1"/>
      <c r="T88" s="1"/>
    </row>
    <row r="89" spans="2:20" x14ac:dyDescent="0.25">
      <c r="B89" s="1"/>
      <c r="G89" s="1"/>
      <c r="H89" s="1"/>
      <c r="I89" s="1"/>
      <c r="J89" s="1"/>
      <c r="K89" s="1"/>
      <c r="P89" s="1"/>
      <c r="Q89" s="1"/>
      <c r="R89" s="1"/>
      <c r="S89" s="1"/>
      <c r="T89" s="1"/>
    </row>
    <row r="90" spans="2:20" x14ac:dyDescent="0.25">
      <c r="B90" s="1"/>
      <c r="G90" s="1"/>
      <c r="H90" s="1"/>
      <c r="I90" s="1"/>
      <c r="J90" s="1"/>
      <c r="K90" s="1"/>
      <c r="P90" s="1"/>
      <c r="Q90" s="1"/>
      <c r="R90" s="1"/>
      <c r="S90" s="1"/>
      <c r="T90" s="1"/>
    </row>
    <row r="91" spans="2:20" x14ac:dyDescent="0.25">
      <c r="B91" s="1"/>
      <c r="G91" s="1"/>
      <c r="H91" s="1"/>
      <c r="I91" s="1"/>
      <c r="J91" s="1"/>
      <c r="K91" s="1"/>
      <c r="P91" s="1"/>
      <c r="Q91" s="1"/>
      <c r="R91" s="1"/>
      <c r="S91" s="1"/>
      <c r="T91" s="1"/>
    </row>
    <row r="92" spans="2:20" x14ac:dyDescent="0.25">
      <c r="B92" s="1"/>
      <c r="G92" s="1"/>
      <c r="H92" s="1"/>
      <c r="I92" s="1"/>
      <c r="J92" s="1"/>
      <c r="K92" s="1"/>
      <c r="P92" s="1"/>
      <c r="Q92" s="1"/>
      <c r="R92" s="1"/>
      <c r="S92" s="1"/>
      <c r="T92" s="1"/>
    </row>
    <row r="93" spans="2:20" x14ac:dyDescent="0.25">
      <c r="B93" s="1"/>
      <c r="G93" s="1"/>
      <c r="H93" s="1"/>
      <c r="I93" s="1"/>
      <c r="J93" s="1"/>
      <c r="K93" s="1"/>
      <c r="P93" s="1"/>
      <c r="Q93" s="1"/>
      <c r="R93" s="1"/>
      <c r="S93" s="1"/>
      <c r="T93" s="1"/>
    </row>
    <row r="94" spans="2:20" x14ac:dyDescent="0.25">
      <c r="B94" s="1"/>
      <c r="G94" s="1"/>
      <c r="H94" s="1"/>
      <c r="I94" s="1"/>
      <c r="J94" s="1"/>
      <c r="K94" s="1"/>
      <c r="P94" s="1"/>
      <c r="Q94" s="1"/>
      <c r="R94" s="1"/>
      <c r="S94" s="1"/>
      <c r="T94" s="1"/>
    </row>
    <row r="95" spans="2:20" x14ac:dyDescent="0.25">
      <c r="B95" s="1"/>
      <c r="G95" s="1"/>
      <c r="H95" s="1"/>
      <c r="I95" s="1"/>
      <c r="J95" s="1"/>
      <c r="K95" s="1"/>
      <c r="P95" s="1"/>
      <c r="Q95" s="1"/>
      <c r="R95" s="1"/>
      <c r="S95" s="1"/>
      <c r="T95" s="1"/>
    </row>
    <row r="96" spans="2:20" x14ac:dyDescent="0.25">
      <c r="B96" s="1"/>
      <c r="G96" s="1"/>
      <c r="H96" s="1"/>
      <c r="I96" s="1"/>
      <c r="J96" s="1"/>
      <c r="K96" s="1"/>
      <c r="P96" s="1"/>
      <c r="Q96" s="1"/>
      <c r="R96" s="1"/>
      <c r="S96" s="1"/>
      <c r="T96" s="1"/>
    </row>
    <row r="97" spans="2:20" x14ac:dyDescent="0.25">
      <c r="B97" s="1"/>
      <c r="G97" s="1"/>
      <c r="H97" s="1"/>
      <c r="I97" s="1"/>
      <c r="J97" s="1"/>
      <c r="K97" s="1"/>
      <c r="P97" s="1"/>
      <c r="Q97" s="1"/>
      <c r="R97" s="1"/>
      <c r="S97" s="1"/>
      <c r="T97" s="1"/>
    </row>
    <row r="98" spans="2:20" x14ac:dyDescent="0.25">
      <c r="B98" s="1"/>
      <c r="G98" s="1"/>
      <c r="H98" s="1"/>
      <c r="I98" s="1"/>
      <c r="J98" s="1"/>
      <c r="K98" s="1"/>
      <c r="P98" s="1"/>
      <c r="Q98" s="1"/>
      <c r="R98" s="1"/>
      <c r="S98" s="1"/>
      <c r="T98" s="1"/>
    </row>
    <row r="99" spans="2:20" x14ac:dyDescent="0.25">
      <c r="B99" s="1"/>
      <c r="G99" s="1"/>
      <c r="H99" s="1"/>
      <c r="I99" s="1"/>
      <c r="J99" s="1"/>
      <c r="K99" s="1"/>
      <c r="P99" s="1"/>
      <c r="Q99" s="1"/>
      <c r="R99" s="1"/>
      <c r="S99" s="1"/>
      <c r="T99" s="1"/>
    </row>
    <row r="100" spans="2:20" x14ac:dyDescent="0.25">
      <c r="B100" s="1"/>
      <c r="G100" s="1"/>
      <c r="H100" s="1"/>
      <c r="I100" s="1"/>
      <c r="J100" s="1"/>
      <c r="K100" s="1"/>
      <c r="P100" s="1"/>
      <c r="Q100" s="1"/>
      <c r="R100" s="1"/>
      <c r="S100" s="1"/>
      <c r="T100" s="1"/>
    </row>
    <row r="101" spans="2:20" x14ac:dyDescent="0.25">
      <c r="B101" s="1"/>
      <c r="G101" s="1"/>
      <c r="H101" s="1"/>
      <c r="I101" s="1"/>
      <c r="J101" s="1"/>
      <c r="K101" s="1"/>
      <c r="P101" s="1"/>
      <c r="Q101" s="1"/>
      <c r="R101" s="1"/>
      <c r="S101" s="1"/>
      <c r="T101" s="1"/>
    </row>
    <row r="102" spans="2:20" x14ac:dyDescent="0.25">
      <c r="B102" s="1"/>
      <c r="G102" s="1"/>
      <c r="H102" s="1"/>
      <c r="I102" s="1"/>
      <c r="J102" s="1"/>
      <c r="K102" s="1"/>
      <c r="P102" s="1"/>
      <c r="Q102" s="1"/>
      <c r="R102" s="1"/>
      <c r="S102" s="1"/>
      <c r="T102" s="1"/>
    </row>
    <row r="103" spans="2:20" x14ac:dyDescent="0.25">
      <c r="B103" s="1"/>
      <c r="G103" s="1"/>
      <c r="H103" s="1"/>
      <c r="I103" s="1"/>
      <c r="J103" s="1"/>
      <c r="K103" s="1"/>
      <c r="P103" s="1"/>
      <c r="Q103" s="1"/>
      <c r="R103" s="1"/>
      <c r="S103" s="1"/>
      <c r="T103" s="1"/>
    </row>
    <row r="104" spans="2:20" x14ac:dyDescent="0.25">
      <c r="B104" s="1"/>
      <c r="G104" s="1"/>
      <c r="H104" s="1"/>
      <c r="I104" s="1"/>
      <c r="J104" s="1"/>
      <c r="K104" s="1"/>
      <c r="P104" s="1"/>
      <c r="Q104" s="1"/>
      <c r="R104" s="1"/>
      <c r="S104" s="1"/>
      <c r="T104" s="1"/>
    </row>
    <row r="105" spans="2:20" x14ac:dyDescent="0.25">
      <c r="B105" s="1"/>
      <c r="G105" s="1"/>
      <c r="H105" s="1"/>
      <c r="I105" s="1"/>
      <c r="J105" s="1"/>
      <c r="K105" s="1"/>
      <c r="P105" s="1"/>
      <c r="Q105" s="1"/>
      <c r="R105" s="1"/>
      <c r="S105" s="1"/>
      <c r="T105" s="1"/>
    </row>
    <row r="106" spans="2:20" x14ac:dyDescent="0.25">
      <c r="B106" s="1"/>
      <c r="G106" s="1"/>
      <c r="H106" s="1"/>
      <c r="I106" s="1"/>
      <c r="J106" s="1"/>
      <c r="K106" s="1"/>
      <c r="P106" s="1"/>
      <c r="Q106" s="1"/>
      <c r="R106" s="1"/>
      <c r="S106" s="1"/>
      <c r="T106" s="1"/>
    </row>
    <row r="107" spans="2:20" x14ac:dyDescent="0.25">
      <c r="B107" s="1"/>
      <c r="G107" s="1"/>
      <c r="H107" s="1"/>
      <c r="I107" s="1"/>
      <c r="J107" s="1"/>
      <c r="K107" s="1"/>
      <c r="P107" s="1"/>
      <c r="Q107" s="1"/>
      <c r="R107" s="1"/>
      <c r="S107" s="1"/>
      <c r="T107" s="1"/>
    </row>
    <row r="108" spans="2:20" x14ac:dyDescent="0.25">
      <c r="B108" s="1"/>
      <c r="G108" s="1"/>
      <c r="H108" s="1"/>
      <c r="I108" s="1"/>
      <c r="J108" s="1"/>
      <c r="K108" s="1"/>
      <c r="P108" s="1"/>
      <c r="Q108" s="1"/>
      <c r="R108" s="1"/>
      <c r="S108" s="1"/>
      <c r="T108" s="1"/>
    </row>
    <row r="109" spans="2:20" x14ac:dyDescent="0.25">
      <c r="B109" s="1"/>
      <c r="G109" s="1"/>
      <c r="H109" s="1"/>
      <c r="I109" s="1"/>
      <c r="J109" s="1"/>
      <c r="K109" s="1"/>
      <c r="P109" s="1"/>
      <c r="Q109" s="1"/>
      <c r="R109" s="1"/>
      <c r="S109" s="1"/>
      <c r="T109" s="1"/>
    </row>
    <row r="110" spans="2:20" x14ac:dyDescent="0.25">
      <c r="B110" s="1"/>
      <c r="G110" s="1"/>
      <c r="H110" s="1"/>
      <c r="I110" s="1"/>
      <c r="J110" s="1"/>
      <c r="K110" s="1"/>
      <c r="P110" s="1"/>
      <c r="Q110" s="1"/>
      <c r="R110" s="1"/>
      <c r="S110" s="1"/>
      <c r="T110" s="1"/>
    </row>
    <row r="111" spans="2:20" x14ac:dyDescent="0.25">
      <c r="B111" s="1"/>
      <c r="G111" s="1"/>
      <c r="H111" s="1"/>
      <c r="I111" s="1"/>
      <c r="J111" s="1"/>
      <c r="K111" s="1"/>
      <c r="P111" s="1"/>
      <c r="Q111" s="1"/>
      <c r="R111" s="1"/>
      <c r="S111" s="1"/>
      <c r="T111" s="1"/>
    </row>
    <row r="112" spans="2:20" x14ac:dyDescent="0.25">
      <c r="B112" s="1"/>
      <c r="G112" s="1"/>
      <c r="H112" s="1"/>
      <c r="I112" s="1"/>
      <c r="J112" s="1"/>
      <c r="K112" s="1"/>
      <c r="P112" s="1"/>
      <c r="Q112" s="1"/>
      <c r="R112" s="1"/>
      <c r="S112" s="1"/>
      <c r="T112" s="1"/>
    </row>
    <row r="113" spans="2:20" x14ac:dyDescent="0.25">
      <c r="B113" s="1"/>
      <c r="G113" s="1"/>
      <c r="H113" s="1"/>
      <c r="I113" s="1"/>
      <c r="J113" s="1"/>
      <c r="K113" s="1"/>
      <c r="P113" s="1"/>
      <c r="Q113" s="1"/>
      <c r="R113" s="1"/>
      <c r="S113" s="1"/>
      <c r="T113" s="1"/>
    </row>
    <row r="114" spans="2:20" x14ac:dyDescent="0.25">
      <c r="B114" s="1"/>
      <c r="G114" s="1"/>
      <c r="H114" s="1"/>
      <c r="I114" s="1"/>
      <c r="J114" s="1"/>
      <c r="K114" s="1"/>
      <c r="P114" s="1"/>
      <c r="Q114" s="1"/>
      <c r="R114" s="1"/>
      <c r="S114" s="1"/>
      <c r="T114" s="1"/>
    </row>
    <row r="115" spans="2:20" x14ac:dyDescent="0.25">
      <c r="B115" s="1"/>
      <c r="G115" s="1"/>
      <c r="H115" s="1"/>
      <c r="I115" s="1"/>
      <c r="J115" s="1"/>
      <c r="K115" s="1"/>
      <c r="P115" s="1"/>
      <c r="Q115" s="1"/>
      <c r="R115" s="1"/>
      <c r="S115" s="1"/>
      <c r="T115" s="1"/>
    </row>
    <row r="116" spans="2:20" x14ac:dyDescent="0.25">
      <c r="B116" s="1"/>
      <c r="G116" s="1"/>
      <c r="H116" s="1"/>
      <c r="I116" s="1"/>
      <c r="J116" s="1"/>
      <c r="K116" s="1"/>
      <c r="P116" s="1"/>
      <c r="Q116" s="1"/>
      <c r="R116" s="1"/>
      <c r="S116" s="1"/>
      <c r="T116" s="1"/>
    </row>
    <row r="117" spans="2:20" x14ac:dyDescent="0.25">
      <c r="B117" s="1"/>
      <c r="G117" s="1"/>
      <c r="H117" s="1"/>
      <c r="I117" s="1"/>
      <c r="J117" s="1"/>
      <c r="K117" s="1"/>
      <c r="P117" s="1"/>
      <c r="Q117" s="1"/>
      <c r="R117" s="1"/>
      <c r="S117" s="1"/>
      <c r="T117" s="1"/>
    </row>
    <row r="118" spans="2:20" x14ac:dyDescent="0.25">
      <c r="B118" s="1"/>
      <c r="G118" s="1"/>
      <c r="H118" s="1"/>
      <c r="I118" s="1"/>
      <c r="J118" s="1"/>
      <c r="K118" s="1"/>
      <c r="P118" s="1"/>
      <c r="Q118" s="1"/>
      <c r="R118" s="1"/>
      <c r="S118" s="1"/>
      <c r="T118" s="1"/>
    </row>
    <row r="119" spans="2:20" x14ac:dyDescent="0.25">
      <c r="B119" s="1"/>
      <c r="G119" s="1"/>
      <c r="H119" s="1"/>
      <c r="I119" s="1"/>
      <c r="J119" s="1"/>
      <c r="K119" s="1"/>
      <c r="P119" s="1"/>
      <c r="Q119" s="1"/>
      <c r="R119" s="1"/>
      <c r="S119" s="1"/>
      <c r="T119" s="1"/>
    </row>
    <row r="120" spans="2:20" x14ac:dyDescent="0.25">
      <c r="B120" s="1"/>
      <c r="G120" s="1"/>
      <c r="H120" s="1"/>
      <c r="I120" s="1"/>
      <c r="J120" s="1"/>
      <c r="K120" s="1"/>
      <c r="P120" s="1"/>
      <c r="Q120" s="1"/>
      <c r="R120" s="1"/>
      <c r="S120" s="1"/>
      <c r="T120" s="1"/>
    </row>
    <row r="121" spans="2:20" x14ac:dyDescent="0.25">
      <c r="B121" s="1"/>
      <c r="G121" s="1"/>
      <c r="H121" s="1"/>
      <c r="I121" s="1"/>
      <c r="J121" s="1"/>
      <c r="K121" s="1"/>
      <c r="P121" s="1"/>
      <c r="Q121" s="1"/>
      <c r="R121" s="1"/>
      <c r="S121" s="1"/>
      <c r="T121" s="1"/>
    </row>
    <row r="122" spans="2:20" x14ac:dyDescent="0.25">
      <c r="B122" s="1"/>
      <c r="G122" s="1"/>
      <c r="H122" s="1"/>
      <c r="I122" s="1"/>
      <c r="J122" s="1"/>
      <c r="K122" s="1"/>
      <c r="P122" s="1"/>
      <c r="Q122" s="1"/>
      <c r="R122" s="1"/>
      <c r="S122" s="1"/>
      <c r="T122" s="1"/>
    </row>
    <row r="123" spans="2:20" x14ac:dyDescent="0.25">
      <c r="B123" s="1"/>
      <c r="G123" s="1"/>
      <c r="H123" s="1"/>
      <c r="I123" s="1"/>
      <c r="J123" s="1"/>
      <c r="K123" s="1"/>
      <c r="P123" s="1"/>
      <c r="Q123" s="1"/>
      <c r="R123" s="1"/>
      <c r="S123" s="1"/>
      <c r="T123" s="1"/>
    </row>
    <row r="124" spans="2:20" x14ac:dyDescent="0.25">
      <c r="B124" s="1"/>
      <c r="G124" s="1"/>
      <c r="H124" s="1"/>
      <c r="I124" s="1"/>
      <c r="J124" s="1"/>
      <c r="K124" s="1"/>
      <c r="P124" s="1"/>
      <c r="Q124" s="1"/>
      <c r="R124" s="1"/>
      <c r="S124" s="1"/>
      <c r="T124" s="1"/>
    </row>
    <row r="125" spans="2:20" x14ac:dyDescent="0.25">
      <c r="B125" s="1"/>
      <c r="G125" s="1"/>
      <c r="H125" s="1"/>
      <c r="I125" s="1"/>
      <c r="J125" s="1"/>
      <c r="K125" s="1"/>
      <c r="P125" s="1"/>
      <c r="Q125" s="1"/>
      <c r="R125" s="1"/>
      <c r="S125" s="1"/>
      <c r="T125" s="1"/>
    </row>
    <row r="126" spans="2:20" x14ac:dyDescent="0.25">
      <c r="B126" s="1"/>
      <c r="G126" s="1"/>
      <c r="H126" s="1"/>
      <c r="I126" s="1"/>
      <c r="J126" s="1"/>
      <c r="K126" s="1"/>
      <c r="P126" s="1"/>
      <c r="Q126" s="1"/>
      <c r="R126" s="1"/>
      <c r="S126" s="1"/>
      <c r="T126" s="1"/>
    </row>
    <row r="127" spans="2:20" x14ac:dyDescent="0.25">
      <c r="B127" s="1"/>
      <c r="G127" s="1"/>
      <c r="H127" s="1"/>
      <c r="I127" s="1"/>
      <c r="J127" s="1"/>
      <c r="K127" s="1"/>
      <c r="P127" s="1"/>
      <c r="Q127" s="1"/>
      <c r="R127" s="1"/>
      <c r="S127" s="1"/>
      <c r="T127" s="1"/>
    </row>
    <row r="128" spans="2:20" x14ac:dyDescent="0.25">
      <c r="B128" s="1"/>
      <c r="G128" s="1"/>
      <c r="H128" s="1"/>
      <c r="I128" s="1"/>
      <c r="J128" s="1"/>
      <c r="K128" s="1"/>
      <c r="P128" s="1"/>
      <c r="Q128" s="1"/>
      <c r="R128" s="1"/>
      <c r="S128" s="1"/>
      <c r="T128" s="1"/>
    </row>
    <row r="129" spans="2:20" x14ac:dyDescent="0.25">
      <c r="B129" s="1"/>
      <c r="G129" s="1"/>
      <c r="H129" s="1"/>
      <c r="I129" s="1"/>
      <c r="J129" s="1"/>
      <c r="K129" s="1"/>
      <c r="P129" s="1"/>
      <c r="Q129" s="1"/>
      <c r="R129" s="1"/>
      <c r="S129" s="1"/>
      <c r="T129" s="1"/>
    </row>
    <row r="130" spans="2:20" x14ac:dyDescent="0.25">
      <c r="B130" s="1"/>
      <c r="G130" s="1"/>
      <c r="H130" s="1"/>
      <c r="I130" s="1"/>
      <c r="J130" s="1"/>
      <c r="K130" s="1"/>
      <c r="P130" s="1"/>
      <c r="Q130" s="1"/>
      <c r="R130" s="1"/>
      <c r="S130" s="1"/>
      <c r="T130" s="1"/>
    </row>
    <row r="131" spans="2:20" x14ac:dyDescent="0.25">
      <c r="B131" s="1"/>
      <c r="G131" s="1"/>
      <c r="H131" s="1"/>
      <c r="I131" s="1"/>
      <c r="J131" s="1"/>
      <c r="K131" s="1"/>
      <c r="P131" s="1"/>
      <c r="Q131" s="1"/>
      <c r="R131" s="1"/>
      <c r="S131" s="1"/>
      <c r="T131" s="1"/>
    </row>
    <row r="132" spans="2:20" x14ac:dyDescent="0.25">
      <c r="B132" s="1"/>
      <c r="G132" s="1"/>
      <c r="H132" s="1"/>
      <c r="I132" s="1"/>
      <c r="J132" s="1"/>
      <c r="K132" s="1"/>
      <c r="P132" s="1"/>
      <c r="Q132" s="1"/>
      <c r="R132" s="1"/>
      <c r="S132" s="1"/>
      <c r="T132" s="1"/>
    </row>
    <row r="133" spans="2:20" x14ac:dyDescent="0.25">
      <c r="B133" s="1"/>
      <c r="G133" s="1"/>
      <c r="H133" s="1"/>
      <c r="I133" s="1"/>
      <c r="J133" s="1"/>
      <c r="K133" s="1"/>
      <c r="P133" s="1"/>
      <c r="Q133" s="1"/>
      <c r="R133" s="1"/>
      <c r="S133" s="1"/>
      <c r="T133" s="1"/>
    </row>
    <row r="134" spans="2:20" x14ac:dyDescent="0.25">
      <c r="B134" s="1"/>
      <c r="G134" s="1"/>
      <c r="H134" s="1"/>
      <c r="I134" s="1"/>
      <c r="J134" s="1"/>
      <c r="K134" s="1"/>
      <c r="P134" s="1"/>
      <c r="Q134" s="1"/>
      <c r="R134" s="1"/>
      <c r="S134" s="1"/>
      <c r="T134" s="1"/>
    </row>
    <row r="135" spans="2:20" x14ac:dyDescent="0.25">
      <c r="B135" s="1"/>
      <c r="G135" s="1"/>
      <c r="H135" s="1"/>
      <c r="I135" s="1"/>
      <c r="J135" s="1"/>
      <c r="K135" s="1"/>
      <c r="P135" s="1"/>
      <c r="Q135" s="1"/>
      <c r="R135" s="1"/>
      <c r="S135" s="1"/>
      <c r="T135" s="1"/>
    </row>
    <row r="136" spans="2:20" x14ac:dyDescent="0.25">
      <c r="B136" s="1"/>
      <c r="G136" s="1"/>
      <c r="H136" s="1"/>
      <c r="I136" s="1"/>
      <c r="J136" s="1"/>
      <c r="K136" s="1"/>
      <c r="P136" s="1"/>
      <c r="Q136" s="1"/>
      <c r="R136" s="1"/>
      <c r="S136" s="1"/>
      <c r="T136" s="1"/>
    </row>
    <row r="137" spans="2:20" x14ac:dyDescent="0.25">
      <c r="B137" s="1"/>
      <c r="G137" s="1"/>
      <c r="H137" s="1"/>
      <c r="I137" s="1"/>
      <c r="J137" s="1"/>
      <c r="K137" s="1"/>
      <c r="P137" s="1"/>
      <c r="Q137" s="1"/>
      <c r="R137" s="1"/>
      <c r="S137" s="1"/>
      <c r="T137" s="1"/>
    </row>
    <row r="138" spans="2:20" x14ac:dyDescent="0.25">
      <c r="B138" s="1"/>
      <c r="G138" s="1"/>
      <c r="H138" s="1"/>
      <c r="I138" s="1"/>
      <c r="J138" s="1"/>
      <c r="K138" s="1"/>
      <c r="P138" s="1"/>
      <c r="Q138" s="1"/>
      <c r="R138" s="1"/>
      <c r="S138" s="1"/>
      <c r="T138" s="1"/>
    </row>
    <row r="139" spans="2:20" x14ac:dyDescent="0.25">
      <c r="B139" s="1"/>
      <c r="G139" s="1"/>
      <c r="H139" s="1"/>
      <c r="I139" s="1"/>
      <c r="J139" s="1"/>
      <c r="K139" s="1"/>
      <c r="P139" s="1"/>
      <c r="Q139" s="1"/>
      <c r="R139" s="1"/>
      <c r="S139" s="1"/>
      <c r="T139" s="1"/>
    </row>
    <row r="140" spans="2:20" x14ac:dyDescent="0.25">
      <c r="B140" s="1"/>
      <c r="G140" s="1"/>
      <c r="H140" s="1"/>
      <c r="I140" s="1"/>
      <c r="J140" s="1"/>
      <c r="K140" s="1"/>
      <c r="P140" s="1"/>
      <c r="Q140" s="1"/>
      <c r="R140" s="1"/>
      <c r="S140" s="1"/>
      <c r="T140" s="1"/>
    </row>
    <row r="141" spans="2:20" x14ac:dyDescent="0.25">
      <c r="B141" s="1"/>
      <c r="G141" s="1"/>
      <c r="H141" s="1"/>
      <c r="I141" s="1"/>
      <c r="J141" s="1"/>
      <c r="K141" s="1"/>
      <c r="P141" s="1"/>
      <c r="Q141" s="1"/>
      <c r="R141" s="1"/>
      <c r="S141" s="1"/>
      <c r="T141" s="1"/>
    </row>
    <row r="142" spans="2:20" x14ac:dyDescent="0.25">
      <c r="B142" s="1"/>
      <c r="G142" s="1"/>
      <c r="H142" s="1"/>
      <c r="I142" s="1"/>
      <c r="J142" s="1"/>
      <c r="K142" s="1"/>
      <c r="P142" s="1"/>
      <c r="Q142" s="1"/>
      <c r="R142" s="1"/>
      <c r="S142" s="1"/>
      <c r="T142" s="1"/>
    </row>
    <row r="143" spans="2:20" x14ac:dyDescent="0.25">
      <c r="B143" s="1"/>
      <c r="G143" s="1"/>
      <c r="H143" s="1"/>
      <c r="I143" s="1"/>
      <c r="J143" s="1"/>
      <c r="K143" s="1"/>
      <c r="P143" s="1"/>
      <c r="Q143" s="1"/>
      <c r="R143" s="1"/>
      <c r="S143" s="1"/>
      <c r="T143" s="1"/>
    </row>
    <row r="144" spans="2:20" x14ac:dyDescent="0.25">
      <c r="B144" s="1"/>
      <c r="G144" s="1"/>
      <c r="H144" s="1"/>
      <c r="I144" s="1"/>
      <c r="J144" s="1"/>
      <c r="K144" s="1"/>
      <c r="P144" s="1"/>
      <c r="Q144" s="1"/>
      <c r="R144" s="1"/>
      <c r="S144" s="1"/>
      <c r="T144" s="1"/>
    </row>
    <row r="145" spans="2:20" x14ac:dyDescent="0.25">
      <c r="B145" s="1"/>
      <c r="G145" s="1"/>
      <c r="H145" s="1"/>
      <c r="I145" s="1"/>
      <c r="J145" s="1"/>
      <c r="K145" s="1"/>
      <c r="P145" s="1"/>
      <c r="Q145" s="1"/>
      <c r="R145" s="1"/>
      <c r="S145" s="1"/>
      <c r="T145" s="1"/>
    </row>
    <row r="146" spans="2:20" x14ac:dyDescent="0.25">
      <c r="B146" s="1"/>
      <c r="G146" s="1"/>
      <c r="H146" s="1"/>
      <c r="I146" s="1"/>
      <c r="J146" s="1"/>
      <c r="K146" s="1"/>
      <c r="P146" s="1"/>
      <c r="Q146" s="1"/>
      <c r="R146" s="1"/>
      <c r="S146" s="1"/>
      <c r="T146" s="1"/>
    </row>
    <row r="147" spans="2:20" x14ac:dyDescent="0.25">
      <c r="B147" s="1"/>
      <c r="G147" s="1"/>
      <c r="H147" s="1"/>
      <c r="I147" s="1"/>
      <c r="J147" s="1"/>
      <c r="K147" s="1"/>
      <c r="P147" s="1"/>
      <c r="Q147" s="1"/>
      <c r="R147" s="1"/>
      <c r="S147" s="1"/>
      <c r="T147" s="1"/>
    </row>
    <row r="148" spans="2:20" x14ac:dyDescent="0.25">
      <c r="B148" s="1"/>
      <c r="G148" s="1"/>
      <c r="H148" s="1"/>
      <c r="I148" s="1"/>
      <c r="J148" s="1"/>
      <c r="K148" s="1"/>
      <c r="P148" s="1"/>
      <c r="Q148" s="1"/>
      <c r="R148" s="1"/>
      <c r="S148" s="1"/>
      <c r="T148" s="1"/>
    </row>
    <row r="149" spans="2:20" x14ac:dyDescent="0.25">
      <c r="B149" s="1"/>
      <c r="G149" s="1"/>
      <c r="H149" s="1"/>
      <c r="I149" s="1"/>
      <c r="J149" s="1"/>
      <c r="K149" s="1"/>
      <c r="P149" s="1"/>
      <c r="Q149" s="1"/>
      <c r="R149" s="1"/>
      <c r="S149" s="1"/>
      <c r="T149" s="1"/>
    </row>
    <row r="150" spans="2:20" x14ac:dyDescent="0.25">
      <c r="B150" s="1"/>
      <c r="G150" s="1"/>
      <c r="H150" s="1"/>
      <c r="I150" s="1"/>
      <c r="J150" s="1"/>
      <c r="K150" s="1"/>
      <c r="P150" s="1"/>
      <c r="Q150" s="1"/>
      <c r="R150" s="1"/>
      <c r="S150" s="1"/>
      <c r="T150" s="1"/>
    </row>
    <row r="151" spans="2:20" x14ac:dyDescent="0.25">
      <c r="B151" s="1"/>
      <c r="G151" s="1"/>
      <c r="H151" s="1"/>
      <c r="I151" s="1"/>
      <c r="J151" s="1"/>
      <c r="K151" s="1"/>
      <c r="P151" s="1"/>
      <c r="Q151" s="1"/>
      <c r="R151" s="1"/>
      <c r="S151" s="1"/>
      <c r="T151" s="1"/>
    </row>
    <row r="152" spans="2:20" x14ac:dyDescent="0.25">
      <c r="B152" s="1"/>
      <c r="G152" s="1"/>
      <c r="H152" s="1"/>
      <c r="I152" s="1"/>
      <c r="J152" s="1"/>
      <c r="K152" s="1"/>
      <c r="P152" s="1"/>
      <c r="Q152" s="1"/>
      <c r="R152" s="1"/>
      <c r="S152" s="1"/>
      <c r="T152" s="1"/>
    </row>
    <row r="153" spans="2:20" x14ac:dyDescent="0.25">
      <c r="B153" s="1"/>
      <c r="G153" s="1"/>
      <c r="H153" s="1"/>
      <c r="I153" s="1"/>
      <c r="J153" s="1"/>
      <c r="K153" s="1"/>
      <c r="P153" s="1"/>
      <c r="Q153" s="1"/>
      <c r="R153" s="1"/>
      <c r="S153" s="1"/>
      <c r="T153" s="1"/>
    </row>
    <row r="154" spans="2:20" x14ac:dyDescent="0.25">
      <c r="B154" s="1"/>
      <c r="G154" s="1"/>
      <c r="H154" s="1"/>
      <c r="I154" s="1"/>
      <c r="J154" s="1"/>
      <c r="K154" s="1"/>
      <c r="P154" s="1"/>
      <c r="Q154" s="1"/>
      <c r="R154" s="1"/>
      <c r="S154" s="1"/>
      <c r="T154" s="1"/>
    </row>
    <row r="155" spans="2:20" x14ac:dyDescent="0.25">
      <c r="B155" s="1"/>
      <c r="G155" s="1"/>
      <c r="H155" s="1"/>
      <c r="I155" s="1"/>
      <c r="J155" s="1"/>
      <c r="K155" s="1"/>
      <c r="P155" s="1"/>
      <c r="Q155" s="1"/>
      <c r="R155" s="1"/>
      <c r="S155" s="1"/>
      <c r="T155" s="1"/>
    </row>
    <row r="156" spans="2:20" x14ac:dyDescent="0.25">
      <c r="B156" s="1"/>
      <c r="G156" s="1"/>
      <c r="H156" s="1"/>
      <c r="I156" s="1"/>
      <c r="J156" s="1"/>
      <c r="K156" s="1"/>
      <c r="P156" s="1"/>
      <c r="Q156" s="1"/>
      <c r="R156" s="1"/>
      <c r="S156" s="1"/>
      <c r="T156" s="1"/>
    </row>
    <row r="157" spans="2:20" x14ac:dyDescent="0.25">
      <c r="B157" s="1"/>
      <c r="G157" s="1"/>
      <c r="H157" s="1"/>
      <c r="I157" s="1"/>
      <c r="J157" s="1"/>
      <c r="K157" s="1"/>
      <c r="P157" s="1"/>
      <c r="Q157" s="1"/>
      <c r="R157" s="1"/>
      <c r="S157" s="1"/>
      <c r="T157" s="1"/>
    </row>
    <row r="158" spans="2:20" x14ac:dyDescent="0.25">
      <c r="B158" s="1"/>
      <c r="G158" s="1"/>
      <c r="H158" s="1"/>
      <c r="I158" s="1"/>
      <c r="J158" s="1"/>
      <c r="K158" s="1"/>
      <c r="P158" s="1"/>
      <c r="Q158" s="1"/>
      <c r="R158" s="1"/>
      <c r="S158" s="1"/>
      <c r="T158" s="1"/>
    </row>
    <row r="159" spans="2:20" x14ac:dyDescent="0.25">
      <c r="B159" s="1"/>
      <c r="G159" s="1"/>
      <c r="H159" s="1"/>
      <c r="I159" s="1"/>
      <c r="J159" s="1"/>
      <c r="K159" s="1"/>
      <c r="P159" s="1"/>
      <c r="Q159" s="1"/>
      <c r="R159" s="1"/>
      <c r="S159" s="1"/>
      <c r="T159" s="1"/>
    </row>
    <row r="160" spans="2:20" x14ac:dyDescent="0.25">
      <c r="B160" s="1"/>
      <c r="G160" s="1"/>
      <c r="H160" s="1"/>
      <c r="I160" s="1"/>
      <c r="J160" s="1"/>
      <c r="K160" s="1"/>
      <c r="P160" s="1"/>
      <c r="Q160" s="1"/>
      <c r="R160" s="1"/>
      <c r="S160" s="1"/>
      <c r="T160" s="1"/>
    </row>
    <row r="161" spans="2:20" x14ac:dyDescent="0.25">
      <c r="B161" s="1"/>
      <c r="G161" s="1"/>
      <c r="H161" s="1"/>
      <c r="I161" s="1"/>
      <c r="J161" s="1"/>
      <c r="K161" s="1"/>
      <c r="P161" s="1"/>
      <c r="Q161" s="1"/>
      <c r="R161" s="1"/>
      <c r="S161" s="1"/>
      <c r="T161" s="1"/>
    </row>
    <row r="162" spans="2:20" x14ac:dyDescent="0.25">
      <c r="B162" s="1"/>
      <c r="G162" s="1"/>
      <c r="H162" s="1"/>
      <c r="I162" s="1"/>
      <c r="J162" s="1"/>
      <c r="K162" s="1"/>
      <c r="P162" s="1"/>
      <c r="Q162" s="1"/>
      <c r="R162" s="1"/>
      <c r="S162" s="1"/>
      <c r="T162" s="1"/>
    </row>
    <row r="163" spans="2:20" x14ac:dyDescent="0.25">
      <c r="B163" s="1"/>
      <c r="G163" s="1"/>
      <c r="H163" s="1"/>
      <c r="I163" s="1"/>
      <c r="J163" s="1"/>
      <c r="K163" s="1"/>
      <c r="P163" s="1"/>
      <c r="Q163" s="1"/>
      <c r="R163" s="1"/>
      <c r="S163" s="1"/>
      <c r="T163" s="1"/>
    </row>
    <row r="164" spans="2:20" x14ac:dyDescent="0.25">
      <c r="B164" s="1"/>
      <c r="G164" s="1"/>
      <c r="H164" s="1"/>
      <c r="I164" s="1"/>
      <c r="J164" s="1"/>
      <c r="K164" s="1"/>
      <c r="P164" s="1"/>
      <c r="Q164" s="1"/>
      <c r="R164" s="1"/>
      <c r="S164" s="1"/>
      <c r="T164" s="1"/>
    </row>
    <row r="165" spans="2:20" x14ac:dyDescent="0.25">
      <c r="B165" s="1"/>
      <c r="G165" s="1"/>
      <c r="H165" s="1"/>
      <c r="I165" s="1"/>
      <c r="J165" s="1"/>
      <c r="K165" s="1"/>
      <c r="P165" s="1"/>
      <c r="Q165" s="1"/>
      <c r="R165" s="1"/>
      <c r="S165" s="1"/>
      <c r="T165" s="1"/>
    </row>
    <row r="166" spans="2:20" x14ac:dyDescent="0.25">
      <c r="B166" s="1"/>
      <c r="G166" s="1"/>
      <c r="H166" s="1"/>
      <c r="I166" s="1"/>
      <c r="J166" s="1"/>
      <c r="K166" s="1"/>
      <c r="P166" s="1"/>
      <c r="Q166" s="1"/>
      <c r="R166" s="1"/>
      <c r="S166" s="1"/>
      <c r="T166" s="1"/>
    </row>
    <row r="167" spans="2:20" x14ac:dyDescent="0.25">
      <c r="B167" s="1"/>
      <c r="G167" s="1"/>
      <c r="H167" s="1"/>
      <c r="I167" s="1"/>
      <c r="J167" s="1"/>
      <c r="K167" s="1"/>
      <c r="P167" s="1"/>
      <c r="Q167" s="1"/>
      <c r="R167" s="1"/>
      <c r="S167" s="1"/>
      <c r="T167" s="1"/>
    </row>
    <row r="168" spans="2:20" x14ac:dyDescent="0.25">
      <c r="B168" s="1"/>
      <c r="G168" s="1"/>
      <c r="H168" s="1"/>
      <c r="I168" s="1"/>
      <c r="J168" s="1"/>
      <c r="K168" s="1"/>
      <c r="P168" s="1"/>
      <c r="Q168" s="1"/>
      <c r="R168" s="1"/>
      <c r="S168" s="1"/>
      <c r="T168" s="1"/>
    </row>
    <row r="169" spans="2:20" x14ac:dyDescent="0.25">
      <c r="B169" s="1"/>
      <c r="G169" s="1"/>
      <c r="H169" s="1"/>
      <c r="I169" s="1"/>
      <c r="J169" s="1"/>
      <c r="K169" s="1"/>
      <c r="P169" s="1"/>
      <c r="Q169" s="1"/>
      <c r="R169" s="1"/>
      <c r="S169" s="1"/>
      <c r="T169" s="1"/>
    </row>
    <row r="170" spans="2:20" x14ac:dyDescent="0.25">
      <c r="B170" s="1"/>
      <c r="G170" s="1"/>
      <c r="H170" s="1"/>
      <c r="I170" s="1"/>
      <c r="J170" s="1"/>
      <c r="K170" s="1"/>
      <c r="P170" s="1"/>
      <c r="Q170" s="1"/>
      <c r="R170" s="1"/>
      <c r="S170" s="1"/>
      <c r="T170" s="1"/>
    </row>
    <row r="171" spans="2:20" x14ac:dyDescent="0.25">
      <c r="B171" s="1"/>
      <c r="G171" s="1"/>
      <c r="H171" s="1"/>
      <c r="I171" s="1"/>
      <c r="J171" s="1"/>
      <c r="K171" s="1"/>
      <c r="P171" s="1"/>
      <c r="Q171" s="1"/>
      <c r="R171" s="1"/>
      <c r="S171" s="1"/>
      <c r="T171" s="1"/>
    </row>
    <row r="172" spans="2:20" x14ac:dyDescent="0.25">
      <c r="B172" s="1"/>
      <c r="G172" s="1"/>
      <c r="H172" s="1"/>
      <c r="I172" s="1"/>
      <c r="J172" s="1"/>
      <c r="K172" s="1"/>
      <c r="P172" s="1"/>
      <c r="Q172" s="1"/>
      <c r="R172" s="1"/>
      <c r="S172" s="1"/>
      <c r="T172" s="1"/>
    </row>
    <row r="173" spans="2:20" x14ac:dyDescent="0.25">
      <c r="B173" s="1"/>
      <c r="G173" s="1"/>
      <c r="H173" s="1"/>
      <c r="I173" s="1"/>
      <c r="J173" s="1"/>
      <c r="K173" s="1"/>
      <c r="P173" s="1"/>
      <c r="Q173" s="1"/>
      <c r="R173" s="1"/>
      <c r="S173" s="1"/>
      <c r="T173" s="1"/>
    </row>
    <row r="174" spans="2:20" x14ac:dyDescent="0.25">
      <c r="B174" s="1"/>
      <c r="G174" s="1"/>
      <c r="H174" s="1"/>
      <c r="I174" s="1"/>
      <c r="J174" s="1"/>
      <c r="K174" s="1"/>
      <c r="P174" s="1"/>
      <c r="Q174" s="1"/>
      <c r="R174" s="1"/>
      <c r="S174" s="1"/>
      <c r="T174" s="1"/>
    </row>
    <row r="175" spans="2:20" x14ac:dyDescent="0.25">
      <c r="B175" s="1"/>
      <c r="G175" s="1"/>
      <c r="H175" s="1"/>
      <c r="I175" s="1"/>
      <c r="J175" s="1"/>
      <c r="K175" s="1"/>
      <c r="P175" s="1"/>
      <c r="Q175" s="1"/>
      <c r="R175" s="1"/>
      <c r="S175" s="1"/>
      <c r="T175" s="1"/>
    </row>
    <row r="176" spans="2:20" x14ac:dyDescent="0.25">
      <c r="B176" s="1"/>
      <c r="G176" s="1"/>
      <c r="H176" s="1"/>
      <c r="I176" s="1"/>
      <c r="J176" s="1"/>
      <c r="K176" s="1"/>
      <c r="P176" s="1"/>
      <c r="Q176" s="1"/>
      <c r="R176" s="1"/>
      <c r="S176" s="1"/>
      <c r="T176" s="1"/>
    </row>
    <row r="177" spans="2:20" x14ac:dyDescent="0.25">
      <c r="B177" s="1"/>
      <c r="G177" s="1"/>
      <c r="H177" s="1"/>
      <c r="I177" s="1"/>
      <c r="J177" s="1"/>
      <c r="K177" s="1"/>
      <c r="P177" s="1"/>
      <c r="Q177" s="1"/>
      <c r="R177" s="1"/>
      <c r="S177" s="1"/>
      <c r="T177" s="1"/>
    </row>
    <row r="178" spans="2:20" x14ac:dyDescent="0.25">
      <c r="B178" s="1"/>
      <c r="G178" s="1"/>
      <c r="H178" s="1"/>
      <c r="I178" s="1"/>
      <c r="J178" s="1"/>
      <c r="K178" s="1"/>
      <c r="P178" s="1"/>
      <c r="Q178" s="1"/>
      <c r="R178" s="1"/>
      <c r="S178" s="1"/>
      <c r="T178" s="1"/>
    </row>
    <row r="179" spans="2:20" x14ac:dyDescent="0.25">
      <c r="B179" s="1"/>
      <c r="G179" s="1"/>
      <c r="H179" s="1"/>
      <c r="I179" s="1"/>
      <c r="J179" s="1"/>
      <c r="K179" s="1"/>
      <c r="P179" s="1"/>
      <c r="Q179" s="1"/>
      <c r="R179" s="1"/>
      <c r="S179" s="1"/>
      <c r="T179" s="1"/>
    </row>
    <row r="180" spans="2:20" x14ac:dyDescent="0.25">
      <c r="B180" s="1"/>
      <c r="G180" s="1"/>
      <c r="H180" s="1"/>
      <c r="I180" s="1"/>
      <c r="J180" s="1"/>
      <c r="K180" s="1"/>
      <c r="P180" s="1"/>
      <c r="Q180" s="1"/>
      <c r="R180" s="1"/>
      <c r="S180" s="1"/>
      <c r="T180" s="1"/>
    </row>
    <row r="181" spans="2:20" x14ac:dyDescent="0.25">
      <c r="B181" s="1"/>
      <c r="G181" s="1"/>
      <c r="H181" s="1"/>
      <c r="I181" s="1"/>
      <c r="J181" s="1"/>
      <c r="K181" s="1"/>
      <c r="P181" s="1"/>
      <c r="Q181" s="1"/>
      <c r="R181" s="1"/>
      <c r="S181" s="1"/>
      <c r="T181" s="1"/>
    </row>
    <row r="182" spans="2:20" x14ac:dyDescent="0.25">
      <c r="B182" s="1"/>
      <c r="G182" s="1"/>
      <c r="H182" s="1"/>
      <c r="I182" s="1"/>
      <c r="J182" s="1"/>
      <c r="K182" s="1"/>
      <c r="P182" s="1"/>
      <c r="Q182" s="1"/>
      <c r="R182" s="1"/>
      <c r="S182" s="1"/>
      <c r="T182" s="1"/>
    </row>
    <row r="183" spans="2:20" x14ac:dyDescent="0.25">
      <c r="B183" s="1"/>
      <c r="G183" s="1"/>
      <c r="H183" s="1"/>
      <c r="I183" s="1"/>
      <c r="J183" s="1"/>
      <c r="K183" s="1"/>
      <c r="P183" s="1"/>
      <c r="Q183" s="1"/>
      <c r="R183" s="1"/>
      <c r="S183" s="1"/>
      <c r="T183" s="1"/>
    </row>
    <row r="184" spans="2:20" x14ac:dyDescent="0.25">
      <c r="B184" s="1"/>
      <c r="G184" s="1"/>
      <c r="H184" s="1"/>
      <c r="I184" s="1"/>
      <c r="J184" s="1"/>
      <c r="K184" s="1"/>
      <c r="P184" s="1"/>
      <c r="Q184" s="1"/>
      <c r="R184" s="1"/>
      <c r="S184" s="1"/>
      <c r="T184" s="1"/>
    </row>
    <row r="185" spans="2:20" x14ac:dyDescent="0.25">
      <c r="B185" s="1"/>
      <c r="G185" s="1"/>
      <c r="H185" s="1"/>
      <c r="I185" s="1"/>
      <c r="J185" s="1"/>
      <c r="K185" s="1"/>
      <c r="P185" s="1"/>
      <c r="Q185" s="1"/>
      <c r="R185" s="1"/>
      <c r="S185" s="1"/>
      <c r="T185" s="1"/>
    </row>
    <row r="186" spans="2:20" x14ac:dyDescent="0.25">
      <c r="B186" s="1"/>
      <c r="G186" s="1"/>
      <c r="H186" s="1"/>
      <c r="I186" s="1"/>
      <c r="J186" s="1"/>
      <c r="K186" s="1"/>
      <c r="P186" s="1"/>
      <c r="Q186" s="1"/>
      <c r="R186" s="1"/>
      <c r="S186" s="1"/>
      <c r="T186" s="1"/>
    </row>
    <row r="187" spans="2:20" x14ac:dyDescent="0.25">
      <c r="B187" s="1"/>
      <c r="G187" s="1"/>
      <c r="H187" s="1"/>
      <c r="I187" s="1"/>
      <c r="J187" s="1"/>
      <c r="K187" s="1"/>
      <c r="P187" s="1"/>
      <c r="Q187" s="1"/>
      <c r="R187" s="1"/>
      <c r="S187" s="1"/>
      <c r="T187" s="1"/>
    </row>
    <row r="188" spans="2:20" x14ac:dyDescent="0.25">
      <c r="B188" s="1"/>
      <c r="G188" s="1"/>
      <c r="H188" s="1"/>
      <c r="I188" s="1"/>
      <c r="J188" s="1"/>
      <c r="K188" s="1"/>
      <c r="P188" s="1"/>
      <c r="Q188" s="1"/>
      <c r="R188" s="1"/>
      <c r="S188" s="1"/>
      <c r="T188" s="1"/>
    </row>
    <row r="189" spans="2:20" x14ac:dyDescent="0.25">
      <c r="B189" s="1"/>
      <c r="G189" s="1"/>
      <c r="H189" s="1"/>
      <c r="I189" s="1"/>
      <c r="J189" s="1"/>
      <c r="K189" s="1"/>
      <c r="P189" s="1"/>
      <c r="Q189" s="1"/>
      <c r="R189" s="1"/>
      <c r="S189" s="1"/>
      <c r="T189" s="1"/>
    </row>
    <row r="190" spans="2:20" x14ac:dyDescent="0.25">
      <c r="B190" s="1"/>
      <c r="G190" s="1"/>
      <c r="H190" s="1"/>
      <c r="I190" s="1"/>
      <c r="J190" s="1"/>
      <c r="K190" s="1"/>
      <c r="P190" s="1"/>
      <c r="Q190" s="1"/>
      <c r="R190" s="1"/>
      <c r="S190" s="1"/>
      <c r="T190" s="1"/>
    </row>
    <row r="191" spans="2:20" x14ac:dyDescent="0.25">
      <c r="B191" s="1"/>
      <c r="G191" s="1"/>
      <c r="H191" s="1"/>
      <c r="I191" s="1"/>
      <c r="J191" s="1"/>
      <c r="K191" s="1"/>
      <c r="P191" s="1"/>
      <c r="Q191" s="1"/>
      <c r="R191" s="1"/>
      <c r="S191" s="1"/>
      <c r="T191" s="1"/>
    </row>
    <row r="192" spans="2:20" x14ac:dyDescent="0.25">
      <c r="B192" s="1"/>
      <c r="G192" s="1"/>
      <c r="H192" s="1"/>
      <c r="I192" s="1"/>
      <c r="J192" s="1"/>
      <c r="K192" s="1"/>
      <c r="P192" s="1"/>
      <c r="Q192" s="1"/>
      <c r="R192" s="1"/>
      <c r="S192" s="1"/>
      <c r="T192" s="1"/>
    </row>
    <row r="193" spans="2:20" x14ac:dyDescent="0.25">
      <c r="B193" s="1"/>
      <c r="G193" s="1"/>
      <c r="H193" s="1"/>
      <c r="I193" s="1"/>
      <c r="J193" s="1"/>
      <c r="K193" s="1"/>
      <c r="P193" s="1"/>
      <c r="Q193" s="1"/>
      <c r="R193" s="1"/>
      <c r="S193" s="1"/>
      <c r="T193" s="1"/>
    </row>
    <row r="194" spans="2:20" x14ac:dyDescent="0.25">
      <c r="B194" s="1"/>
      <c r="G194" s="1"/>
      <c r="H194" s="1"/>
      <c r="I194" s="1"/>
      <c r="J194" s="1"/>
      <c r="K194" s="1"/>
      <c r="P194" s="1"/>
      <c r="Q194" s="1"/>
      <c r="R194" s="1"/>
      <c r="S194" s="1"/>
      <c r="T194" s="1"/>
    </row>
    <row r="195" spans="2:20" x14ac:dyDescent="0.25">
      <c r="B195" s="1"/>
      <c r="G195" s="1"/>
      <c r="H195" s="1"/>
      <c r="I195" s="1"/>
      <c r="J195" s="1"/>
      <c r="K195" s="1"/>
      <c r="P195" s="1"/>
      <c r="Q195" s="1"/>
      <c r="R195" s="1"/>
      <c r="S195" s="1"/>
      <c r="T195" s="1"/>
    </row>
    <row r="196" spans="2:20" x14ac:dyDescent="0.25">
      <c r="B196" s="1"/>
      <c r="G196" s="1"/>
      <c r="H196" s="1"/>
      <c r="I196" s="1"/>
      <c r="J196" s="1"/>
      <c r="K196" s="1"/>
      <c r="P196" s="1"/>
      <c r="Q196" s="1"/>
      <c r="R196" s="1"/>
      <c r="S196" s="1"/>
      <c r="T196" s="1"/>
    </row>
    <row r="197" spans="2:20" x14ac:dyDescent="0.25">
      <c r="B197" s="1"/>
      <c r="G197" s="1"/>
      <c r="H197" s="1"/>
      <c r="I197" s="1"/>
      <c r="J197" s="1"/>
      <c r="K197" s="1"/>
      <c r="P197" s="1"/>
      <c r="Q197" s="1"/>
      <c r="R197" s="1"/>
      <c r="S197" s="1"/>
      <c r="T197" s="1"/>
    </row>
    <row r="198" spans="2:20" x14ac:dyDescent="0.25">
      <c r="B198" s="1"/>
      <c r="G198" s="1"/>
      <c r="H198" s="1"/>
      <c r="I198" s="1"/>
      <c r="J198" s="1"/>
      <c r="K198" s="1"/>
      <c r="P198" s="1"/>
      <c r="Q198" s="1"/>
      <c r="R198" s="1"/>
      <c r="S198" s="1"/>
      <c r="T198" s="1"/>
    </row>
    <row r="199" spans="2:20" x14ac:dyDescent="0.25">
      <c r="B199" s="1"/>
      <c r="G199" s="1"/>
      <c r="H199" s="1"/>
      <c r="I199" s="1"/>
      <c r="J199" s="1"/>
      <c r="K199" s="1"/>
      <c r="P199" s="1"/>
      <c r="Q199" s="1"/>
      <c r="R199" s="1"/>
      <c r="S199" s="1"/>
      <c r="T199" s="1"/>
    </row>
    <row r="200" spans="2:20" x14ac:dyDescent="0.25">
      <c r="B200" s="1"/>
      <c r="G200" s="1"/>
      <c r="H200" s="1"/>
      <c r="I200" s="1"/>
      <c r="J200" s="1"/>
      <c r="K200" s="1"/>
      <c r="P200" s="1"/>
      <c r="Q200" s="1"/>
      <c r="R200" s="1"/>
      <c r="S200" s="1"/>
      <c r="T200" s="1"/>
    </row>
    <row r="201" spans="2:20" x14ac:dyDescent="0.25">
      <c r="B201" s="1"/>
      <c r="G201" s="1"/>
      <c r="H201" s="1"/>
      <c r="I201" s="1"/>
      <c r="J201" s="1"/>
      <c r="K201" s="1"/>
      <c r="P201" s="1"/>
      <c r="Q201" s="1"/>
      <c r="R201" s="1"/>
      <c r="S201" s="1"/>
      <c r="T201" s="1"/>
    </row>
    <row r="202" spans="2:20" x14ac:dyDescent="0.25">
      <c r="B202" s="1"/>
      <c r="G202" s="1"/>
      <c r="H202" s="1"/>
      <c r="I202" s="1"/>
      <c r="J202" s="1"/>
      <c r="K202" s="1"/>
      <c r="P202" s="1"/>
      <c r="Q202" s="1"/>
      <c r="R202" s="1"/>
      <c r="S202" s="1"/>
      <c r="T202" s="1"/>
    </row>
    <row r="203" spans="2:20" x14ac:dyDescent="0.25">
      <c r="B203" s="1"/>
      <c r="G203" s="1"/>
      <c r="H203" s="1"/>
      <c r="I203" s="1"/>
      <c r="J203" s="1"/>
      <c r="K203" s="1"/>
      <c r="P203" s="1"/>
      <c r="Q203" s="1"/>
      <c r="R203" s="1"/>
      <c r="S203" s="1"/>
      <c r="T203" s="1"/>
    </row>
  </sheetData>
  <mergeCells count="16">
    <mergeCell ref="Q3:Q4"/>
    <mergeCell ref="A2:A4"/>
    <mergeCell ref="B3:B4"/>
    <mergeCell ref="O1:U1"/>
    <mergeCell ref="C3:E3"/>
    <mergeCell ref="T2:T4"/>
    <mergeCell ref="A1:N1"/>
    <mergeCell ref="U2:U4"/>
    <mergeCell ref="B2:J2"/>
    <mergeCell ref="I3:J3"/>
    <mergeCell ref="R3:S3"/>
    <mergeCell ref="K2:Q2"/>
    <mergeCell ref="R2:S2"/>
    <mergeCell ref="L3:N3"/>
    <mergeCell ref="K3:K4"/>
    <mergeCell ref="H3:H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zoomScaleNormal="100" workbookViewId="0">
      <pane xSplit="12" ySplit="5" topLeftCell="T6" activePane="bottomRight" state="frozen"/>
      <selection pane="topRight" activeCell="M1" sqref="M1"/>
      <selection pane="bottomLeft" activeCell="A6" sqref="A6"/>
      <selection pane="bottomRight" activeCell="AC2" sqref="AC2"/>
    </sheetView>
  </sheetViews>
  <sheetFormatPr defaultColWidth="9.140625" defaultRowHeight="15" x14ac:dyDescent="0.25"/>
  <cols>
    <col min="1" max="1" width="19" style="53" customWidth="1"/>
    <col min="2" max="2" width="16.7109375" style="54" customWidth="1"/>
    <col min="3" max="11" width="8.7109375" style="53" customWidth="1"/>
    <col min="12" max="12" width="16.7109375" style="54" customWidth="1"/>
    <col min="13" max="23" width="8.7109375" style="53" customWidth="1"/>
    <col min="24" max="24" width="16.7109375" style="54" customWidth="1"/>
    <col min="25" max="29" width="8.7109375" style="53" customWidth="1"/>
    <col min="30" max="30" width="11.42578125" style="53" customWidth="1"/>
    <col min="31" max="33" width="9.140625" style="53" customWidth="1"/>
    <col min="34" max="16384" width="9.140625" style="53"/>
  </cols>
  <sheetData>
    <row r="1" spans="1:30" ht="33.7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0" ht="54" customHeight="1" x14ac:dyDescent="0.25">
      <c r="A2" s="84" t="s">
        <v>0</v>
      </c>
      <c r="B2" s="83" t="s">
        <v>63</v>
      </c>
      <c r="C2" s="69" t="s">
        <v>62</v>
      </c>
      <c r="D2" s="70"/>
      <c r="E2" s="70"/>
      <c r="F2" s="29" t="s">
        <v>61</v>
      </c>
      <c r="G2" s="79" t="s">
        <v>60</v>
      </c>
      <c r="H2" s="70"/>
      <c r="I2" s="70"/>
      <c r="J2" s="70"/>
      <c r="K2" s="87"/>
      <c r="L2" s="83" t="s">
        <v>59</v>
      </c>
      <c r="M2" s="80" t="s">
        <v>58</v>
      </c>
      <c r="N2" s="81"/>
      <c r="O2" s="81"/>
      <c r="P2" s="81"/>
      <c r="Q2" s="81"/>
      <c r="R2" s="81"/>
      <c r="S2" s="81"/>
      <c r="T2" s="81"/>
      <c r="U2" s="81"/>
      <c r="V2" s="81"/>
      <c r="W2" s="82"/>
      <c r="X2" s="71" t="s">
        <v>57</v>
      </c>
      <c r="Y2" s="66" t="s">
        <v>56</v>
      </c>
      <c r="Z2" s="70"/>
      <c r="AA2" s="87"/>
      <c r="AB2" s="29" t="s">
        <v>55</v>
      </c>
      <c r="AC2" s="25"/>
      <c r="AD2" s="66" t="s">
        <v>4</v>
      </c>
    </row>
    <row r="3" spans="1:30" ht="155.25" customHeight="1" x14ac:dyDescent="0.25">
      <c r="A3" s="68"/>
      <c r="B3" s="68"/>
      <c r="C3" s="21" t="s">
        <v>10</v>
      </c>
      <c r="D3" s="21" t="s">
        <v>54</v>
      </c>
      <c r="E3" s="21" t="s">
        <v>35</v>
      </c>
      <c r="F3" s="26" t="s">
        <v>53</v>
      </c>
      <c r="G3" s="62" t="s">
        <v>52</v>
      </c>
      <c r="H3" s="62" t="s">
        <v>51</v>
      </c>
      <c r="I3" s="62" t="s">
        <v>50</v>
      </c>
      <c r="J3" s="62" t="s">
        <v>49</v>
      </c>
      <c r="K3" s="62" t="s">
        <v>48</v>
      </c>
      <c r="L3" s="68"/>
      <c r="M3" s="62" t="s">
        <v>47</v>
      </c>
      <c r="N3" s="62" t="s">
        <v>46</v>
      </c>
      <c r="O3" s="62" t="s">
        <v>45</v>
      </c>
      <c r="P3" s="62" t="s">
        <v>44</v>
      </c>
      <c r="Q3" s="62" t="s">
        <v>43</v>
      </c>
      <c r="R3" s="62" t="s">
        <v>42</v>
      </c>
      <c r="S3" s="62" t="s">
        <v>41</v>
      </c>
      <c r="T3" s="62" t="s">
        <v>40</v>
      </c>
      <c r="U3" s="62" t="s">
        <v>39</v>
      </c>
      <c r="V3" s="62" t="s">
        <v>38</v>
      </c>
      <c r="W3" s="62" t="s">
        <v>37</v>
      </c>
      <c r="X3" s="68"/>
      <c r="Y3" s="21" t="s">
        <v>10</v>
      </c>
      <c r="Z3" s="21" t="s">
        <v>36</v>
      </c>
      <c r="AA3" s="21" t="s">
        <v>35</v>
      </c>
      <c r="AB3" s="26" t="s">
        <v>34</v>
      </c>
      <c r="AC3" s="26" t="s">
        <v>33</v>
      </c>
      <c r="AD3" s="68"/>
    </row>
    <row r="4" spans="1:30" ht="20.25" customHeight="1" x14ac:dyDescent="0.25">
      <c r="A4" s="30">
        <v>1</v>
      </c>
      <c r="B4" s="60">
        <v>2</v>
      </c>
      <c r="C4" s="30">
        <v>3</v>
      </c>
      <c r="D4" s="30">
        <v>4</v>
      </c>
      <c r="E4" s="30">
        <v>5</v>
      </c>
      <c r="F4" s="63">
        <v>6</v>
      </c>
      <c r="G4" s="30">
        <v>7</v>
      </c>
      <c r="H4" s="30">
        <v>8</v>
      </c>
      <c r="I4" s="30">
        <v>9</v>
      </c>
      <c r="J4" s="30">
        <v>10</v>
      </c>
      <c r="K4" s="30">
        <v>11</v>
      </c>
      <c r="L4" s="60">
        <v>12</v>
      </c>
      <c r="M4" s="30">
        <v>13</v>
      </c>
      <c r="N4" s="30">
        <v>14</v>
      </c>
      <c r="O4" s="30">
        <v>15</v>
      </c>
      <c r="P4" s="30">
        <v>16</v>
      </c>
      <c r="Q4" s="30">
        <v>17</v>
      </c>
      <c r="R4" s="30">
        <v>18</v>
      </c>
      <c r="S4" s="30">
        <v>19</v>
      </c>
      <c r="T4" s="30">
        <v>20</v>
      </c>
      <c r="U4" s="30">
        <v>21</v>
      </c>
      <c r="V4" s="30">
        <v>22</v>
      </c>
      <c r="W4" s="30">
        <v>23</v>
      </c>
      <c r="X4" s="60">
        <v>24</v>
      </c>
      <c r="Y4" s="30">
        <v>25</v>
      </c>
      <c r="Z4" s="30">
        <v>26</v>
      </c>
      <c r="AA4" s="30">
        <v>27</v>
      </c>
      <c r="AB4" s="30">
        <v>28</v>
      </c>
      <c r="AC4" s="30">
        <v>29</v>
      </c>
      <c r="AD4" s="30">
        <v>30</v>
      </c>
    </row>
    <row r="5" spans="1:30" s="61" customFormat="1" ht="32.25" customHeight="1" x14ac:dyDescent="0.25">
      <c r="A5" s="20" t="s">
        <v>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</row>
    <row r="6" spans="1:30" s="58" customFormat="1" ht="17.100000000000001" customHeight="1" x14ac:dyDescent="0.25">
      <c r="A6" s="30"/>
      <c r="B6" s="60"/>
      <c r="C6" s="30"/>
      <c r="D6" s="30"/>
      <c r="E6" s="30"/>
      <c r="F6" s="59"/>
      <c r="G6" s="30"/>
      <c r="H6" s="30"/>
      <c r="I6" s="30"/>
      <c r="J6" s="30"/>
      <c r="K6" s="30"/>
      <c r="L6" s="6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60"/>
      <c r="Y6" s="30"/>
      <c r="Z6" s="30"/>
      <c r="AA6" s="30"/>
      <c r="AB6" s="59"/>
      <c r="AC6" s="59"/>
      <c r="AD6" s="30"/>
    </row>
    <row r="7" spans="1:30" x14ac:dyDescent="0.25">
      <c r="A7" s="20" t="s">
        <v>16</v>
      </c>
      <c r="B7" s="57">
        <f ca="1">SUM(INDIRECT("B6:B"&amp;ROW()-1))</f>
        <v>0</v>
      </c>
      <c r="C7" s="57">
        <f ca="1">SUM(INDIRECT("C6:C"&amp;ROW()-1))</f>
        <v>0</v>
      </c>
      <c r="D7" s="57">
        <f ca="1">SUM(INDIRECT("D6:D"&amp;ROW()-1))</f>
        <v>0</v>
      </c>
      <c r="E7" s="57">
        <f ca="1">SUM(INDIRECT("E6:E"&amp;ROW()-1))</f>
        <v>0</v>
      </c>
      <c r="F7" s="57">
        <f ca="1">SUM(INDIRECT("F6:F"&amp;ROW()-1))</f>
        <v>0</v>
      </c>
      <c r="G7" s="57">
        <f ca="1">SUM(INDIRECT("G6:G"&amp;ROW()-1))</f>
        <v>0</v>
      </c>
      <c r="H7" s="57">
        <f ca="1">SUM(INDIRECT("H6:H"&amp;ROW()-1))</f>
        <v>0</v>
      </c>
      <c r="I7" s="57">
        <f ca="1">SUM(INDIRECT("I6:I"&amp;ROW()-1))</f>
        <v>0</v>
      </c>
      <c r="J7" s="57">
        <f ca="1">SUM(INDIRECT("J6:J"&amp;ROW()-1))</f>
        <v>0</v>
      </c>
      <c r="K7" s="57">
        <f ca="1">SUM(INDIRECT("K6:K"&amp;ROW()-1))</f>
        <v>0</v>
      </c>
      <c r="L7" s="57">
        <f ca="1">SUM(INDIRECT("L6:L"&amp;ROW()-1))</f>
        <v>0</v>
      </c>
      <c r="M7" s="57">
        <f ca="1">SUM(INDIRECT("M6:M"&amp;ROW()-1))</f>
        <v>0</v>
      </c>
      <c r="N7" s="57">
        <f ca="1">SUM(INDIRECT("N6:N"&amp;ROW()-1))</f>
        <v>0</v>
      </c>
      <c r="O7" s="57">
        <f ca="1">SUM(INDIRECT("O6:O"&amp;ROW()-1))</f>
        <v>0</v>
      </c>
      <c r="P7" s="57">
        <f ca="1">SUM(INDIRECT("P6:P"&amp;ROW()-1))</f>
        <v>0</v>
      </c>
      <c r="Q7" s="57">
        <f ca="1">SUM(INDIRECT("Q6:Q"&amp;ROW()-1))</f>
        <v>0</v>
      </c>
      <c r="R7" s="57">
        <f ca="1">SUM(INDIRECT("R6:R"&amp;ROW()-1))</f>
        <v>0</v>
      </c>
      <c r="S7" s="57">
        <f ca="1">SUM(INDIRECT("S6:S"&amp;ROW()-1))</f>
        <v>0</v>
      </c>
      <c r="T7" s="57">
        <f ca="1">SUM(INDIRECT("T6:T"&amp;ROW()-1))</f>
        <v>0</v>
      </c>
      <c r="U7" s="57">
        <f ca="1">SUM(INDIRECT("U6:U"&amp;ROW()-1))</f>
        <v>0</v>
      </c>
      <c r="V7" s="57">
        <f ca="1">SUM(INDIRECT("V6:V"&amp;ROW()-1))</f>
        <v>0</v>
      </c>
      <c r="W7" s="57">
        <f ca="1">SUM(INDIRECT("W6:W"&amp;ROW()-1))</f>
        <v>0</v>
      </c>
      <c r="X7" s="57">
        <f ca="1">SUM(INDIRECT("X6:X"&amp;ROW()-1))</f>
        <v>0</v>
      </c>
      <c r="Y7" s="57">
        <f ca="1">SUM(INDIRECT("Y6:Y"&amp;ROW()-1))</f>
        <v>0</v>
      </c>
      <c r="Z7" s="57">
        <f ca="1">SUM(INDIRECT("Z6:Z"&amp;ROW()-1))</f>
        <v>0</v>
      </c>
      <c r="AA7" s="57">
        <f ca="1">SUM(INDIRECT("AA6:AA"&amp;ROW()-1))</f>
        <v>0</v>
      </c>
      <c r="AB7" s="57">
        <f ca="1">SUM(INDIRECT("AB6:AB"&amp;ROW()-1))</f>
        <v>0</v>
      </c>
      <c r="AC7" s="57">
        <f ca="1">SUM(INDIRECT("AC6:AC"&amp;ROW()-1))</f>
        <v>0</v>
      </c>
      <c r="AD7" s="57"/>
    </row>
    <row r="8" spans="1:30" ht="28.5" x14ac:dyDescent="0.25">
      <c r="A8" s="56" t="s">
        <v>17</v>
      </c>
      <c r="B8" s="55">
        <f ca="1">SUM(INDIRECT("B"&amp;ROW()-1)+B5)</f>
        <v>0</v>
      </c>
      <c r="C8" s="55">
        <f ca="1">SUM(INDIRECT("C"&amp;ROW()-1)+C5)</f>
        <v>0</v>
      </c>
      <c r="D8" s="55">
        <f ca="1">SUM(INDIRECT("D"&amp;ROW()-1)+D5)</f>
        <v>0</v>
      </c>
      <c r="E8" s="55">
        <f ca="1">SUM(INDIRECT("E"&amp;ROW()-1)+E5)</f>
        <v>0</v>
      </c>
      <c r="F8" s="55">
        <f ca="1">SUM(INDIRECT("F"&amp;ROW()-1)+F5)</f>
        <v>0</v>
      </c>
      <c r="G8" s="55">
        <f ca="1">SUM(INDIRECT("G"&amp;ROW()-1)+G5)</f>
        <v>0</v>
      </c>
      <c r="H8" s="55">
        <f ca="1">SUM(INDIRECT("H"&amp;ROW()-1)+H5)</f>
        <v>0</v>
      </c>
      <c r="I8" s="55">
        <f ca="1">SUM(INDIRECT("I"&amp;ROW()-1)+I5)</f>
        <v>0</v>
      </c>
      <c r="J8" s="55">
        <f ca="1">SUM(INDIRECT("J"&amp;ROW()-1)+J5)</f>
        <v>0</v>
      </c>
      <c r="K8" s="55">
        <f ca="1">SUM(INDIRECT("K"&amp;ROW()-1)+K5)</f>
        <v>0</v>
      </c>
      <c r="L8" s="55">
        <f ca="1">SUM(INDIRECT("L"&amp;ROW()-1)+L5)</f>
        <v>0</v>
      </c>
      <c r="M8" s="55">
        <f ca="1">SUM(INDIRECT("M"&amp;ROW()-1)+M5)</f>
        <v>0</v>
      </c>
      <c r="N8" s="55">
        <f ca="1">SUM(INDIRECT("N"&amp;ROW()-1)+N5)</f>
        <v>0</v>
      </c>
      <c r="O8" s="55">
        <f ca="1">SUM(INDIRECT("O"&amp;ROW()-1)+O5)</f>
        <v>0</v>
      </c>
      <c r="P8" s="55">
        <f ca="1">SUM(INDIRECT("P"&amp;ROW()-1)+P5)</f>
        <v>0</v>
      </c>
      <c r="Q8" s="55">
        <f ca="1">SUM(INDIRECT("Q"&amp;ROW()-1)+Q5)</f>
        <v>0</v>
      </c>
      <c r="R8" s="55">
        <f ca="1">SUM(INDIRECT("R"&amp;ROW()-1)+R5)</f>
        <v>0</v>
      </c>
      <c r="S8" s="55">
        <f ca="1">SUM(INDIRECT("S"&amp;ROW()-1)+S5)</f>
        <v>0</v>
      </c>
      <c r="T8" s="55">
        <f ca="1">SUM(INDIRECT("T"&amp;ROW()-1)+T5)</f>
        <v>0</v>
      </c>
      <c r="U8" s="55">
        <f ca="1">SUM(INDIRECT("U"&amp;ROW()-1)+U5)</f>
        <v>0</v>
      </c>
      <c r="V8" s="55">
        <f ca="1">SUM(INDIRECT("V"&amp;ROW()-1)+V5)</f>
        <v>0</v>
      </c>
      <c r="W8" s="55">
        <f ca="1">SUM(INDIRECT("W"&amp;ROW()-1)+W5)</f>
        <v>0</v>
      </c>
      <c r="X8" s="55">
        <f ca="1">SUM(INDIRECT("X"&amp;ROW()-1)+X5)</f>
        <v>0</v>
      </c>
      <c r="Y8" s="55">
        <f ca="1">SUM(INDIRECT("Y"&amp;ROW()-1)+Y5)</f>
        <v>0</v>
      </c>
      <c r="Z8" s="55">
        <f ca="1">SUM(INDIRECT("Z"&amp;ROW()-1)+Z5)</f>
        <v>0</v>
      </c>
      <c r="AA8" s="55">
        <f ca="1">SUM(INDIRECT("AA"&amp;ROW()-1)+AA5)</f>
        <v>0</v>
      </c>
      <c r="AB8" s="55">
        <f ca="1">SUM(INDIRECT("AB"&amp;ROW()-1)+AB5)</f>
        <v>0</v>
      </c>
      <c r="AC8" s="55">
        <f ca="1">SUM(INDIRECT("AC"&amp;ROW()-1)+AC5)</f>
        <v>0</v>
      </c>
      <c r="AD8" s="55"/>
    </row>
    <row r="9" spans="1:30" x14ac:dyDescent="0.25">
      <c r="B9" s="53"/>
      <c r="L9" s="53"/>
      <c r="X9" s="53"/>
    </row>
    <row r="10" spans="1:30" x14ac:dyDescent="0.25">
      <c r="B10" s="53"/>
      <c r="L10" s="53"/>
      <c r="X10" s="53"/>
    </row>
    <row r="11" spans="1:30" x14ac:dyDescent="0.25">
      <c r="B11" s="53"/>
      <c r="L11" s="53"/>
      <c r="X11" s="53"/>
    </row>
    <row r="12" spans="1:30" x14ac:dyDescent="0.25">
      <c r="B12" s="53"/>
      <c r="L12" s="53"/>
      <c r="X12" s="53"/>
    </row>
    <row r="13" spans="1:30" x14ac:dyDescent="0.25">
      <c r="B13" s="53"/>
      <c r="L13" s="53"/>
      <c r="X13" s="53"/>
    </row>
    <row r="14" spans="1:30" x14ac:dyDescent="0.25">
      <c r="B14" s="53"/>
      <c r="L14" s="53"/>
      <c r="X14" s="53"/>
    </row>
    <row r="15" spans="1:30" x14ac:dyDescent="0.25">
      <c r="B15" s="53"/>
      <c r="L15" s="53"/>
      <c r="X15" s="53"/>
    </row>
    <row r="16" spans="1:30" x14ac:dyDescent="0.25">
      <c r="B16" s="53"/>
      <c r="L16" s="53"/>
      <c r="X16" s="53"/>
    </row>
    <row r="17" s="53" customFormat="1" x14ac:dyDescent="0.25"/>
    <row r="18" s="53" customFormat="1" x14ac:dyDescent="0.25"/>
    <row r="19" s="53" customFormat="1" x14ac:dyDescent="0.25"/>
    <row r="20" s="53" customFormat="1" x14ac:dyDescent="0.25"/>
    <row r="21" s="53" customFormat="1" x14ac:dyDescent="0.25"/>
    <row r="22" s="53" customFormat="1" x14ac:dyDescent="0.25"/>
    <row r="23" s="53" customFormat="1" x14ac:dyDescent="0.25"/>
    <row r="24" s="53" customFormat="1" x14ac:dyDescent="0.25"/>
    <row r="25" s="53" customFormat="1" x14ac:dyDescent="0.25"/>
    <row r="26" s="53" customFormat="1" x14ac:dyDescent="0.25"/>
    <row r="27" s="53" customFormat="1" x14ac:dyDescent="0.25"/>
    <row r="28" s="53" customFormat="1" x14ac:dyDescent="0.25"/>
    <row r="29" s="53" customFormat="1" x14ac:dyDescent="0.25"/>
    <row r="30" s="53" customFormat="1" x14ac:dyDescent="0.25"/>
    <row r="31" s="53" customFormat="1" x14ac:dyDescent="0.25"/>
    <row r="32" s="53" customFormat="1" x14ac:dyDescent="0.25"/>
    <row r="33" s="53" customFormat="1" x14ac:dyDescent="0.25"/>
    <row r="34" s="53" customFormat="1" x14ac:dyDescent="0.25"/>
    <row r="35" s="53" customFormat="1" x14ac:dyDescent="0.25"/>
    <row r="36" s="53" customFormat="1" x14ac:dyDescent="0.25"/>
    <row r="37" s="53" customFormat="1" x14ac:dyDescent="0.25"/>
    <row r="38" s="53" customFormat="1" x14ac:dyDescent="0.25"/>
    <row r="39" s="53" customFormat="1" x14ac:dyDescent="0.25"/>
    <row r="40" s="53" customFormat="1" x14ac:dyDescent="0.25"/>
    <row r="41" s="53" customFormat="1" x14ac:dyDescent="0.25"/>
    <row r="42" s="53" customFormat="1" x14ac:dyDescent="0.25"/>
    <row r="43" s="53" customFormat="1" x14ac:dyDescent="0.25"/>
    <row r="44" s="53" customFormat="1" x14ac:dyDescent="0.25"/>
    <row r="45" s="53" customFormat="1" x14ac:dyDescent="0.25"/>
    <row r="46" s="53" customFormat="1" x14ac:dyDescent="0.25"/>
    <row r="47" s="53" customFormat="1" x14ac:dyDescent="0.25"/>
    <row r="4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  <row r="79" s="53" customFormat="1" x14ac:dyDescent="0.25"/>
    <row r="80" s="53" customFormat="1" x14ac:dyDescent="0.25"/>
    <row r="81" s="53" customFormat="1" x14ac:dyDescent="0.25"/>
    <row r="82" s="53" customFormat="1" x14ac:dyDescent="0.25"/>
    <row r="83" s="53" customFormat="1" x14ac:dyDescent="0.25"/>
    <row r="84" s="53" customFormat="1" x14ac:dyDescent="0.25"/>
    <row r="85" s="53" customFormat="1" x14ac:dyDescent="0.25"/>
    <row r="86" s="53" customFormat="1" x14ac:dyDescent="0.25"/>
    <row r="87" s="53" customFormat="1" x14ac:dyDescent="0.25"/>
    <row r="88" s="53" customFormat="1" x14ac:dyDescent="0.25"/>
    <row r="89" s="53" customFormat="1" x14ac:dyDescent="0.25"/>
    <row r="90" s="53" customFormat="1" x14ac:dyDescent="0.25"/>
    <row r="91" s="53" customFormat="1" x14ac:dyDescent="0.25"/>
    <row r="92" s="53" customFormat="1" x14ac:dyDescent="0.25"/>
    <row r="93" s="53" customFormat="1" x14ac:dyDescent="0.25"/>
    <row r="94" s="53" customFormat="1" x14ac:dyDescent="0.25"/>
    <row r="95" s="53" customFormat="1" x14ac:dyDescent="0.25"/>
    <row r="96" s="53" customFormat="1" x14ac:dyDescent="0.25"/>
    <row r="97" s="53" customFormat="1" x14ac:dyDescent="0.25"/>
    <row r="98" s="53" customFormat="1" x14ac:dyDescent="0.25"/>
    <row r="99" s="53" customFormat="1" x14ac:dyDescent="0.25"/>
    <row r="100" s="53" customFormat="1" x14ac:dyDescent="0.25"/>
    <row r="101" s="53" customFormat="1" x14ac:dyDescent="0.25"/>
    <row r="102" s="53" customFormat="1" x14ac:dyDescent="0.25"/>
    <row r="103" s="53" customFormat="1" x14ac:dyDescent="0.25"/>
    <row r="104" s="53" customFormat="1" x14ac:dyDescent="0.25"/>
    <row r="105" s="53" customFormat="1" x14ac:dyDescent="0.25"/>
    <row r="106" s="53" customFormat="1" x14ac:dyDescent="0.25"/>
    <row r="107" s="53" customFormat="1" x14ac:dyDescent="0.25"/>
    <row r="108" s="53" customFormat="1" x14ac:dyDescent="0.25"/>
    <row r="109" s="53" customFormat="1" x14ac:dyDescent="0.25"/>
    <row r="110" s="53" customFormat="1" x14ac:dyDescent="0.25"/>
    <row r="111" s="53" customFormat="1" x14ac:dyDescent="0.25"/>
    <row r="112" s="53" customFormat="1" x14ac:dyDescent="0.25"/>
    <row r="113" s="53" customFormat="1" x14ac:dyDescent="0.25"/>
    <row r="114" s="53" customFormat="1" x14ac:dyDescent="0.25"/>
    <row r="115" s="53" customFormat="1" x14ac:dyDescent="0.25"/>
    <row r="116" s="53" customFormat="1" x14ac:dyDescent="0.25"/>
    <row r="117" s="53" customFormat="1" x14ac:dyDescent="0.25"/>
    <row r="118" s="53" customFormat="1" x14ac:dyDescent="0.25"/>
    <row r="119" s="53" customFormat="1" x14ac:dyDescent="0.25"/>
    <row r="120" s="53" customFormat="1" x14ac:dyDescent="0.25"/>
    <row r="121" s="53" customFormat="1" x14ac:dyDescent="0.25"/>
    <row r="122" s="53" customFormat="1" x14ac:dyDescent="0.25"/>
    <row r="123" s="53" customFormat="1" x14ac:dyDescent="0.25"/>
    <row r="124" s="53" customFormat="1" x14ac:dyDescent="0.25"/>
    <row r="125" s="53" customFormat="1" x14ac:dyDescent="0.25"/>
    <row r="126" s="53" customFormat="1" x14ac:dyDescent="0.25"/>
    <row r="127" s="53" customFormat="1" x14ac:dyDescent="0.25"/>
    <row r="128" s="53" customFormat="1" x14ac:dyDescent="0.25"/>
    <row r="129" s="53" customFormat="1" x14ac:dyDescent="0.25"/>
    <row r="130" s="53" customFormat="1" x14ac:dyDescent="0.25"/>
    <row r="131" s="53" customFormat="1" x14ac:dyDescent="0.25"/>
    <row r="132" s="53" customFormat="1" x14ac:dyDescent="0.25"/>
    <row r="133" s="53" customFormat="1" x14ac:dyDescent="0.25"/>
    <row r="134" s="53" customFormat="1" x14ac:dyDescent="0.25"/>
    <row r="135" s="53" customFormat="1" x14ac:dyDescent="0.25"/>
    <row r="136" s="53" customFormat="1" x14ac:dyDescent="0.25"/>
    <row r="137" s="53" customFormat="1" x14ac:dyDescent="0.25"/>
    <row r="138" s="53" customFormat="1" x14ac:dyDescent="0.25"/>
    <row r="139" s="53" customFormat="1" x14ac:dyDescent="0.25"/>
    <row r="140" s="53" customFormat="1" x14ac:dyDescent="0.25"/>
    <row r="141" s="53" customFormat="1" x14ac:dyDescent="0.25"/>
    <row r="142" s="53" customFormat="1" x14ac:dyDescent="0.25"/>
    <row r="143" s="53" customFormat="1" x14ac:dyDescent="0.25"/>
    <row r="144" s="53" customFormat="1" x14ac:dyDescent="0.25"/>
    <row r="145" s="53" customFormat="1" x14ac:dyDescent="0.25"/>
    <row r="146" s="53" customFormat="1" x14ac:dyDescent="0.25"/>
    <row r="147" s="53" customFormat="1" x14ac:dyDescent="0.25"/>
    <row r="148" s="53" customFormat="1" x14ac:dyDescent="0.25"/>
    <row r="149" s="53" customFormat="1" x14ac:dyDescent="0.25"/>
    <row r="150" s="53" customFormat="1" x14ac:dyDescent="0.25"/>
    <row r="151" s="53" customFormat="1" x14ac:dyDescent="0.25"/>
    <row r="152" s="53" customFormat="1" x14ac:dyDescent="0.25"/>
    <row r="153" s="53" customFormat="1" x14ac:dyDescent="0.25"/>
    <row r="154" s="53" customFormat="1" x14ac:dyDescent="0.25"/>
    <row r="155" s="53" customFormat="1" x14ac:dyDescent="0.25"/>
    <row r="156" s="53" customFormat="1" x14ac:dyDescent="0.25"/>
    <row r="157" s="53" customFormat="1" x14ac:dyDescent="0.25"/>
    <row r="158" s="53" customFormat="1" x14ac:dyDescent="0.25"/>
    <row r="159" s="53" customFormat="1" x14ac:dyDescent="0.25"/>
    <row r="160" s="53" customFormat="1" x14ac:dyDescent="0.25"/>
    <row r="161" s="53" customFormat="1" x14ac:dyDescent="0.25"/>
    <row r="162" s="53" customFormat="1" x14ac:dyDescent="0.25"/>
    <row r="163" s="53" customFormat="1" x14ac:dyDescent="0.25"/>
    <row r="164" s="53" customFormat="1" x14ac:dyDescent="0.25"/>
    <row r="165" s="53" customFormat="1" x14ac:dyDescent="0.25"/>
    <row r="166" s="53" customFormat="1" x14ac:dyDescent="0.25"/>
    <row r="167" s="53" customFormat="1" x14ac:dyDescent="0.25"/>
    <row r="168" s="53" customFormat="1" x14ac:dyDescent="0.25"/>
    <row r="169" s="53" customFormat="1" x14ac:dyDescent="0.25"/>
    <row r="170" s="53" customFormat="1" x14ac:dyDescent="0.25"/>
    <row r="171" s="53" customFormat="1" x14ac:dyDescent="0.25"/>
    <row r="172" s="53" customFormat="1" x14ac:dyDescent="0.25"/>
    <row r="173" s="53" customFormat="1" x14ac:dyDescent="0.25"/>
    <row r="174" s="53" customFormat="1" x14ac:dyDescent="0.25"/>
    <row r="175" s="53" customFormat="1" x14ac:dyDescent="0.25"/>
    <row r="176" s="53" customFormat="1" x14ac:dyDescent="0.25"/>
    <row r="177" s="53" customFormat="1" x14ac:dyDescent="0.25"/>
    <row r="178" s="53" customFormat="1" x14ac:dyDescent="0.25"/>
    <row r="179" s="53" customFormat="1" x14ac:dyDescent="0.25"/>
    <row r="180" s="53" customFormat="1" x14ac:dyDescent="0.25"/>
    <row r="181" s="53" customFormat="1" x14ac:dyDescent="0.25"/>
    <row r="182" s="53" customFormat="1" x14ac:dyDescent="0.25"/>
    <row r="183" s="53" customFormat="1" x14ac:dyDescent="0.25"/>
    <row r="184" s="53" customFormat="1" x14ac:dyDescent="0.25"/>
    <row r="185" s="53" customFormat="1" x14ac:dyDescent="0.25"/>
    <row r="186" s="53" customFormat="1" x14ac:dyDescent="0.25"/>
    <row r="187" s="53" customFormat="1" x14ac:dyDescent="0.25"/>
    <row r="188" s="53" customFormat="1" x14ac:dyDescent="0.25"/>
    <row r="189" s="53" customFormat="1" x14ac:dyDescent="0.25"/>
    <row r="190" s="53" customFormat="1" x14ac:dyDescent="0.25"/>
    <row r="191" s="53" customFormat="1" x14ac:dyDescent="0.25"/>
    <row r="192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  <row r="234" s="53" customFormat="1" x14ac:dyDescent="0.25"/>
    <row r="235" s="53" customFormat="1" x14ac:dyDescent="0.25"/>
    <row r="236" s="53" customFormat="1" x14ac:dyDescent="0.25"/>
    <row r="237" s="53" customFormat="1" x14ac:dyDescent="0.25"/>
    <row r="238" s="53" customFormat="1" x14ac:dyDescent="0.25"/>
    <row r="239" s="53" customFormat="1" x14ac:dyDescent="0.25"/>
    <row r="240" s="53" customFormat="1" x14ac:dyDescent="0.25"/>
    <row r="241" s="53" customFormat="1" x14ac:dyDescent="0.25"/>
    <row r="242" s="53" customFormat="1" x14ac:dyDescent="0.25"/>
    <row r="243" s="53" customFormat="1" x14ac:dyDescent="0.25"/>
    <row r="244" s="53" customFormat="1" x14ac:dyDescent="0.25"/>
    <row r="245" s="53" customFormat="1" x14ac:dyDescent="0.25"/>
    <row r="246" s="53" customFormat="1" x14ac:dyDescent="0.25"/>
    <row r="247" s="53" customFormat="1" x14ac:dyDescent="0.25"/>
    <row r="248" s="53" customFormat="1" x14ac:dyDescent="0.25"/>
    <row r="249" s="53" customFormat="1" x14ac:dyDescent="0.25"/>
    <row r="250" s="53" customFormat="1" x14ac:dyDescent="0.25"/>
    <row r="251" s="53" customFormat="1" x14ac:dyDescent="0.25"/>
    <row r="252" s="53" customFormat="1" x14ac:dyDescent="0.25"/>
    <row r="253" s="53" customFormat="1" x14ac:dyDescent="0.25"/>
    <row r="254" s="53" customFormat="1" x14ac:dyDescent="0.25"/>
    <row r="255" s="53" customFormat="1" x14ac:dyDescent="0.25"/>
    <row r="256" s="53" customFormat="1" x14ac:dyDescent="0.25"/>
    <row r="257" s="53" customFormat="1" x14ac:dyDescent="0.25"/>
    <row r="258" s="53" customFormat="1" x14ac:dyDescent="0.25"/>
    <row r="259" s="53" customFormat="1" x14ac:dyDescent="0.25"/>
    <row r="260" s="53" customFormat="1" x14ac:dyDescent="0.25"/>
    <row r="261" s="53" customFormat="1" x14ac:dyDescent="0.25"/>
    <row r="262" s="53" customFormat="1" x14ac:dyDescent="0.25"/>
    <row r="263" s="53" customFormat="1" x14ac:dyDescent="0.25"/>
    <row r="264" s="53" customFormat="1" x14ac:dyDescent="0.25"/>
    <row r="265" s="53" customFormat="1" x14ac:dyDescent="0.25"/>
    <row r="266" s="53" customFormat="1" x14ac:dyDescent="0.25"/>
    <row r="267" s="53" customFormat="1" x14ac:dyDescent="0.25"/>
    <row r="268" s="53" customFormat="1" x14ac:dyDescent="0.25"/>
    <row r="269" s="53" customFormat="1" x14ac:dyDescent="0.25"/>
    <row r="270" s="53" customFormat="1" x14ac:dyDescent="0.25"/>
    <row r="271" s="53" customFormat="1" x14ac:dyDescent="0.25"/>
    <row r="272" s="53" customFormat="1" x14ac:dyDescent="0.25"/>
    <row r="273" s="53" customFormat="1" x14ac:dyDescent="0.25"/>
    <row r="274" s="53" customFormat="1" x14ac:dyDescent="0.25"/>
    <row r="275" s="53" customFormat="1" x14ac:dyDescent="0.25"/>
    <row r="276" s="53" customFormat="1" x14ac:dyDescent="0.25"/>
    <row r="277" s="53" customFormat="1" x14ac:dyDescent="0.25"/>
    <row r="278" s="53" customFormat="1" x14ac:dyDescent="0.25"/>
    <row r="279" s="53" customFormat="1" x14ac:dyDescent="0.25"/>
    <row r="280" s="53" customFormat="1" x14ac:dyDescent="0.25"/>
    <row r="281" s="53" customFormat="1" x14ac:dyDescent="0.25"/>
    <row r="282" s="53" customFormat="1" x14ac:dyDescent="0.25"/>
    <row r="283" s="53" customFormat="1" x14ac:dyDescent="0.25"/>
    <row r="284" s="53" customFormat="1" x14ac:dyDescent="0.25"/>
    <row r="285" s="53" customFormat="1" x14ac:dyDescent="0.25"/>
    <row r="286" s="53" customFormat="1" x14ac:dyDescent="0.25"/>
    <row r="287" s="53" customFormat="1" x14ac:dyDescent="0.25"/>
    <row r="288" s="53" customFormat="1" x14ac:dyDescent="0.25"/>
    <row r="289" s="53" customFormat="1" x14ac:dyDescent="0.25"/>
    <row r="290" s="53" customFormat="1" x14ac:dyDescent="0.25"/>
    <row r="291" s="53" customFormat="1" x14ac:dyDescent="0.25"/>
    <row r="292" s="53" customFormat="1" x14ac:dyDescent="0.25"/>
    <row r="293" s="53" customFormat="1" x14ac:dyDescent="0.25"/>
    <row r="294" s="53" customFormat="1" x14ac:dyDescent="0.25"/>
    <row r="295" s="53" customFormat="1" x14ac:dyDescent="0.25"/>
    <row r="296" s="53" customFormat="1" x14ac:dyDescent="0.25"/>
    <row r="297" s="53" customFormat="1" x14ac:dyDescent="0.25"/>
    <row r="298" s="53" customFormat="1" x14ac:dyDescent="0.25"/>
    <row r="299" s="53" customFormat="1" x14ac:dyDescent="0.25"/>
    <row r="300" s="53" customFormat="1" x14ac:dyDescent="0.25"/>
    <row r="301" s="53" customFormat="1" x14ac:dyDescent="0.25"/>
    <row r="302" s="53" customFormat="1" x14ac:dyDescent="0.25"/>
    <row r="303" s="53" customFormat="1" x14ac:dyDescent="0.25"/>
    <row r="304" s="53" customFormat="1" x14ac:dyDescent="0.25"/>
    <row r="305" s="53" customFormat="1" x14ac:dyDescent="0.25"/>
    <row r="306" s="53" customFormat="1" x14ac:dyDescent="0.25"/>
    <row r="307" s="53" customFormat="1" x14ac:dyDescent="0.25"/>
    <row r="308" s="53" customFormat="1" x14ac:dyDescent="0.25"/>
    <row r="309" s="53" customFormat="1" x14ac:dyDescent="0.25"/>
    <row r="310" s="53" customFormat="1" x14ac:dyDescent="0.25"/>
    <row r="311" s="53" customFormat="1" x14ac:dyDescent="0.25"/>
    <row r="312" s="53" customFormat="1" x14ac:dyDescent="0.25"/>
    <row r="313" s="53" customFormat="1" x14ac:dyDescent="0.25"/>
    <row r="314" s="53" customFormat="1" x14ac:dyDescent="0.25"/>
    <row r="315" s="53" customFormat="1" x14ac:dyDescent="0.25"/>
    <row r="316" s="53" customFormat="1" x14ac:dyDescent="0.25"/>
    <row r="317" s="53" customFormat="1" x14ac:dyDescent="0.25"/>
    <row r="318" s="53" customFormat="1" x14ac:dyDescent="0.25"/>
    <row r="319" s="53" customFormat="1" x14ac:dyDescent="0.25"/>
    <row r="320" s="53" customFormat="1" x14ac:dyDescent="0.25"/>
    <row r="321" s="53" customFormat="1" x14ac:dyDescent="0.25"/>
    <row r="322" s="53" customFormat="1" x14ac:dyDescent="0.25"/>
    <row r="323" s="53" customFormat="1" x14ac:dyDescent="0.25"/>
    <row r="324" s="53" customFormat="1" x14ac:dyDescent="0.25"/>
    <row r="325" s="53" customFormat="1" x14ac:dyDescent="0.25"/>
    <row r="326" s="53" customFormat="1" x14ac:dyDescent="0.25"/>
    <row r="327" s="53" customFormat="1" x14ac:dyDescent="0.25"/>
    <row r="328" s="53" customFormat="1" x14ac:dyDescent="0.25"/>
    <row r="329" s="53" customFormat="1" x14ac:dyDescent="0.25"/>
    <row r="330" s="53" customFormat="1" x14ac:dyDescent="0.25"/>
    <row r="331" s="53" customFormat="1" x14ac:dyDescent="0.25"/>
    <row r="332" s="53" customFormat="1" x14ac:dyDescent="0.25"/>
    <row r="333" s="53" customFormat="1" x14ac:dyDescent="0.25"/>
    <row r="334" s="53" customFormat="1" x14ac:dyDescent="0.25"/>
    <row r="335" s="53" customFormat="1" x14ac:dyDescent="0.25"/>
    <row r="336" s="53" customFormat="1" x14ac:dyDescent="0.25"/>
    <row r="337" s="53" customFormat="1" x14ac:dyDescent="0.25"/>
    <row r="338" s="53" customFormat="1" x14ac:dyDescent="0.25"/>
    <row r="339" s="53" customFormat="1" x14ac:dyDescent="0.25"/>
    <row r="340" s="53" customFormat="1" x14ac:dyDescent="0.25"/>
    <row r="341" s="53" customFormat="1" x14ac:dyDescent="0.25"/>
    <row r="342" s="53" customFormat="1" x14ac:dyDescent="0.25"/>
    <row r="343" s="53" customFormat="1" x14ac:dyDescent="0.25"/>
    <row r="344" s="53" customFormat="1" x14ac:dyDescent="0.25"/>
    <row r="345" s="53" customFormat="1" x14ac:dyDescent="0.25"/>
    <row r="346" s="53" customFormat="1" x14ac:dyDescent="0.25"/>
    <row r="347" s="53" customFormat="1" x14ac:dyDescent="0.25"/>
    <row r="348" s="53" customFormat="1" x14ac:dyDescent="0.25"/>
    <row r="349" s="53" customFormat="1" x14ac:dyDescent="0.25"/>
    <row r="350" s="53" customFormat="1" x14ac:dyDescent="0.25"/>
    <row r="351" s="53" customFormat="1" x14ac:dyDescent="0.25"/>
    <row r="352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="53" customFormat="1" x14ac:dyDescent="0.25"/>
    <row r="674" s="53" customFormat="1" x14ac:dyDescent="0.25"/>
    <row r="675" s="53" customFormat="1" x14ac:dyDescent="0.25"/>
    <row r="676" s="53" customFormat="1" x14ac:dyDescent="0.25"/>
    <row r="677" s="53" customFormat="1" x14ac:dyDescent="0.25"/>
    <row r="678" s="53" customFormat="1" x14ac:dyDescent="0.25"/>
    <row r="679" s="53" customFormat="1" x14ac:dyDescent="0.25"/>
    <row r="680" s="53" customFormat="1" x14ac:dyDescent="0.25"/>
    <row r="681" s="53" customFormat="1" x14ac:dyDescent="0.25"/>
    <row r="682" s="53" customFormat="1" x14ac:dyDescent="0.25"/>
    <row r="683" s="53" customFormat="1" x14ac:dyDescent="0.25"/>
    <row r="684" s="53" customFormat="1" x14ac:dyDescent="0.25"/>
    <row r="685" s="53" customFormat="1" x14ac:dyDescent="0.25"/>
    <row r="686" s="53" customFormat="1" x14ac:dyDescent="0.25"/>
    <row r="687" s="53" customFormat="1" x14ac:dyDescent="0.25"/>
    <row r="688" s="53" customFormat="1" x14ac:dyDescent="0.25"/>
    <row r="689" s="53" customFormat="1" x14ac:dyDescent="0.25"/>
    <row r="690" s="53" customFormat="1" x14ac:dyDescent="0.25"/>
    <row r="691" s="53" customFormat="1" x14ac:dyDescent="0.25"/>
    <row r="692" s="53" customFormat="1" x14ac:dyDescent="0.25"/>
    <row r="693" s="53" customFormat="1" x14ac:dyDescent="0.25"/>
    <row r="694" s="53" customFormat="1" x14ac:dyDescent="0.25"/>
    <row r="695" s="53" customFormat="1" x14ac:dyDescent="0.25"/>
    <row r="696" s="53" customFormat="1" x14ac:dyDescent="0.25"/>
    <row r="697" s="53" customFormat="1" x14ac:dyDescent="0.25"/>
    <row r="698" s="53" customFormat="1" x14ac:dyDescent="0.25"/>
    <row r="699" s="53" customFormat="1" x14ac:dyDescent="0.25"/>
    <row r="700" s="53" customFormat="1" x14ac:dyDescent="0.25"/>
    <row r="701" s="53" customFormat="1" x14ac:dyDescent="0.25"/>
    <row r="702" s="53" customFormat="1" x14ac:dyDescent="0.25"/>
    <row r="703" s="53" customFormat="1" x14ac:dyDescent="0.25"/>
    <row r="704" s="53" customFormat="1" x14ac:dyDescent="0.25"/>
    <row r="705" s="53" customFormat="1" x14ac:dyDescent="0.25"/>
    <row r="706" s="53" customFormat="1" x14ac:dyDescent="0.25"/>
    <row r="707" s="53" customFormat="1" x14ac:dyDescent="0.25"/>
    <row r="708" s="53" customFormat="1" x14ac:dyDescent="0.25"/>
    <row r="709" s="53" customFormat="1" x14ac:dyDescent="0.25"/>
    <row r="710" s="53" customFormat="1" x14ac:dyDescent="0.25"/>
    <row r="711" s="53" customFormat="1" x14ac:dyDescent="0.25"/>
    <row r="712" s="53" customFormat="1" x14ac:dyDescent="0.25"/>
    <row r="713" s="53" customFormat="1" x14ac:dyDescent="0.25"/>
    <row r="714" s="53" customFormat="1" x14ac:dyDescent="0.25"/>
    <row r="715" s="53" customFormat="1" x14ac:dyDescent="0.25"/>
    <row r="716" s="53" customFormat="1" x14ac:dyDescent="0.25"/>
    <row r="717" s="53" customFormat="1" x14ac:dyDescent="0.25"/>
    <row r="718" s="53" customFormat="1" x14ac:dyDescent="0.25"/>
    <row r="719" s="53" customFormat="1" x14ac:dyDescent="0.25"/>
    <row r="720" s="53" customFormat="1" x14ac:dyDescent="0.25"/>
    <row r="721" s="53" customFormat="1" x14ac:dyDescent="0.25"/>
    <row r="722" s="53" customFormat="1" x14ac:dyDescent="0.25"/>
    <row r="723" s="53" customFormat="1" x14ac:dyDescent="0.25"/>
    <row r="724" s="53" customFormat="1" x14ac:dyDescent="0.25"/>
    <row r="725" s="53" customFormat="1" x14ac:dyDescent="0.25"/>
    <row r="726" s="53" customFormat="1" x14ac:dyDescent="0.25"/>
    <row r="727" s="53" customFormat="1" x14ac:dyDescent="0.25"/>
    <row r="728" s="53" customFormat="1" x14ac:dyDescent="0.25"/>
    <row r="729" s="53" customFormat="1" x14ac:dyDescent="0.25"/>
    <row r="730" s="53" customFormat="1" x14ac:dyDescent="0.25"/>
    <row r="731" s="53" customFormat="1" x14ac:dyDescent="0.25"/>
    <row r="732" s="53" customFormat="1" x14ac:dyDescent="0.25"/>
    <row r="733" s="53" customFormat="1" x14ac:dyDescent="0.25"/>
    <row r="734" s="53" customFormat="1" x14ac:dyDescent="0.25"/>
    <row r="735" s="53" customFormat="1" x14ac:dyDescent="0.25"/>
    <row r="736" s="53" customFormat="1" x14ac:dyDescent="0.25"/>
    <row r="737" s="53" customFormat="1" x14ac:dyDescent="0.25"/>
    <row r="738" s="53" customFormat="1" x14ac:dyDescent="0.25"/>
    <row r="739" s="53" customFormat="1" x14ac:dyDescent="0.25"/>
    <row r="740" s="53" customFormat="1" x14ac:dyDescent="0.25"/>
    <row r="741" s="53" customFormat="1" x14ac:dyDescent="0.25"/>
    <row r="742" s="53" customFormat="1" x14ac:dyDescent="0.25"/>
    <row r="743" s="53" customFormat="1" x14ac:dyDescent="0.25"/>
    <row r="744" s="53" customFormat="1" x14ac:dyDescent="0.25"/>
    <row r="745" s="53" customFormat="1" x14ac:dyDescent="0.25"/>
    <row r="746" s="53" customFormat="1" x14ac:dyDescent="0.25"/>
    <row r="747" s="53" customFormat="1" x14ac:dyDescent="0.25"/>
    <row r="748" s="53" customFormat="1" x14ac:dyDescent="0.25"/>
    <row r="749" s="53" customFormat="1" x14ac:dyDescent="0.25"/>
    <row r="750" s="53" customFormat="1" x14ac:dyDescent="0.25"/>
    <row r="751" s="53" customFormat="1" x14ac:dyDescent="0.25"/>
    <row r="752" s="53" customFormat="1" x14ac:dyDescent="0.25"/>
    <row r="753" s="53" customFormat="1" x14ac:dyDescent="0.25"/>
    <row r="754" s="53" customFormat="1" x14ac:dyDescent="0.25"/>
    <row r="755" s="53" customFormat="1" x14ac:dyDescent="0.25"/>
    <row r="756" s="53" customFormat="1" x14ac:dyDescent="0.25"/>
    <row r="757" s="53" customFormat="1" x14ac:dyDescent="0.25"/>
    <row r="758" s="53" customFormat="1" x14ac:dyDescent="0.25"/>
    <row r="759" s="53" customFormat="1" x14ac:dyDescent="0.25"/>
    <row r="760" s="53" customFormat="1" x14ac:dyDescent="0.25"/>
    <row r="761" s="53" customFormat="1" x14ac:dyDescent="0.25"/>
    <row r="762" s="53" customFormat="1" x14ac:dyDescent="0.25"/>
    <row r="763" s="53" customFormat="1" x14ac:dyDescent="0.25"/>
    <row r="764" s="53" customFormat="1" x14ac:dyDescent="0.25"/>
    <row r="765" s="53" customFormat="1" x14ac:dyDescent="0.25"/>
    <row r="766" s="53" customFormat="1" x14ac:dyDescent="0.25"/>
    <row r="767" s="53" customFormat="1" x14ac:dyDescent="0.25"/>
    <row r="768" s="53" customFormat="1" x14ac:dyDescent="0.25"/>
    <row r="769" s="53" customFormat="1" x14ac:dyDescent="0.25"/>
    <row r="770" s="53" customFormat="1" x14ac:dyDescent="0.25"/>
    <row r="771" s="53" customFormat="1" x14ac:dyDescent="0.25"/>
    <row r="772" s="53" customFormat="1" x14ac:dyDescent="0.25"/>
    <row r="773" s="53" customFormat="1" x14ac:dyDescent="0.25"/>
    <row r="774" s="53" customFormat="1" x14ac:dyDescent="0.25"/>
    <row r="775" s="53" customFormat="1" x14ac:dyDescent="0.25"/>
    <row r="776" s="53" customFormat="1" x14ac:dyDescent="0.25"/>
    <row r="777" s="53" customFormat="1" x14ac:dyDescent="0.25"/>
    <row r="778" s="53" customFormat="1" x14ac:dyDescent="0.25"/>
    <row r="779" s="53" customFormat="1" x14ac:dyDescent="0.25"/>
    <row r="780" s="53" customFormat="1" x14ac:dyDescent="0.25"/>
    <row r="781" s="53" customFormat="1" x14ac:dyDescent="0.25"/>
    <row r="782" s="53" customFormat="1" x14ac:dyDescent="0.25"/>
    <row r="783" s="53" customFormat="1" x14ac:dyDescent="0.25"/>
    <row r="784" s="53" customFormat="1" x14ac:dyDescent="0.25"/>
    <row r="785" s="53" customFormat="1" x14ac:dyDescent="0.25"/>
    <row r="786" s="53" customFormat="1" x14ac:dyDescent="0.25"/>
    <row r="787" s="53" customFormat="1" x14ac:dyDescent="0.25"/>
    <row r="788" s="53" customFormat="1" x14ac:dyDescent="0.25"/>
    <row r="789" s="53" customFormat="1" x14ac:dyDescent="0.25"/>
    <row r="790" s="53" customFormat="1" x14ac:dyDescent="0.25"/>
    <row r="791" s="53" customFormat="1" x14ac:dyDescent="0.25"/>
    <row r="792" s="53" customFormat="1" x14ac:dyDescent="0.25"/>
    <row r="793" s="53" customFormat="1" x14ac:dyDescent="0.25"/>
    <row r="794" s="53" customFormat="1" x14ac:dyDescent="0.25"/>
    <row r="795" s="53" customFormat="1" x14ac:dyDescent="0.25"/>
    <row r="796" s="53" customFormat="1" x14ac:dyDescent="0.25"/>
    <row r="797" s="53" customFormat="1" x14ac:dyDescent="0.25"/>
    <row r="798" s="53" customFormat="1" x14ac:dyDescent="0.25"/>
    <row r="799" s="53" customFormat="1" x14ac:dyDescent="0.25"/>
    <row r="800" s="53" customFormat="1" x14ac:dyDescent="0.25"/>
    <row r="801" s="53" customFormat="1" x14ac:dyDescent="0.25"/>
    <row r="802" s="53" customFormat="1" x14ac:dyDescent="0.25"/>
    <row r="803" s="53" customFormat="1" x14ac:dyDescent="0.25"/>
    <row r="804" s="53" customFormat="1" x14ac:dyDescent="0.25"/>
    <row r="805" s="53" customFormat="1" x14ac:dyDescent="0.25"/>
    <row r="806" s="53" customFormat="1" x14ac:dyDescent="0.25"/>
    <row r="807" s="53" customFormat="1" x14ac:dyDescent="0.25"/>
    <row r="808" s="53" customFormat="1" x14ac:dyDescent="0.25"/>
    <row r="809" s="53" customFormat="1" x14ac:dyDescent="0.25"/>
    <row r="810" s="53" customFormat="1" x14ac:dyDescent="0.25"/>
    <row r="811" s="53" customFormat="1" x14ac:dyDescent="0.25"/>
    <row r="812" s="53" customFormat="1" x14ac:dyDescent="0.25"/>
    <row r="813" s="53" customFormat="1" x14ac:dyDescent="0.25"/>
    <row r="814" s="53" customFormat="1" x14ac:dyDescent="0.25"/>
    <row r="815" s="53" customFormat="1" x14ac:dyDescent="0.25"/>
    <row r="816" s="53" customFormat="1" x14ac:dyDescent="0.25"/>
    <row r="817" s="53" customFormat="1" x14ac:dyDescent="0.25"/>
    <row r="818" s="53" customFormat="1" x14ac:dyDescent="0.25"/>
    <row r="819" s="53" customFormat="1" x14ac:dyDescent="0.25"/>
    <row r="820" s="53" customFormat="1" x14ac:dyDescent="0.25"/>
    <row r="821" s="53" customFormat="1" x14ac:dyDescent="0.25"/>
    <row r="822" s="53" customFormat="1" x14ac:dyDescent="0.25"/>
    <row r="823" s="53" customFormat="1" x14ac:dyDescent="0.25"/>
    <row r="824" s="53" customFormat="1" x14ac:dyDescent="0.25"/>
    <row r="825" s="53" customFormat="1" x14ac:dyDescent="0.25"/>
    <row r="826" s="53" customFormat="1" x14ac:dyDescent="0.25"/>
    <row r="827" s="53" customFormat="1" x14ac:dyDescent="0.25"/>
    <row r="828" s="53" customFormat="1" x14ac:dyDescent="0.25"/>
    <row r="829" s="53" customFormat="1" x14ac:dyDescent="0.25"/>
    <row r="830" s="53" customFormat="1" x14ac:dyDescent="0.25"/>
    <row r="831" s="53" customFormat="1" x14ac:dyDescent="0.25"/>
    <row r="832" s="53" customFormat="1" x14ac:dyDescent="0.25"/>
    <row r="833" s="53" customFormat="1" x14ac:dyDescent="0.25"/>
    <row r="834" s="53" customFormat="1" x14ac:dyDescent="0.25"/>
    <row r="835" s="53" customFormat="1" x14ac:dyDescent="0.25"/>
    <row r="836" s="53" customFormat="1" x14ac:dyDescent="0.25"/>
    <row r="837" s="53" customFormat="1" x14ac:dyDescent="0.25"/>
    <row r="838" s="53" customFormat="1" x14ac:dyDescent="0.25"/>
    <row r="839" s="53" customFormat="1" x14ac:dyDescent="0.25"/>
    <row r="840" s="53" customFormat="1" x14ac:dyDescent="0.25"/>
    <row r="841" s="53" customFormat="1" x14ac:dyDescent="0.25"/>
    <row r="842" s="53" customFormat="1" x14ac:dyDescent="0.25"/>
    <row r="843" s="53" customFormat="1" x14ac:dyDescent="0.25"/>
    <row r="844" s="53" customFormat="1" x14ac:dyDescent="0.25"/>
    <row r="845" s="53" customFormat="1" x14ac:dyDescent="0.25"/>
    <row r="846" s="53" customFormat="1" x14ac:dyDescent="0.25"/>
    <row r="847" s="53" customFormat="1" x14ac:dyDescent="0.25"/>
    <row r="848" s="53" customFormat="1" x14ac:dyDescent="0.25"/>
    <row r="849" s="53" customFormat="1" x14ac:dyDescent="0.25"/>
    <row r="850" s="53" customFormat="1" x14ac:dyDescent="0.25"/>
    <row r="851" s="53" customFormat="1" x14ac:dyDescent="0.25"/>
    <row r="852" s="53" customFormat="1" x14ac:dyDescent="0.25"/>
    <row r="853" s="53" customFormat="1" x14ac:dyDescent="0.25"/>
    <row r="854" s="53" customFormat="1" x14ac:dyDescent="0.25"/>
    <row r="855" s="53" customFormat="1" x14ac:dyDescent="0.25"/>
    <row r="856" s="53" customFormat="1" x14ac:dyDescent="0.25"/>
    <row r="857" s="53" customFormat="1" x14ac:dyDescent="0.25"/>
    <row r="858" s="53" customFormat="1" x14ac:dyDescent="0.25"/>
    <row r="859" s="53" customFormat="1" x14ac:dyDescent="0.25"/>
    <row r="860" s="53" customFormat="1" x14ac:dyDescent="0.25"/>
    <row r="861" s="53" customFormat="1" x14ac:dyDescent="0.25"/>
    <row r="862" s="53" customFormat="1" x14ac:dyDescent="0.25"/>
    <row r="863" s="53" customFormat="1" x14ac:dyDescent="0.25"/>
    <row r="864" s="53" customFormat="1" x14ac:dyDescent="0.25"/>
    <row r="865" s="53" customFormat="1" x14ac:dyDescent="0.25"/>
    <row r="866" s="53" customFormat="1" x14ac:dyDescent="0.25"/>
    <row r="867" s="53" customFormat="1" x14ac:dyDescent="0.25"/>
    <row r="868" s="53" customFormat="1" x14ac:dyDescent="0.25"/>
    <row r="869" s="53" customFormat="1" x14ac:dyDescent="0.25"/>
    <row r="870" s="53" customFormat="1" x14ac:dyDescent="0.25"/>
    <row r="871" s="53" customFormat="1" x14ac:dyDescent="0.25"/>
    <row r="872" s="53" customFormat="1" x14ac:dyDescent="0.25"/>
    <row r="873" s="53" customFormat="1" x14ac:dyDescent="0.25"/>
    <row r="874" s="53" customFormat="1" x14ac:dyDescent="0.25"/>
    <row r="875" s="53" customFormat="1" x14ac:dyDescent="0.25"/>
    <row r="876" s="53" customFormat="1" x14ac:dyDescent="0.25"/>
    <row r="877" s="53" customFormat="1" x14ac:dyDescent="0.25"/>
    <row r="878" s="53" customFormat="1" x14ac:dyDescent="0.25"/>
    <row r="879" s="53" customFormat="1" x14ac:dyDescent="0.25"/>
    <row r="880" s="53" customFormat="1" x14ac:dyDescent="0.25"/>
    <row r="881" s="53" customFormat="1" x14ac:dyDescent="0.25"/>
    <row r="882" s="53" customFormat="1" x14ac:dyDescent="0.25"/>
    <row r="883" s="53" customFormat="1" x14ac:dyDescent="0.25"/>
    <row r="884" s="53" customFormat="1" x14ac:dyDescent="0.25"/>
    <row r="885" s="53" customFormat="1" x14ac:dyDescent="0.25"/>
    <row r="886" s="53" customFormat="1" x14ac:dyDescent="0.25"/>
    <row r="887" s="53" customFormat="1" x14ac:dyDescent="0.25"/>
    <row r="888" s="53" customFormat="1" x14ac:dyDescent="0.25"/>
    <row r="889" s="53" customFormat="1" x14ac:dyDescent="0.25"/>
    <row r="890" s="53" customFormat="1" x14ac:dyDescent="0.25"/>
    <row r="891" s="53" customFormat="1" x14ac:dyDescent="0.25"/>
    <row r="892" s="53" customFormat="1" x14ac:dyDescent="0.25"/>
    <row r="893" s="53" customFormat="1" x14ac:dyDescent="0.25"/>
    <row r="894" s="53" customFormat="1" x14ac:dyDescent="0.25"/>
    <row r="895" s="53" customFormat="1" x14ac:dyDescent="0.25"/>
    <row r="896" s="53" customFormat="1" x14ac:dyDescent="0.25"/>
    <row r="897" s="53" customFormat="1" x14ac:dyDescent="0.25"/>
    <row r="898" s="53" customFormat="1" x14ac:dyDescent="0.25"/>
    <row r="899" s="53" customFormat="1" x14ac:dyDescent="0.25"/>
    <row r="900" s="53" customFormat="1" x14ac:dyDescent="0.25"/>
    <row r="901" s="53" customFormat="1" x14ac:dyDescent="0.25"/>
    <row r="902" s="53" customFormat="1" x14ac:dyDescent="0.25"/>
    <row r="903" s="53" customFormat="1" x14ac:dyDescent="0.25"/>
    <row r="904" s="53" customFormat="1" x14ac:dyDescent="0.25"/>
    <row r="905" s="53" customFormat="1" x14ac:dyDescent="0.25"/>
    <row r="906" s="53" customFormat="1" x14ac:dyDescent="0.25"/>
    <row r="907" s="53" customFormat="1" x14ac:dyDescent="0.25"/>
    <row r="908" s="53" customFormat="1" x14ac:dyDescent="0.25"/>
    <row r="909" s="53" customFormat="1" x14ac:dyDescent="0.25"/>
    <row r="910" s="53" customFormat="1" x14ac:dyDescent="0.25"/>
    <row r="911" s="53" customFormat="1" x14ac:dyDescent="0.25"/>
    <row r="912" s="53" customFormat="1" x14ac:dyDescent="0.25"/>
    <row r="913" s="53" customFormat="1" x14ac:dyDescent="0.25"/>
    <row r="914" s="53" customFormat="1" x14ac:dyDescent="0.25"/>
    <row r="915" s="53" customFormat="1" x14ac:dyDescent="0.25"/>
    <row r="916" s="53" customFormat="1" x14ac:dyDescent="0.25"/>
    <row r="917" s="53" customFormat="1" x14ac:dyDescent="0.25"/>
    <row r="918" s="53" customFormat="1" x14ac:dyDescent="0.25"/>
    <row r="919" s="53" customFormat="1" x14ac:dyDescent="0.25"/>
    <row r="920" s="53" customFormat="1" x14ac:dyDescent="0.25"/>
    <row r="921" s="53" customFormat="1" x14ac:dyDescent="0.25"/>
    <row r="922" s="53" customFormat="1" x14ac:dyDescent="0.25"/>
    <row r="923" s="53" customFormat="1" x14ac:dyDescent="0.25"/>
    <row r="924" s="53" customFormat="1" x14ac:dyDescent="0.25"/>
    <row r="925" s="53" customFormat="1" x14ac:dyDescent="0.25"/>
    <row r="926" s="53" customFormat="1" x14ac:dyDescent="0.25"/>
    <row r="927" s="53" customFormat="1" x14ac:dyDescent="0.25"/>
    <row r="928" s="53" customFormat="1" x14ac:dyDescent="0.25"/>
    <row r="929" s="53" customFormat="1" x14ac:dyDescent="0.25"/>
    <row r="930" s="53" customFormat="1" x14ac:dyDescent="0.25"/>
    <row r="931" s="53" customFormat="1" x14ac:dyDescent="0.25"/>
    <row r="932" s="53" customFormat="1" x14ac:dyDescent="0.25"/>
    <row r="933" s="53" customFormat="1" x14ac:dyDescent="0.25"/>
    <row r="934" s="53" customFormat="1" x14ac:dyDescent="0.25"/>
    <row r="935" s="53" customFormat="1" x14ac:dyDescent="0.25"/>
    <row r="936" s="53" customFormat="1" x14ac:dyDescent="0.25"/>
    <row r="937" s="53" customFormat="1" x14ac:dyDescent="0.25"/>
    <row r="938" s="53" customFormat="1" x14ac:dyDescent="0.25"/>
    <row r="939" s="53" customFormat="1" x14ac:dyDescent="0.25"/>
    <row r="940" s="53" customFormat="1" x14ac:dyDescent="0.25"/>
    <row r="941" s="53" customFormat="1" x14ac:dyDescent="0.25"/>
    <row r="942" s="53" customFormat="1" x14ac:dyDescent="0.25"/>
    <row r="943" s="53" customFormat="1" x14ac:dyDescent="0.25"/>
    <row r="944" s="53" customFormat="1" x14ac:dyDescent="0.25"/>
    <row r="945" s="53" customFormat="1" x14ac:dyDescent="0.25"/>
    <row r="946" s="53" customFormat="1" x14ac:dyDescent="0.25"/>
    <row r="947" s="53" customFormat="1" x14ac:dyDescent="0.25"/>
    <row r="948" s="53" customFormat="1" x14ac:dyDescent="0.25"/>
    <row r="949" s="53" customFormat="1" x14ac:dyDescent="0.25"/>
    <row r="950" s="53" customFormat="1" x14ac:dyDescent="0.25"/>
    <row r="951" s="53" customFormat="1" x14ac:dyDescent="0.25"/>
    <row r="952" s="53" customFormat="1" x14ac:dyDescent="0.25"/>
    <row r="953" s="53" customFormat="1" x14ac:dyDescent="0.25"/>
    <row r="954" s="53" customFormat="1" x14ac:dyDescent="0.25"/>
    <row r="955" s="53" customFormat="1" x14ac:dyDescent="0.25"/>
    <row r="956" s="53" customFormat="1" x14ac:dyDescent="0.25"/>
    <row r="957" s="53" customFormat="1" x14ac:dyDescent="0.25"/>
    <row r="958" s="53" customFormat="1" x14ac:dyDescent="0.25"/>
    <row r="959" s="53" customFormat="1" x14ac:dyDescent="0.25"/>
    <row r="960" s="53" customFormat="1" x14ac:dyDescent="0.25"/>
    <row r="961" s="53" customFormat="1" x14ac:dyDescent="0.25"/>
    <row r="962" s="53" customFormat="1" x14ac:dyDescent="0.25"/>
    <row r="963" s="53" customFormat="1" x14ac:dyDescent="0.25"/>
    <row r="964" s="53" customFormat="1" x14ac:dyDescent="0.25"/>
    <row r="965" s="53" customFormat="1" x14ac:dyDescent="0.25"/>
    <row r="966" s="53" customFormat="1" x14ac:dyDescent="0.25"/>
    <row r="967" s="53" customFormat="1" x14ac:dyDescent="0.25"/>
    <row r="968" s="53" customFormat="1" x14ac:dyDescent="0.25"/>
    <row r="969" s="53" customFormat="1" x14ac:dyDescent="0.25"/>
    <row r="970" s="53" customFormat="1" x14ac:dyDescent="0.25"/>
    <row r="971" s="53" customFormat="1" x14ac:dyDescent="0.25"/>
    <row r="972" s="53" customFormat="1" x14ac:dyDescent="0.25"/>
    <row r="973" s="53" customFormat="1" x14ac:dyDescent="0.25"/>
    <row r="974" s="53" customFormat="1" x14ac:dyDescent="0.25"/>
    <row r="975" s="53" customFormat="1" x14ac:dyDescent="0.25"/>
    <row r="976" s="53" customFormat="1" x14ac:dyDescent="0.25"/>
    <row r="977" s="53" customFormat="1" x14ac:dyDescent="0.25"/>
    <row r="978" s="53" customFormat="1" x14ac:dyDescent="0.25"/>
    <row r="979" s="53" customFormat="1" x14ac:dyDescent="0.25"/>
    <row r="980" s="53" customFormat="1" x14ac:dyDescent="0.25"/>
    <row r="981" s="53" customFormat="1" x14ac:dyDescent="0.25"/>
    <row r="982" s="53" customFormat="1" x14ac:dyDescent="0.25"/>
    <row r="983" s="53" customFormat="1" x14ac:dyDescent="0.25"/>
    <row r="984" s="53" customFormat="1" x14ac:dyDescent="0.25"/>
    <row r="985" s="53" customFormat="1" x14ac:dyDescent="0.25"/>
    <row r="986" s="53" customFormat="1" x14ac:dyDescent="0.25"/>
    <row r="987" s="53" customFormat="1" x14ac:dyDescent="0.25"/>
    <row r="988" s="53" customFormat="1" x14ac:dyDescent="0.25"/>
    <row r="989" s="53" customFormat="1" x14ac:dyDescent="0.25"/>
    <row r="990" s="53" customFormat="1" x14ac:dyDescent="0.25"/>
    <row r="991" s="53" customFormat="1" x14ac:dyDescent="0.25"/>
    <row r="992" s="53" customFormat="1" x14ac:dyDescent="0.25"/>
    <row r="993" s="53" customFormat="1" x14ac:dyDescent="0.25"/>
    <row r="994" s="53" customFormat="1" x14ac:dyDescent="0.25"/>
    <row r="995" s="53" customFormat="1" x14ac:dyDescent="0.25"/>
    <row r="996" s="53" customFormat="1" x14ac:dyDescent="0.25"/>
    <row r="997" s="53" customFormat="1" x14ac:dyDescent="0.25"/>
    <row r="998" s="53" customFormat="1" x14ac:dyDescent="0.25"/>
    <row r="999" s="53" customFormat="1" x14ac:dyDescent="0.25"/>
    <row r="1000" s="53" customFormat="1" x14ac:dyDescent="0.25"/>
    <row r="1001" s="53" customFormat="1" x14ac:dyDescent="0.25"/>
    <row r="1002" s="53" customFormat="1" x14ac:dyDescent="0.25"/>
    <row r="1003" s="53" customFormat="1" x14ac:dyDescent="0.25"/>
    <row r="1004" s="53" customFormat="1" x14ac:dyDescent="0.25"/>
    <row r="1005" s="53" customFormat="1" x14ac:dyDescent="0.25"/>
    <row r="1006" s="53" customFormat="1" x14ac:dyDescent="0.25"/>
    <row r="1007" s="53" customFormat="1" x14ac:dyDescent="0.25"/>
    <row r="1008" s="53" customFormat="1" x14ac:dyDescent="0.25"/>
    <row r="1009" s="53" customFormat="1" x14ac:dyDescent="0.25"/>
    <row r="1010" s="53" customFormat="1" x14ac:dyDescent="0.25"/>
    <row r="1011" s="53" customFormat="1" x14ac:dyDescent="0.25"/>
    <row r="1012" s="53" customFormat="1" x14ac:dyDescent="0.25"/>
    <row r="1013" s="53" customFormat="1" x14ac:dyDescent="0.25"/>
    <row r="1014" s="53" customFormat="1" x14ac:dyDescent="0.25"/>
    <row r="1015" s="53" customFormat="1" x14ac:dyDescent="0.25"/>
    <row r="1016" s="53" customFormat="1" x14ac:dyDescent="0.25"/>
    <row r="1017" s="53" customFormat="1" x14ac:dyDescent="0.25"/>
    <row r="1018" s="53" customFormat="1" x14ac:dyDescent="0.25"/>
    <row r="1019" s="53" customFormat="1" x14ac:dyDescent="0.25"/>
    <row r="1020" s="53" customFormat="1" x14ac:dyDescent="0.25"/>
    <row r="1021" s="53" customFormat="1" x14ac:dyDescent="0.25"/>
    <row r="1022" s="53" customFormat="1" x14ac:dyDescent="0.25"/>
    <row r="1023" s="53" customFormat="1" x14ac:dyDescent="0.25"/>
    <row r="1024" s="53" customFormat="1" x14ac:dyDescent="0.25"/>
    <row r="1025" s="53" customFormat="1" x14ac:dyDescent="0.25"/>
    <row r="1026" s="53" customFormat="1" x14ac:dyDescent="0.25"/>
    <row r="1027" s="53" customFormat="1" x14ac:dyDescent="0.25"/>
    <row r="1028" s="53" customFormat="1" x14ac:dyDescent="0.25"/>
    <row r="1029" s="53" customFormat="1" x14ac:dyDescent="0.25"/>
    <row r="1030" s="53" customFormat="1" x14ac:dyDescent="0.25"/>
    <row r="1031" s="53" customFormat="1" x14ac:dyDescent="0.25"/>
    <row r="1032" s="53" customFormat="1" x14ac:dyDescent="0.25"/>
    <row r="1033" s="53" customFormat="1" x14ac:dyDescent="0.25"/>
    <row r="1034" s="53" customFormat="1" x14ac:dyDescent="0.25"/>
    <row r="1035" s="53" customFormat="1" x14ac:dyDescent="0.25"/>
    <row r="1036" s="53" customFormat="1" x14ac:dyDescent="0.25"/>
    <row r="1037" s="53" customFormat="1" x14ac:dyDescent="0.25"/>
    <row r="1038" s="53" customFormat="1" x14ac:dyDescent="0.25"/>
    <row r="1039" s="53" customFormat="1" x14ac:dyDescent="0.25"/>
    <row r="1040" s="53" customFormat="1" x14ac:dyDescent="0.25"/>
    <row r="1041" s="53" customFormat="1" x14ac:dyDescent="0.25"/>
    <row r="1042" s="53" customFormat="1" x14ac:dyDescent="0.25"/>
    <row r="1043" s="53" customFormat="1" x14ac:dyDescent="0.25"/>
    <row r="1044" s="53" customFormat="1" x14ac:dyDescent="0.25"/>
    <row r="1045" s="53" customFormat="1" x14ac:dyDescent="0.25"/>
    <row r="1046" s="53" customFormat="1" x14ac:dyDescent="0.25"/>
    <row r="1047" s="53" customFormat="1" x14ac:dyDescent="0.25"/>
    <row r="1048" s="53" customFormat="1" x14ac:dyDescent="0.25"/>
    <row r="1049" s="53" customFormat="1" x14ac:dyDescent="0.25"/>
    <row r="1050" s="53" customFormat="1" x14ac:dyDescent="0.25"/>
    <row r="1051" s="53" customFormat="1" x14ac:dyDescent="0.25"/>
    <row r="1052" s="53" customFormat="1" x14ac:dyDescent="0.25"/>
    <row r="1053" s="53" customFormat="1" x14ac:dyDescent="0.25"/>
    <row r="1054" s="53" customFormat="1" x14ac:dyDescent="0.25"/>
    <row r="1055" s="53" customFormat="1" x14ac:dyDescent="0.25"/>
    <row r="1056" s="53" customFormat="1" x14ac:dyDescent="0.25"/>
    <row r="1057" s="53" customFormat="1" x14ac:dyDescent="0.25"/>
    <row r="1058" s="53" customFormat="1" x14ac:dyDescent="0.25"/>
    <row r="1059" s="53" customFormat="1" x14ac:dyDescent="0.25"/>
    <row r="1060" s="53" customFormat="1" x14ac:dyDescent="0.25"/>
    <row r="1061" s="53" customFormat="1" x14ac:dyDescent="0.25"/>
    <row r="1062" s="53" customFormat="1" x14ac:dyDescent="0.25"/>
    <row r="1063" s="53" customFormat="1" x14ac:dyDescent="0.25"/>
    <row r="1064" s="53" customFormat="1" x14ac:dyDescent="0.25"/>
    <row r="1065" s="53" customFormat="1" x14ac:dyDescent="0.25"/>
    <row r="1066" s="53" customFormat="1" x14ac:dyDescent="0.25"/>
    <row r="1067" s="53" customFormat="1" x14ac:dyDescent="0.25"/>
    <row r="1068" s="53" customFormat="1" x14ac:dyDescent="0.25"/>
    <row r="1069" s="53" customFormat="1" x14ac:dyDescent="0.25"/>
    <row r="1070" s="53" customFormat="1" x14ac:dyDescent="0.25"/>
    <row r="1071" s="53" customFormat="1" x14ac:dyDescent="0.25"/>
    <row r="1072" s="53" customFormat="1" x14ac:dyDescent="0.25"/>
    <row r="1073" s="53" customFormat="1" x14ac:dyDescent="0.25"/>
    <row r="1074" s="53" customFormat="1" x14ac:dyDescent="0.25"/>
    <row r="1075" s="53" customFormat="1" x14ac:dyDescent="0.25"/>
    <row r="1076" s="53" customFormat="1" x14ac:dyDescent="0.25"/>
    <row r="1077" s="53" customFormat="1" x14ac:dyDescent="0.25"/>
    <row r="1078" s="53" customFormat="1" x14ac:dyDescent="0.25"/>
    <row r="1079" s="53" customFormat="1" x14ac:dyDescent="0.25"/>
    <row r="1080" s="53" customFormat="1" x14ac:dyDescent="0.25"/>
    <row r="1081" s="53" customFormat="1" x14ac:dyDescent="0.25"/>
    <row r="1082" s="53" customFormat="1" x14ac:dyDescent="0.25"/>
    <row r="1083" s="53" customFormat="1" x14ac:dyDescent="0.25"/>
    <row r="1084" s="53" customFormat="1" x14ac:dyDescent="0.25"/>
    <row r="1085" s="53" customFormat="1" x14ac:dyDescent="0.25"/>
    <row r="1086" s="53" customFormat="1" x14ac:dyDescent="0.25"/>
    <row r="1087" s="53" customFormat="1" x14ac:dyDescent="0.25"/>
    <row r="1088" s="53" customFormat="1" x14ac:dyDescent="0.25"/>
    <row r="1089" s="53" customFormat="1" x14ac:dyDescent="0.25"/>
    <row r="1090" s="53" customFormat="1" x14ac:dyDescent="0.25"/>
    <row r="1091" s="53" customFormat="1" x14ac:dyDescent="0.25"/>
    <row r="1092" s="53" customFormat="1" x14ac:dyDescent="0.25"/>
    <row r="1093" s="53" customFormat="1" x14ac:dyDescent="0.25"/>
    <row r="1094" s="53" customFormat="1" x14ac:dyDescent="0.25"/>
    <row r="1095" s="53" customFormat="1" x14ac:dyDescent="0.25"/>
    <row r="1096" s="53" customFormat="1" x14ac:dyDescent="0.25"/>
    <row r="1097" s="53" customFormat="1" x14ac:dyDescent="0.25"/>
    <row r="1098" s="53" customFormat="1" x14ac:dyDescent="0.25"/>
    <row r="1099" s="53" customFormat="1" x14ac:dyDescent="0.25"/>
    <row r="1100" s="53" customFormat="1" x14ac:dyDescent="0.25"/>
    <row r="1101" s="53" customFormat="1" x14ac:dyDescent="0.25"/>
    <row r="1102" s="53" customFormat="1" x14ac:dyDescent="0.25"/>
    <row r="1103" s="53" customFormat="1" x14ac:dyDescent="0.25"/>
    <row r="1104" s="53" customFormat="1" x14ac:dyDescent="0.25"/>
    <row r="1105" s="53" customFormat="1" x14ac:dyDescent="0.25"/>
    <row r="1106" s="53" customFormat="1" x14ac:dyDescent="0.25"/>
    <row r="1107" s="53" customFormat="1" x14ac:dyDescent="0.25"/>
    <row r="1108" s="53" customFormat="1" x14ac:dyDescent="0.25"/>
    <row r="1109" s="53" customFormat="1" x14ac:dyDescent="0.25"/>
    <row r="1110" s="53" customFormat="1" x14ac:dyDescent="0.25"/>
    <row r="1111" s="53" customFormat="1" x14ac:dyDescent="0.25"/>
    <row r="1112" s="53" customFormat="1" x14ac:dyDescent="0.25"/>
    <row r="1113" s="53" customFormat="1" x14ac:dyDescent="0.25"/>
    <row r="1114" s="53" customFormat="1" x14ac:dyDescent="0.25"/>
    <row r="1115" s="53" customFormat="1" x14ac:dyDescent="0.25"/>
    <row r="1116" s="53" customFormat="1" x14ac:dyDescent="0.25"/>
    <row r="1117" s="53" customFormat="1" x14ac:dyDescent="0.25"/>
    <row r="1118" s="53" customFormat="1" x14ac:dyDescent="0.25"/>
    <row r="1119" s="53" customFormat="1" x14ac:dyDescent="0.25"/>
    <row r="1120" s="53" customFormat="1" x14ac:dyDescent="0.25"/>
    <row r="1121" s="53" customFormat="1" x14ac:dyDescent="0.25"/>
    <row r="1122" s="53" customFormat="1" x14ac:dyDescent="0.25"/>
    <row r="1123" s="53" customFormat="1" x14ac:dyDescent="0.25"/>
    <row r="1124" s="53" customFormat="1" x14ac:dyDescent="0.25"/>
    <row r="1125" s="53" customFormat="1" x14ac:dyDescent="0.25"/>
    <row r="1126" s="53" customFormat="1" x14ac:dyDescent="0.25"/>
    <row r="1127" s="53" customFormat="1" x14ac:dyDescent="0.25"/>
    <row r="1128" s="53" customFormat="1" x14ac:dyDescent="0.25"/>
    <row r="1129" s="53" customFormat="1" x14ac:dyDescent="0.25"/>
    <row r="1130" s="53" customFormat="1" x14ac:dyDescent="0.25"/>
    <row r="1131" s="53" customFormat="1" x14ac:dyDescent="0.25"/>
    <row r="1132" s="53" customFormat="1" x14ac:dyDescent="0.25"/>
    <row r="1133" s="53" customFormat="1" x14ac:dyDescent="0.25"/>
    <row r="1134" s="53" customFormat="1" x14ac:dyDescent="0.25"/>
    <row r="1135" s="53" customFormat="1" x14ac:dyDescent="0.25"/>
    <row r="1136" s="53" customFormat="1" x14ac:dyDescent="0.25"/>
    <row r="1137" s="53" customFormat="1" x14ac:dyDescent="0.25"/>
    <row r="1138" s="53" customFormat="1" x14ac:dyDescent="0.25"/>
    <row r="1139" s="53" customFormat="1" x14ac:dyDescent="0.25"/>
    <row r="1140" s="53" customFormat="1" x14ac:dyDescent="0.25"/>
    <row r="1141" s="53" customFormat="1" x14ac:dyDescent="0.25"/>
    <row r="1142" s="53" customFormat="1" x14ac:dyDescent="0.25"/>
    <row r="1143" s="53" customFormat="1" x14ac:dyDescent="0.25"/>
    <row r="1144" s="53" customFormat="1" x14ac:dyDescent="0.25"/>
    <row r="1145" s="53" customFormat="1" x14ac:dyDescent="0.25"/>
    <row r="1146" s="53" customFormat="1" x14ac:dyDescent="0.25"/>
    <row r="1147" s="53" customFormat="1" x14ac:dyDescent="0.25"/>
    <row r="1148" s="53" customFormat="1" x14ac:dyDescent="0.25"/>
    <row r="1149" s="53" customFormat="1" x14ac:dyDescent="0.25"/>
    <row r="1150" s="53" customFormat="1" x14ac:dyDescent="0.25"/>
    <row r="1151" s="53" customFormat="1" x14ac:dyDescent="0.25"/>
    <row r="1152" s="53" customFormat="1" x14ac:dyDescent="0.25"/>
    <row r="1153" s="53" customFormat="1" x14ac:dyDescent="0.25"/>
    <row r="1154" s="53" customFormat="1" x14ac:dyDescent="0.25"/>
    <row r="1155" s="53" customFormat="1" x14ac:dyDescent="0.25"/>
    <row r="1156" s="53" customFormat="1" x14ac:dyDescent="0.25"/>
    <row r="1157" s="53" customFormat="1" x14ac:dyDescent="0.25"/>
    <row r="1158" s="53" customFormat="1" x14ac:dyDescent="0.25"/>
    <row r="1159" s="53" customFormat="1" x14ac:dyDescent="0.25"/>
    <row r="1160" s="53" customFormat="1" x14ac:dyDescent="0.25"/>
    <row r="1161" s="53" customFormat="1" x14ac:dyDescent="0.25"/>
    <row r="1162" s="53" customFormat="1" x14ac:dyDescent="0.25"/>
    <row r="1163" s="53" customFormat="1" x14ac:dyDescent="0.25"/>
    <row r="1164" s="53" customFormat="1" x14ac:dyDescent="0.25"/>
    <row r="1165" s="53" customFormat="1" x14ac:dyDescent="0.25"/>
    <row r="1166" s="53" customFormat="1" x14ac:dyDescent="0.25"/>
    <row r="1167" s="53" customFormat="1" x14ac:dyDescent="0.25"/>
    <row r="1168" s="53" customFormat="1" x14ac:dyDescent="0.25"/>
    <row r="1169" s="53" customFormat="1" x14ac:dyDescent="0.25"/>
    <row r="1170" s="53" customFormat="1" x14ac:dyDescent="0.25"/>
    <row r="1171" s="53" customFormat="1" x14ac:dyDescent="0.25"/>
    <row r="1172" s="53" customFormat="1" x14ac:dyDescent="0.25"/>
    <row r="1173" s="53" customFormat="1" x14ac:dyDescent="0.25"/>
    <row r="1174" s="53" customFormat="1" x14ac:dyDescent="0.25"/>
    <row r="1175" s="53" customFormat="1" x14ac:dyDescent="0.25"/>
    <row r="1176" s="53" customFormat="1" x14ac:dyDescent="0.25"/>
    <row r="1177" s="53" customFormat="1" x14ac:dyDescent="0.25"/>
    <row r="1178" s="53" customFormat="1" x14ac:dyDescent="0.25"/>
    <row r="1179" s="53" customFormat="1" x14ac:dyDescent="0.25"/>
    <row r="1180" s="53" customFormat="1" x14ac:dyDescent="0.25"/>
    <row r="1181" s="53" customFormat="1" x14ac:dyDescent="0.25"/>
    <row r="1182" s="53" customFormat="1" x14ac:dyDescent="0.25"/>
    <row r="1183" s="53" customFormat="1" x14ac:dyDescent="0.25"/>
    <row r="1184" s="53" customFormat="1" x14ac:dyDescent="0.25"/>
    <row r="1185" s="53" customFormat="1" x14ac:dyDescent="0.25"/>
    <row r="1186" s="53" customFormat="1" x14ac:dyDescent="0.25"/>
    <row r="1187" s="53" customFormat="1" x14ac:dyDescent="0.25"/>
    <row r="1188" s="53" customFormat="1" x14ac:dyDescent="0.25"/>
    <row r="1189" s="53" customFormat="1" x14ac:dyDescent="0.25"/>
    <row r="1190" s="53" customFormat="1" x14ac:dyDescent="0.25"/>
    <row r="1191" s="53" customFormat="1" x14ac:dyDescent="0.25"/>
    <row r="1192" s="53" customFormat="1" x14ac:dyDescent="0.25"/>
    <row r="1193" s="53" customFormat="1" x14ac:dyDescent="0.25"/>
    <row r="1194" s="53" customFormat="1" x14ac:dyDescent="0.25"/>
    <row r="1195" s="53" customFormat="1" x14ac:dyDescent="0.25"/>
    <row r="1196" s="53" customFormat="1" x14ac:dyDescent="0.25"/>
    <row r="1197" s="53" customFormat="1" x14ac:dyDescent="0.25"/>
    <row r="1198" s="53" customFormat="1" x14ac:dyDescent="0.25"/>
    <row r="1199" s="53" customFormat="1" x14ac:dyDescent="0.25"/>
    <row r="1200" s="53" customFormat="1" x14ac:dyDescent="0.25"/>
    <row r="1201" s="53" customFormat="1" x14ac:dyDescent="0.25"/>
    <row r="1202" s="53" customFormat="1" x14ac:dyDescent="0.25"/>
    <row r="1203" s="53" customFormat="1" x14ac:dyDescent="0.25"/>
    <row r="1204" s="53" customFormat="1" x14ac:dyDescent="0.25"/>
    <row r="1205" s="53" customFormat="1" x14ac:dyDescent="0.25"/>
    <row r="1206" s="53" customFormat="1" x14ac:dyDescent="0.25"/>
    <row r="1207" s="53" customFormat="1" x14ac:dyDescent="0.25"/>
    <row r="1208" s="53" customFormat="1" x14ac:dyDescent="0.25"/>
    <row r="1209" s="53" customFormat="1" x14ac:dyDescent="0.25"/>
    <row r="1210" s="53" customFormat="1" x14ac:dyDescent="0.25"/>
    <row r="1211" s="53" customFormat="1" x14ac:dyDescent="0.25"/>
    <row r="1212" s="53" customFormat="1" x14ac:dyDescent="0.25"/>
    <row r="1213" s="53" customFormat="1" x14ac:dyDescent="0.25"/>
    <row r="1214" s="53" customFormat="1" x14ac:dyDescent="0.25"/>
    <row r="1215" s="53" customFormat="1" x14ac:dyDescent="0.25"/>
    <row r="1216" s="53" customFormat="1" x14ac:dyDescent="0.25"/>
    <row r="1217" s="53" customFormat="1" x14ac:dyDescent="0.25"/>
    <row r="1218" s="53" customFormat="1" x14ac:dyDescent="0.25"/>
    <row r="1219" s="53" customFormat="1" x14ac:dyDescent="0.25"/>
    <row r="1220" s="53" customFormat="1" x14ac:dyDescent="0.25"/>
    <row r="1221" s="53" customFormat="1" x14ac:dyDescent="0.25"/>
    <row r="1222" s="53" customFormat="1" x14ac:dyDescent="0.25"/>
    <row r="1223" s="53" customFormat="1" x14ac:dyDescent="0.25"/>
    <row r="1224" s="53" customFormat="1" x14ac:dyDescent="0.25"/>
    <row r="1225" s="53" customFormat="1" x14ac:dyDescent="0.25"/>
    <row r="1226" s="53" customFormat="1" x14ac:dyDescent="0.25"/>
    <row r="1227" s="53" customFormat="1" x14ac:dyDescent="0.25"/>
    <row r="1228" s="53" customFormat="1" x14ac:dyDescent="0.25"/>
    <row r="1229" s="53" customFormat="1" x14ac:dyDescent="0.25"/>
    <row r="1230" s="53" customFormat="1" x14ac:dyDescent="0.25"/>
    <row r="1231" s="53" customFormat="1" x14ac:dyDescent="0.25"/>
    <row r="1232" s="53" customFormat="1" x14ac:dyDescent="0.25"/>
    <row r="1233" s="53" customFormat="1" x14ac:dyDescent="0.25"/>
    <row r="1234" s="53" customFormat="1" x14ac:dyDescent="0.25"/>
    <row r="1235" s="53" customFormat="1" x14ac:dyDescent="0.25"/>
    <row r="1236" s="53" customFormat="1" x14ac:dyDescent="0.25"/>
    <row r="1237" s="53" customFormat="1" x14ac:dyDescent="0.25"/>
    <row r="1238" s="53" customFormat="1" x14ac:dyDescent="0.25"/>
    <row r="1239" s="53" customFormat="1" x14ac:dyDescent="0.25"/>
    <row r="1240" s="53" customFormat="1" x14ac:dyDescent="0.25"/>
    <row r="1241" s="53" customFormat="1" x14ac:dyDescent="0.25"/>
    <row r="1242" s="53" customFormat="1" x14ac:dyDescent="0.25"/>
    <row r="1243" s="53" customFormat="1" x14ac:dyDescent="0.25"/>
    <row r="1244" s="53" customFormat="1" x14ac:dyDescent="0.25"/>
    <row r="1245" s="53" customFormat="1" x14ac:dyDescent="0.25"/>
    <row r="1246" s="53" customFormat="1" x14ac:dyDescent="0.25"/>
    <row r="1247" s="53" customFormat="1" x14ac:dyDescent="0.25"/>
    <row r="1248" s="53" customFormat="1" x14ac:dyDescent="0.25"/>
    <row r="1249" s="53" customFormat="1" x14ac:dyDescent="0.25"/>
    <row r="1250" s="53" customFormat="1" x14ac:dyDescent="0.25"/>
    <row r="1251" s="53" customFormat="1" x14ac:dyDescent="0.25"/>
    <row r="1252" s="53" customFormat="1" x14ac:dyDescent="0.25"/>
    <row r="1253" s="53" customFormat="1" x14ac:dyDescent="0.25"/>
    <row r="1254" s="53" customFormat="1" x14ac:dyDescent="0.25"/>
    <row r="1255" s="53" customFormat="1" x14ac:dyDescent="0.25"/>
    <row r="1256" s="53" customFormat="1" x14ac:dyDescent="0.25"/>
    <row r="1257" s="53" customFormat="1" x14ac:dyDescent="0.25"/>
    <row r="1258" s="53" customFormat="1" x14ac:dyDescent="0.25"/>
    <row r="1259" s="53" customFormat="1" x14ac:dyDescent="0.25"/>
    <row r="1260" s="53" customFormat="1" x14ac:dyDescent="0.25"/>
    <row r="1261" s="53" customFormat="1" x14ac:dyDescent="0.25"/>
    <row r="1262" s="53" customFormat="1" x14ac:dyDescent="0.25"/>
    <row r="1263" s="53" customFormat="1" x14ac:dyDescent="0.25"/>
    <row r="1264" s="53" customFormat="1" x14ac:dyDescent="0.25"/>
    <row r="1265" s="53" customFormat="1" x14ac:dyDescent="0.25"/>
    <row r="1266" s="53" customFormat="1" x14ac:dyDescent="0.25"/>
    <row r="1267" s="53" customFormat="1" x14ac:dyDescent="0.25"/>
    <row r="1268" s="53" customFormat="1" x14ac:dyDescent="0.25"/>
    <row r="1269" s="53" customFormat="1" x14ac:dyDescent="0.25"/>
    <row r="1270" s="53" customFormat="1" x14ac:dyDescent="0.25"/>
    <row r="1271" s="53" customFormat="1" x14ac:dyDescent="0.25"/>
    <row r="1272" s="53" customFormat="1" x14ac:dyDescent="0.25"/>
    <row r="1273" s="53" customFormat="1" x14ac:dyDescent="0.25"/>
    <row r="1274" s="53" customFormat="1" x14ac:dyDescent="0.25"/>
    <row r="1275" s="53" customFormat="1" x14ac:dyDescent="0.25"/>
    <row r="1276" s="53" customFormat="1" x14ac:dyDescent="0.25"/>
    <row r="1277" s="53" customFormat="1" x14ac:dyDescent="0.25"/>
    <row r="1278" s="53" customFormat="1" x14ac:dyDescent="0.25"/>
    <row r="1279" s="53" customFormat="1" x14ac:dyDescent="0.25"/>
    <row r="1280" s="53" customFormat="1" x14ac:dyDescent="0.25"/>
    <row r="1281" s="53" customFormat="1" x14ac:dyDescent="0.25"/>
    <row r="1282" s="53" customFormat="1" x14ac:dyDescent="0.25"/>
    <row r="1283" s="53" customFormat="1" x14ac:dyDescent="0.25"/>
    <row r="1284" s="53" customFormat="1" x14ac:dyDescent="0.25"/>
    <row r="1285" s="53" customFormat="1" x14ac:dyDescent="0.25"/>
    <row r="1286" s="53" customFormat="1" x14ac:dyDescent="0.25"/>
    <row r="1287" s="53" customFormat="1" x14ac:dyDescent="0.25"/>
    <row r="1288" s="53" customFormat="1" x14ac:dyDescent="0.25"/>
    <row r="1289" s="53" customFormat="1" x14ac:dyDescent="0.25"/>
    <row r="1290" s="53" customFormat="1" x14ac:dyDescent="0.25"/>
    <row r="1291" s="53" customFormat="1" x14ac:dyDescent="0.25"/>
    <row r="1292" s="53" customFormat="1" x14ac:dyDescent="0.25"/>
    <row r="1293" s="53" customFormat="1" x14ac:dyDescent="0.25"/>
    <row r="1294" s="53" customFormat="1" x14ac:dyDescent="0.25"/>
    <row r="1295" s="53" customFormat="1" x14ac:dyDescent="0.25"/>
    <row r="1296" s="53" customFormat="1" x14ac:dyDescent="0.25"/>
    <row r="1297" s="53" customFormat="1" x14ac:dyDescent="0.25"/>
    <row r="1298" s="53" customFormat="1" x14ac:dyDescent="0.25"/>
    <row r="1299" s="53" customFormat="1" x14ac:dyDescent="0.25"/>
    <row r="1300" s="53" customFormat="1" x14ac:dyDescent="0.25"/>
    <row r="1301" s="53" customFormat="1" x14ac:dyDescent="0.25"/>
    <row r="1302" s="53" customFormat="1" x14ac:dyDescent="0.25"/>
    <row r="1303" s="53" customFormat="1" x14ac:dyDescent="0.25"/>
    <row r="1304" s="53" customFormat="1" x14ac:dyDescent="0.25"/>
    <row r="1305" s="53" customFormat="1" x14ac:dyDescent="0.25"/>
    <row r="1306" s="53" customFormat="1" x14ac:dyDescent="0.25"/>
    <row r="1307" s="53" customFormat="1" x14ac:dyDescent="0.25"/>
    <row r="1308" s="53" customFormat="1" x14ac:dyDescent="0.25"/>
    <row r="1309" s="53" customFormat="1" x14ac:dyDescent="0.25"/>
    <row r="1310" s="53" customFormat="1" x14ac:dyDescent="0.25"/>
    <row r="1311" s="53" customFormat="1" x14ac:dyDescent="0.25"/>
    <row r="1312" s="53" customFormat="1" x14ac:dyDescent="0.25"/>
    <row r="1313" s="53" customFormat="1" x14ac:dyDescent="0.25"/>
    <row r="1314" s="53" customFormat="1" x14ac:dyDescent="0.25"/>
    <row r="1315" s="53" customFormat="1" x14ac:dyDescent="0.25"/>
    <row r="1316" s="53" customFormat="1" x14ac:dyDescent="0.25"/>
    <row r="1317" s="53" customFormat="1" x14ac:dyDescent="0.25"/>
    <row r="1318" s="53" customFormat="1" x14ac:dyDescent="0.25"/>
    <row r="1319" s="53" customFormat="1" x14ac:dyDescent="0.25"/>
    <row r="1320" s="53" customFormat="1" x14ac:dyDescent="0.25"/>
    <row r="1321" s="53" customFormat="1" x14ac:dyDescent="0.25"/>
    <row r="1322" s="53" customFormat="1" x14ac:dyDescent="0.25"/>
    <row r="1323" s="53" customFormat="1" x14ac:dyDescent="0.25"/>
    <row r="1324" s="53" customFormat="1" x14ac:dyDescent="0.25"/>
    <row r="1325" s="53" customFormat="1" x14ac:dyDescent="0.25"/>
    <row r="1326" s="53" customFormat="1" x14ac:dyDescent="0.25"/>
    <row r="1327" s="53" customFormat="1" x14ac:dyDescent="0.25"/>
    <row r="1328" s="53" customFormat="1" x14ac:dyDescent="0.25"/>
    <row r="1329" s="53" customFormat="1" x14ac:dyDescent="0.25"/>
    <row r="1330" s="53" customFormat="1" x14ac:dyDescent="0.25"/>
    <row r="1331" s="53" customFormat="1" x14ac:dyDescent="0.25"/>
    <row r="1332" s="53" customFormat="1" x14ac:dyDescent="0.25"/>
    <row r="1333" s="53" customFormat="1" x14ac:dyDescent="0.25"/>
    <row r="1334" s="53" customFormat="1" x14ac:dyDescent="0.25"/>
    <row r="1335" s="53" customFormat="1" x14ac:dyDescent="0.25"/>
    <row r="1336" s="53" customFormat="1" x14ac:dyDescent="0.25"/>
    <row r="1337" s="53" customFormat="1" x14ac:dyDescent="0.25"/>
    <row r="1338" s="53" customFormat="1" x14ac:dyDescent="0.25"/>
    <row r="1339" s="53" customFormat="1" x14ac:dyDescent="0.25"/>
    <row r="1340" s="53" customFormat="1" x14ac:dyDescent="0.25"/>
    <row r="1341" s="53" customFormat="1" x14ac:dyDescent="0.25"/>
    <row r="1342" s="53" customFormat="1" x14ac:dyDescent="0.25"/>
    <row r="1343" s="53" customFormat="1" x14ac:dyDescent="0.25"/>
    <row r="1344" s="53" customFormat="1" x14ac:dyDescent="0.25"/>
    <row r="1345" s="53" customFormat="1" x14ac:dyDescent="0.25"/>
    <row r="1346" s="53" customFormat="1" x14ac:dyDescent="0.25"/>
    <row r="1347" s="53" customFormat="1" x14ac:dyDescent="0.25"/>
    <row r="1348" s="53" customFormat="1" x14ac:dyDescent="0.25"/>
    <row r="1349" s="53" customFormat="1" x14ac:dyDescent="0.25"/>
    <row r="1350" s="53" customFormat="1" x14ac:dyDescent="0.25"/>
    <row r="1351" s="53" customFormat="1" x14ac:dyDescent="0.25"/>
    <row r="1352" s="53" customFormat="1" x14ac:dyDescent="0.25"/>
    <row r="1353" s="53" customFormat="1" x14ac:dyDescent="0.25"/>
    <row r="1354" s="53" customFormat="1" x14ac:dyDescent="0.25"/>
    <row r="1355" s="53" customFormat="1" x14ac:dyDescent="0.25"/>
    <row r="1356" s="53" customFormat="1" x14ac:dyDescent="0.25"/>
    <row r="1357" s="53" customFormat="1" x14ac:dyDescent="0.25"/>
    <row r="1358" s="53" customFormat="1" x14ac:dyDescent="0.25"/>
    <row r="1359" s="53" customFormat="1" x14ac:dyDescent="0.25"/>
    <row r="1360" s="53" customFormat="1" x14ac:dyDescent="0.25"/>
    <row r="1361" s="53" customFormat="1" x14ac:dyDescent="0.25"/>
    <row r="1362" s="53" customFormat="1" x14ac:dyDescent="0.25"/>
    <row r="1363" s="53" customFormat="1" x14ac:dyDescent="0.25"/>
    <row r="1364" s="53" customFormat="1" x14ac:dyDescent="0.25"/>
    <row r="1365" s="53" customFormat="1" x14ac:dyDescent="0.25"/>
    <row r="1366" s="53" customFormat="1" x14ac:dyDescent="0.25"/>
    <row r="1367" s="53" customFormat="1" x14ac:dyDescent="0.25"/>
    <row r="1368" s="53" customFormat="1" x14ac:dyDescent="0.25"/>
    <row r="1369" s="53" customFormat="1" x14ac:dyDescent="0.25"/>
    <row r="1370" s="53" customFormat="1" x14ac:dyDescent="0.25"/>
    <row r="1371" s="53" customFormat="1" x14ac:dyDescent="0.25"/>
    <row r="1372" s="53" customFormat="1" x14ac:dyDescent="0.25"/>
    <row r="1373" s="53" customFormat="1" x14ac:dyDescent="0.25"/>
    <row r="1374" s="53" customFormat="1" x14ac:dyDescent="0.25"/>
    <row r="1375" s="53" customFormat="1" x14ac:dyDescent="0.25"/>
    <row r="1376" s="53" customFormat="1" x14ac:dyDescent="0.25"/>
    <row r="1377" s="53" customFormat="1" x14ac:dyDescent="0.25"/>
    <row r="1378" s="53" customFormat="1" x14ac:dyDescent="0.25"/>
    <row r="1379" s="53" customFormat="1" x14ac:dyDescent="0.25"/>
    <row r="1380" s="53" customFormat="1" x14ac:dyDescent="0.25"/>
    <row r="1381" s="53" customFormat="1" x14ac:dyDescent="0.25"/>
    <row r="1382" s="53" customFormat="1" x14ac:dyDescent="0.25"/>
    <row r="1383" s="53" customFormat="1" x14ac:dyDescent="0.25"/>
    <row r="1384" s="53" customFormat="1" x14ac:dyDescent="0.25"/>
    <row r="1385" s="53" customFormat="1" x14ac:dyDescent="0.25"/>
    <row r="1386" s="53" customFormat="1" x14ac:dyDescent="0.25"/>
    <row r="1387" s="53" customFormat="1" x14ac:dyDescent="0.25"/>
    <row r="1388" s="53" customFormat="1" x14ac:dyDescent="0.25"/>
    <row r="1389" s="53" customFormat="1" x14ac:dyDescent="0.25"/>
    <row r="1390" s="53" customFormat="1" x14ac:dyDescent="0.25"/>
    <row r="1391" s="53" customFormat="1" x14ac:dyDescent="0.25"/>
    <row r="1392" s="53" customFormat="1" x14ac:dyDescent="0.25"/>
    <row r="1393" s="53" customFormat="1" x14ac:dyDescent="0.25"/>
    <row r="1394" s="53" customFormat="1" x14ac:dyDescent="0.25"/>
    <row r="1395" s="53" customFormat="1" x14ac:dyDescent="0.25"/>
    <row r="1396" s="53" customFormat="1" x14ac:dyDescent="0.25"/>
    <row r="1397" s="53" customFormat="1" x14ac:dyDescent="0.25"/>
    <row r="1398" s="53" customFormat="1" x14ac:dyDescent="0.25"/>
    <row r="1399" s="53" customFormat="1" x14ac:dyDescent="0.25"/>
    <row r="1400" s="53" customFormat="1" x14ac:dyDescent="0.25"/>
    <row r="1401" s="53" customFormat="1" x14ac:dyDescent="0.25"/>
    <row r="1402" s="53" customFormat="1" x14ac:dyDescent="0.25"/>
    <row r="1403" s="53" customFormat="1" x14ac:dyDescent="0.25"/>
    <row r="1404" s="53" customFormat="1" x14ac:dyDescent="0.25"/>
    <row r="1405" s="53" customFormat="1" x14ac:dyDescent="0.25"/>
    <row r="1406" s="53" customFormat="1" x14ac:dyDescent="0.25"/>
    <row r="1407" s="53" customFormat="1" x14ac:dyDescent="0.25"/>
    <row r="1408" s="53" customFormat="1" x14ac:dyDescent="0.25"/>
    <row r="1409" s="53" customFormat="1" x14ac:dyDescent="0.25"/>
    <row r="1410" s="53" customFormat="1" x14ac:dyDescent="0.25"/>
    <row r="1411" s="53" customFormat="1" x14ac:dyDescent="0.25"/>
    <row r="1412" s="53" customFormat="1" x14ac:dyDescent="0.25"/>
    <row r="1413" s="53" customFormat="1" x14ac:dyDescent="0.25"/>
    <row r="1414" s="53" customFormat="1" x14ac:dyDescent="0.25"/>
    <row r="1415" s="53" customFormat="1" x14ac:dyDescent="0.25"/>
    <row r="1416" s="53" customFormat="1" x14ac:dyDescent="0.25"/>
    <row r="1417" s="53" customFormat="1" x14ac:dyDescent="0.25"/>
    <row r="1418" s="53" customFormat="1" x14ac:dyDescent="0.25"/>
    <row r="1419" s="53" customFormat="1" x14ac:dyDescent="0.25"/>
    <row r="1420" s="53" customFormat="1" x14ac:dyDescent="0.25"/>
    <row r="1421" s="53" customFormat="1" x14ac:dyDescent="0.25"/>
    <row r="1422" s="53" customFormat="1" x14ac:dyDescent="0.25"/>
    <row r="1423" s="53" customFormat="1" x14ac:dyDescent="0.25"/>
    <row r="1424" s="53" customFormat="1" x14ac:dyDescent="0.25"/>
    <row r="1425" s="53" customFormat="1" x14ac:dyDescent="0.25"/>
    <row r="1426" s="53" customFormat="1" x14ac:dyDescent="0.25"/>
    <row r="1427" s="53" customFormat="1" x14ac:dyDescent="0.25"/>
    <row r="1428" s="53" customFormat="1" x14ac:dyDescent="0.25"/>
    <row r="1429" s="53" customFormat="1" x14ac:dyDescent="0.25"/>
    <row r="1430" s="53" customFormat="1" x14ac:dyDescent="0.25"/>
    <row r="1431" s="53" customFormat="1" x14ac:dyDescent="0.25"/>
    <row r="1432" s="53" customFormat="1" x14ac:dyDescent="0.25"/>
    <row r="1433" s="53" customFormat="1" x14ac:dyDescent="0.25"/>
    <row r="1434" s="53" customFormat="1" x14ac:dyDescent="0.25"/>
    <row r="1435" s="53" customFormat="1" x14ac:dyDescent="0.25"/>
    <row r="1436" s="53" customFormat="1" x14ac:dyDescent="0.25"/>
    <row r="1437" s="53" customFormat="1" x14ac:dyDescent="0.25"/>
    <row r="1438" s="53" customFormat="1" x14ac:dyDescent="0.25"/>
    <row r="1439" s="53" customFormat="1" x14ac:dyDescent="0.25"/>
    <row r="1440" s="53" customFormat="1" x14ac:dyDescent="0.25"/>
    <row r="1441" s="53" customFormat="1" x14ac:dyDescent="0.25"/>
    <row r="1442" s="53" customFormat="1" x14ac:dyDescent="0.25"/>
    <row r="1443" s="53" customFormat="1" x14ac:dyDescent="0.25"/>
    <row r="1444" s="53" customFormat="1" x14ac:dyDescent="0.25"/>
    <row r="1445" s="53" customFormat="1" x14ac:dyDescent="0.25"/>
    <row r="1446" s="53" customFormat="1" x14ac:dyDescent="0.25"/>
    <row r="1447" s="53" customFormat="1" x14ac:dyDescent="0.25"/>
    <row r="1448" s="53" customFormat="1" x14ac:dyDescent="0.25"/>
    <row r="1449" s="53" customFormat="1" x14ac:dyDescent="0.25"/>
    <row r="1450" s="53" customFormat="1" x14ac:dyDescent="0.25"/>
    <row r="1451" s="53" customFormat="1" x14ac:dyDescent="0.25"/>
    <row r="1452" s="53" customFormat="1" x14ac:dyDescent="0.25"/>
    <row r="1453" s="53" customFormat="1" x14ac:dyDescent="0.25"/>
    <row r="1454" s="53" customFormat="1" x14ac:dyDescent="0.25"/>
    <row r="1455" s="53" customFormat="1" x14ac:dyDescent="0.25"/>
    <row r="1456" s="53" customFormat="1" x14ac:dyDescent="0.25"/>
    <row r="1457" s="53" customFormat="1" x14ac:dyDescent="0.25"/>
    <row r="1458" s="53" customFormat="1" x14ac:dyDescent="0.25"/>
    <row r="1459" s="53" customFormat="1" x14ac:dyDescent="0.25"/>
    <row r="1460" s="53" customFormat="1" x14ac:dyDescent="0.25"/>
    <row r="1461" s="53" customFormat="1" x14ac:dyDescent="0.25"/>
    <row r="1462" s="53" customFormat="1" x14ac:dyDescent="0.25"/>
    <row r="1463" s="53" customFormat="1" x14ac:dyDescent="0.25"/>
    <row r="1464" s="53" customFormat="1" x14ac:dyDescent="0.25"/>
    <row r="1465" s="53" customFormat="1" x14ac:dyDescent="0.25"/>
    <row r="1466" s="53" customFormat="1" x14ac:dyDescent="0.25"/>
    <row r="1467" s="53" customFormat="1" x14ac:dyDescent="0.25"/>
    <row r="1468" s="53" customFormat="1" x14ac:dyDescent="0.25"/>
    <row r="1469" s="53" customFormat="1" x14ac:dyDescent="0.25"/>
    <row r="1470" s="53" customFormat="1" x14ac:dyDescent="0.25"/>
    <row r="1471" s="53" customFormat="1" x14ac:dyDescent="0.25"/>
    <row r="1472" s="53" customFormat="1" x14ac:dyDescent="0.25"/>
    <row r="1473" s="53" customFormat="1" x14ac:dyDescent="0.25"/>
    <row r="1474" s="53" customFormat="1" x14ac:dyDescent="0.25"/>
    <row r="1475" s="53" customFormat="1" x14ac:dyDescent="0.25"/>
    <row r="1476" s="53" customFormat="1" x14ac:dyDescent="0.25"/>
    <row r="1477" s="53" customFormat="1" x14ac:dyDescent="0.25"/>
    <row r="1478" s="53" customFormat="1" x14ac:dyDescent="0.25"/>
    <row r="1479" s="53" customFormat="1" x14ac:dyDescent="0.25"/>
    <row r="1480" s="53" customFormat="1" x14ac:dyDescent="0.25"/>
    <row r="1481" s="53" customFormat="1" x14ac:dyDescent="0.25"/>
    <row r="1482" s="53" customFormat="1" x14ac:dyDescent="0.25"/>
    <row r="1483" s="53" customFormat="1" x14ac:dyDescent="0.25"/>
    <row r="1484" s="53" customFormat="1" x14ac:dyDescent="0.25"/>
    <row r="1485" s="53" customFormat="1" x14ac:dyDescent="0.25"/>
    <row r="1486" s="53" customFormat="1" x14ac:dyDescent="0.25"/>
    <row r="1487" s="53" customFormat="1" x14ac:dyDescent="0.25"/>
    <row r="1488" s="53" customFormat="1" x14ac:dyDescent="0.25"/>
    <row r="1489" s="53" customFormat="1" x14ac:dyDescent="0.25"/>
    <row r="1490" s="53" customFormat="1" x14ac:dyDescent="0.25"/>
    <row r="1491" s="53" customFormat="1" x14ac:dyDescent="0.25"/>
    <row r="1492" s="53" customFormat="1" x14ac:dyDescent="0.25"/>
    <row r="1493" s="53" customFormat="1" x14ac:dyDescent="0.25"/>
    <row r="1494" s="53" customFormat="1" x14ac:dyDescent="0.25"/>
    <row r="1495" s="53" customFormat="1" x14ac:dyDescent="0.25"/>
    <row r="1496" s="53" customFormat="1" x14ac:dyDescent="0.25"/>
    <row r="1497" s="53" customFormat="1" x14ac:dyDescent="0.25"/>
    <row r="1498" s="53" customFormat="1" x14ac:dyDescent="0.25"/>
    <row r="1499" s="53" customFormat="1" x14ac:dyDescent="0.25"/>
    <row r="1500" s="53" customFormat="1" x14ac:dyDescent="0.25"/>
    <row r="1501" s="53" customFormat="1" x14ac:dyDescent="0.25"/>
    <row r="1502" s="53" customFormat="1" x14ac:dyDescent="0.25"/>
    <row r="1503" s="53" customFormat="1" x14ac:dyDescent="0.25"/>
    <row r="1504" s="53" customFormat="1" x14ac:dyDescent="0.25"/>
    <row r="1505" s="53" customFormat="1" x14ac:dyDescent="0.25"/>
    <row r="1506" s="53" customFormat="1" x14ac:dyDescent="0.25"/>
    <row r="1507" s="53" customFormat="1" x14ac:dyDescent="0.25"/>
    <row r="1508" s="53" customFormat="1" x14ac:dyDescent="0.25"/>
    <row r="1509" s="53" customFormat="1" x14ac:dyDescent="0.25"/>
    <row r="1510" s="53" customFormat="1" x14ac:dyDescent="0.25"/>
    <row r="1511" s="53" customFormat="1" x14ac:dyDescent="0.25"/>
    <row r="1512" s="53" customFormat="1" x14ac:dyDescent="0.25"/>
    <row r="1513" s="53" customFormat="1" x14ac:dyDescent="0.25"/>
    <row r="1514" s="53" customFormat="1" x14ac:dyDescent="0.25"/>
    <row r="1515" s="53" customFormat="1" x14ac:dyDescent="0.25"/>
    <row r="1516" s="53" customFormat="1" x14ac:dyDescent="0.25"/>
    <row r="1517" s="53" customFormat="1" x14ac:dyDescent="0.25"/>
    <row r="1518" s="53" customFormat="1" x14ac:dyDescent="0.25"/>
    <row r="1519" s="53" customFormat="1" x14ac:dyDescent="0.25"/>
    <row r="1520" s="53" customFormat="1" x14ac:dyDescent="0.25"/>
    <row r="1521" s="53" customFormat="1" x14ac:dyDescent="0.25"/>
    <row r="1522" s="53" customFormat="1" x14ac:dyDescent="0.25"/>
    <row r="1523" s="53" customFormat="1" x14ac:dyDescent="0.25"/>
    <row r="1524" s="53" customFormat="1" x14ac:dyDescent="0.25"/>
    <row r="1525" s="53" customFormat="1" x14ac:dyDescent="0.25"/>
    <row r="1526" s="53" customFormat="1" x14ac:dyDescent="0.25"/>
    <row r="1527" s="53" customFormat="1" x14ac:dyDescent="0.25"/>
    <row r="1528" s="53" customFormat="1" x14ac:dyDescent="0.25"/>
    <row r="1529" s="53" customFormat="1" x14ac:dyDescent="0.25"/>
    <row r="1530" s="53" customFormat="1" x14ac:dyDescent="0.25"/>
    <row r="1531" s="53" customFormat="1" x14ac:dyDescent="0.25"/>
    <row r="1532" s="53" customFormat="1" x14ac:dyDescent="0.25"/>
    <row r="1533" s="53" customFormat="1" x14ac:dyDescent="0.25"/>
    <row r="1534" s="53" customFormat="1" x14ac:dyDescent="0.25"/>
    <row r="1535" s="53" customFormat="1" x14ac:dyDescent="0.25"/>
    <row r="1536" s="53" customFormat="1" x14ac:dyDescent="0.25"/>
    <row r="1537" s="53" customFormat="1" x14ac:dyDescent="0.25"/>
    <row r="1538" s="53" customFormat="1" x14ac:dyDescent="0.25"/>
    <row r="1539" s="53" customFormat="1" x14ac:dyDescent="0.25"/>
    <row r="1540" s="53" customFormat="1" x14ac:dyDescent="0.25"/>
    <row r="1541" s="53" customFormat="1" x14ac:dyDescent="0.25"/>
    <row r="1542" s="53" customFormat="1" x14ac:dyDescent="0.25"/>
    <row r="1543" s="53" customFormat="1" x14ac:dyDescent="0.25"/>
    <row r="1544" s="53" customFormat="1" x14ac:dyDescent="0.25"/>
    <row r="1545" s="53" customFormat="1" x14ac:dyDescent="0.25"/>
    <row r="1546" s="53" customFormat="1" x14ac:dyDescent="0.25"/>
    <row r="1547" s="53" customFormat="1" x14ac:dyDescent="0.25"/>
    <row r="1548" s="53" customFormat="1" x14ac:dyDescent="0.25"/>
    <row r="1549" s="53" customFormat="1" x14ac:dyDescent="0.25"/>
    <row r="1550" s="53" customFormat="1" x14ac:dyDescent="0.25"/>
    <row r="1551" s="53" customFormat="1" x14ac:dyDescent="0.25"/>
    <row r="1552" s="53" customFormat="1" x14ac:dyDescent="0.25"/>
    <row r="1553" s="53" customFormat="1" x14ac:dyDescent="0.25"/>
    <row r="1554" s="53" customFormat="1" x14ac:dyDescent="0.25"/>
    <row r="1555" s="53" customFormat="1" x14ac:dyDescent="0.25"/>
    <row r="1556" s="53" customFormat="1" x14ac:dyDescent="0.25"/>
    <row r="1557" s="53" customFormat="1" x14ac:dyDescent="0.25"/>
    <row r="1558" s="53" customFormat="1" x14ac:dyDescent="0.25"/>
    <row r="1559" s="53" customFormat="1" x14ac:dyDescent="0.25"/>
    <row r="1560" s="53" customFormat="1" x14ac:dyDescent="0.25"/>
    <row r="1561" s="53" customFormat="1" x14ac:dyDescent="0.25"/>
    <row r="1562" s="53" customFormat="1" x14ac:dyDescent="0.25"/>
    <row r="1563" s="53" customFormat="1" x14ac:dyDescent="0.25"/>
    <row r="1564" s="53" customFormat="1" x14ac:dyDescent="0.25"/>
    <row r="1565" s="53" customFormat="1" x14ac:dyDescent="0.25"/>
    <row r="1566" s="53" customFormat="1" x14ac:dyDescent="0.25"/>
    <row r="1567" s="53" customFormat="1" x14ac:dyDescent="0.25"/>
    <row r="1568" s="53" customFormat="1" x14ac:dyDescent="0.25"/>
    <row r="1569" s="53" customFormat="1" x14ac:dyDescent="0.25"/>
    <row r="1570" s="53" customFormat="1" x14ac:dyDescent="0.25"/>
    <row r="1571" s="53" customFormat="1" x14ac:dyDescent="0.25"/>
    <row r="1572" s="53" customFormat="1" x14ac:dyDescent="0.25"/>
    <row r="1573" s="53" customFormat="1" x14ac:dyDescent="0.25"/>
    <row r="1574" s="53" customFormat="1" x14ac:dyDescent="0.25"/>
    <row r="1575" s="53" customFormat="1" x14ac:dyDescent="0.25"/>
    <row r="1576" s="53" customFormat="1" x14ac:dyDescent="0.25"/>
    <row r="1577" s="53" customFormat="1" x14ac:dyDescent="0.25"/>
    <row r="1578" s="53" customFormat="1" x14ac:dyDescent="0.25"/>
    <row r="1579" s="53" customFormat="1" x14ac:dyDescent="0.25"/>
    <row r="1580" s="53" customFormat="1" x14ac:dyDescent="0.25"/>
    <row r="1581" s="53" customFormat="1" x14ac:dyDescent="0.25"/>
    <row r="1582" s="53" customFormat="1" x14ac:dyDescent="0.25"/>
    <row r="1583" s="53" customFormat="1" x14ac:dyDescent="0.25"/>
    <row r="1584" s="53" customFormat="1" x14ac:dyDescent="0.25"/>
    <row r="1585" s="53" customFormat="1" x14ac:dyDescent="0.25"/>
    <row r="1586" s="53" customFormat="1" x14ac:dyDescent="0.25"/>
    <row r="1587" s="53" customFormat="1" x14ac:dyDescent="0.25"/>
    <row r="1588" s="53" customFormat="1" x14ac:dyDescent="0.25"/>
    <row r="1589" s="53" customFormat="1" x14ac:dyDescent="0.25"/>
    <row r="1590" s="53" customFormat="1" x14ac:dyDescent="0.25"/>
    <row r="1591" s="53" customFormat="1" x14ac:dyDescent="0.25"/>
    <row r="1592" s="53" customFormat="1" x14ac:dyDescent="0.25"/>
    <row r="1593" s="53" customFormat="1" x14ac:dyDescent="0.25"/>
    <row r="1594" s="53" customFormat="1" x14ac:dyDescent="0.25"/>
    <row r="1595" s="53" customFormat="1" x14ac:dyDescent="0.25"/>
    <row r="1596" s="53" customFormat="1" x14ac:dyDescent="0.25"/>
    <row r="1597" s="53" customFormat="1" x14ac:dyDescent="0.25"/>
    <row r="1598" s="53" customFormat="1" x14ac:dyDescent="0.25"/>
    <row r="1599" s="53" customFormat="1" x14ac:dyDescent="0.25"/>
    <row r="1600" s="53" customFormat="1" x14ac:dyDescent="0.25"/>
    <row r="1601" s="53" customFormat="1" x14ac:dyDescent="0.25"/>
    <row r="1602" s="53" customFormat="1" x14ac:dyDescent="0.25"/>
    <row r="1603" s="53" customFormat="1" x14ac:dyDescent="0.25"/>
    <row r="1604" s="53" customFormat="1" x14ac:dyDescent="0.25"/>
    <row r="1605" s="53" customFormat="1" x14ac:dyDescent="0.25"/>
    <row r="1606" s="53" customFormat="1" x14ac:dyDescent="0.25"/>
    <row r="1607" s="53" customFormat="1" x14ac:dyDescent="0.25"/>
    <row r="1608" s="53" customFormat="1" x14ac:dyDescent="0.25"/>
    <row r="1609" s="53" customFormat="1" x14ac:dyDescent="0.25"/>
    <row r="1610" s="53" customFormat="1" x14ac:dyDescent="0.25"/>
    <row r="1611" s="53" customFormat="1" x14ac:dyDescent="0.25"/>
    <row r="1612" s="53" customFormat="1" x14ac:dyDescent="0.25"/>
    <row r="1613" s="53" customFormat="1" x14ac:dyDescent="0.25"/>
    <row r="1614" s="53" customFormat="1" x14ac:dyDescent="0.25"/>
    <row r="1615" s="53" customFormat="1" x14ac:dyDescent="0.25"/>
    <row r="1616" s="53" customFormat="1" x14ac:dyDescent="0.25"/>
    <row r="1617" s="53" customFormat="1" x14ac:dyDescent="0.25"/>
    <row r="1618" s="53" customFormat="1" x14ac:dyDescent="0.25"/>
    <row r="1619" s="53" customFormat="1" x14ac:dyDescent="0.25"/>
    <row r="1620" s="53" customFormat="1" x14ac:dyDescent="0.25"/>
    <row r="1621" s="53" customFormat="1" x14ac:dyDescent="0.25"/>
    <row r="1622" s="53" customFormat="1" x14ac:dyDescent="0.25"/>
    <row r="1623" s="53" customFormat="1" x14ac:dyDescent="0.25"/>
    <row r="1624" s="53" customFormat="1" x14ac:dyDescent="0.25"/>
    <row r="1625" s="53" customFormat="1" x14ac:dyDescent="0.25"/>
    <row r="1626" s="53" customFormat="1" x14ac:dyDescent="0.25"/>
    <row r="1627" s="53" customFormat="1" x14ac:dyDescent="0.25"/>
    <row r="1628" s="53" customFormat="1" x14ac:dyDescent="0.25"/>
    <row r="1629" s="53" customFormat="1" x14ac:dyDescent="0.25"/>
    <row r="1630" s="53" customFormat="1" x14ac:dyDescent="0.25"/>
    <row r="1631" s="53" customFormat="1" x14ac:dyDescent="0.25"/>
    <row r="1632" s="53" customFormat="1" x14ac:dyDescent="0.25"/>
    <row r="1633" s="53" customFormat="1" x14ac:dyDescent="0.25"/>
    <row r="1634" s="53" customFormat="1" x14ac:dyDescent="0.25"/>
    <row r="1635" s="53" customFormat="1" x14ac:dyDescent="0.25"/>
    <row r="1636" s="53" customFormat="1" x14ac:dyDescent="0.25"/>
    <row r="1637" s="53" customFormat="1" x14ac:dyDescent="0.25"/>
    <row r="1638" s="53" customFormat="1" x14ac:dyDescent="0.25"/>
    <row r="1639" s="53" customFormat="1" x14ac:dyDescent="0.25"/>
    <row r="1640" s="53" customFormat="1" x14ac:dyDescent="0.25"/>
    <row r="1641" s="53" customFormat="1" x14ac:dyDescent="0.25"/>
    <row r="1642" s="53" customFormat="1" x14ac:dyDescent="0.25"/>
    <row r="1643" s="53" customFormat="1" x14ac:dyDescent="0.25"/>
    <row r="1644" s="53" customFormat="1" x14ac:dyDescent="0.25"/>
    <row r="1645" s="53" customFormat="1" x14ac:dyDescent="0.25"/>
    <row r="1646" s="53" customFormat="1" x14ac:dyDescent="0.25"/>
    <row r="1647" s="53" customFormat="1" x14ac:dyDescent="0.25"/>
    <row r="1648" s="53" customFormat="1" x14ac:dyDescent="0.25"/>
    <row r="1649" s="53" customFormat="1" x14ac:dyDescent="0.25"/>
    <row r="1650" s="53" customFormat="1" x14ac:dyDescent="0.25"/>
    <row r="1651" s="53" customFormat="1" x14ac:dyDescent="0.25"/>
    <row r="1652" s="53" customFormat="1" x14ac:dyDescent="0.25"/>
    <row r="1653" s="53" customFormat="1" x14ac:dyDescent="0.25"/>
    <row r="1654" s="53" customFormat="1" x14ac:dyDescent="0.25"/>
    <row r="1655" s="53" customFormat="1" x14ac:dyDescent="0.25"/>
    <row r="1656" s="53" customFormat="1" x14ac:dyDescent="0.25"/>
    <row r="1657" s="53" customFormat="1" x14ac:dyDescent="0.25"/>
    <row r="1658" s="53" customFormat="1" x14ac:dyDescent="0.25"/>
    <row r="1659" s="53" customFormat="1" x14ac:dyDescent="0.25"/>
    <row r="1660" s="53" customFormat="1" x14ac:dyDescent="0.25"/>
    <row r="1661" s="53" customFormat="1" x14ac:dyDescent="0.25"/>
    <row r="1662" s="53" customFormat="1" x14ac:dyDescent="0.25"/>
    <row r="1663" s="53" customFormat="1" x14ac:dyDescent="0.25"/>
    <row r="1664" s="53" customFormat="1" x14ac:dyDescent="0.25"/>
    <row r="1665" s="53" customFormat="1" x14ac:dyDescent="0.25"/>
    <row r="1666" s="53" customFormat="1" x14ac:dyDescent="0.25"/>
    <row r="1667" s="53" customFormat="1" x14ac:dyDescent="0.25"/>
    <row r="1668" s="53" customFormat="1" x14ac:dyDescent="0.25"/>
    <row r="1669" s="53" customFormat="1" x14ac:dyDescent="0.25"/>
    <row r="1670" s="53" customFormat="1" x14ac:dyDescent="0.25"/>
    <row r="1671" s="53" customFormat="1" x14ac:dyDescent="0.25"/>
    <row r="1672" s="53" customFormat="1" x14ac:dyDescent="0.25"/>
    <row r="1673" s="53" customFormat="1" x14ac:dyDescent="0.25"/>
    <row r="1674" s="53" customFormat="1" x14ac:dyDescent="0.25"/>
    <row r="1675" s="53" customFormat="1" x14ac:dyDescent="0.25"/>
    <row r="1676" s="53" customFormat="1" x14ac:dyDescent="0.25"/>
    <row r="1677" s="53" customFormat="1" x14ac:dyDescent="0.25"/>
    <row r="1678" s="53" customFormat="1" x14ac:dyDescent="0.25"/>
    <row r="1679" s="53" customFormat="1" x14ac:dyDescent="0.25"/>
    <row r="1680" s="53" customFormat="1" x14ac:dyDescent="0.25"/>
    <row r="1681" s="53" customFormat="1" x14ac:dyDescent="0.25"/>
    <row r="1682" s="53" customFormat="1" x14ac:dyDescent="0.25"/>
    <row r="1683" s="53" customFormat="1" x14ac:dyDescent="0.25"/>
    <row r="1684" s="53" customFormat="1" x14ac:dyDescent="0.25"/>
    <row r="1685" s="53" customFormat="1" x14ac:dyDescent="0.25"/>
    <row r="1686" s="53" customFormat="1" x14ac:dyDescent="0.25"/>
    <row r="1687" s="53" customFormat="1" x14ac:dyDescent="0.25"/>
    <row r="1688" s="53" customFormat="1" x14ac:dyDescent="0.25"/>
    <row r="1689" s="53" customFormat="1" x14ac:dyDescent="0.25"/>
    <row r="1690" s="53" customFormat="1" x14ac:dyDescent="0.25"/>
    <row r="1691" s="53" customFormat="1" x14ac:dyDescent="0.25"/>
    <row r="1692" s="53" customFormat="1" x14ac:dyDescent="0.25"/>
    <row r="1693" s="53" customFormat="1" x14ac:dyDescent="0.25"/>
    <row r="1694" s="53" customFormat="1" x14ac:dyDescent="0.25"/>
    <row r="1695" s="53" customFormat="1" x14ac:dyDescent="0.25"/>
    <row r="1696" s="53" customFormat="1" x14ac:dyDescent="0.25"/>
    <row r="1697" s="53" customFormat="1" x14ac:dyDescent="0.25"/>
    <row r="1698" s="53" customFormat="1" x14ac:dyDescent="0.25"/>
    <row r="1699" s="53" customFormat="1" x14ac:dyDescent="0.25"/>
    <row r="1700" s="53" customFormat="1" x14ac:dyDescent="0.25"/>
    <row r="1701" s="53" customFormat="1" x14ac:dyDescent="0.25"/>
    <row r="1702" s="53" customFormat="1" x14ac:dyDescent="0.25"/>
    <row r="1703" s="53" customFormat="1" x14ac:dyDescent="0.25"/>
    <row r="1704" s="53" customFormat="1" x14ac:dyDescent="0.25"/>
    <row r="1705" s="53" customFormat="1" x14ac:dyDescent="0.25"/>
    <row r="1706" s="53" customFormat="1" x14ac:dyDescent="0.25"/>
    <row r="1707" s="53" customFormat="1" x14ac:dyDescent="0.25"/>
    <row r="1708" s="53" customFormat="1" x14ac:dyDescent="0.25"/>
    <row r="1709" s="53" customFormat="1" x14ac:dyDescent="0.25"/>
    <row r="1710" s="53" customFormat="1" x14ac:dyDescent="0.25"/>
    <row r="1711" s="53" customFormat="1" x14ac:dyDescent="0.25"/>
    <row r="1712" s="53" customFormat="1" x14ac:dyDescent="0.25"/>
    <row r="1713" s="53" customFormat="1" x14ac:dyDescent="0.25"/>
    <row r="1714" s="53" customFormat="1" x14ac:dyDescent="0.25"/>
    <row r="1715" s="53" customFormat="1" x14ac:dyDescent="0.25"/>
    <row r="1716" s="53" customFormat="1" x14ac:dyDescent="0.25"/>
    <row r="1717" s="53" customFormat="1" x14ac:dyDescent="0.25"/>
    <row r="1718" s="53" customFormat="1" x14ac:dyDescent="0.25"/>
    <row r="1719" s="53" customFormat="1" x14ac:dyDescent="0.25"/>
    <row r="1720" s="53" customFormat="1" x14ac:dyDescent="0.25"/>
    <row r="1721" s="53" customFormat="1" x14ac:dyDescent="0.25"/>
    <row r="1722" s="53" customFormat="1" x14ac:dyDescent="0.25"/>
    <row r="1723" s="53" customFormat="1" x14ac:dyDescent="0.25"/>
    <row r="1724" s="53" customFormat="1" x14ac:dyDescent="0.25"/>
    <row r="1725" s="53" customFormat="1" x14ac:dyDescent="0.25"/>
    <row r="1726" s="53" customFormat="1" x14ac:dyDescent="0.25"/>
    <row r="1727" s="53" customFormat="1" x14ac:dyDescent="0.25"/>
    <row r="1728" s="53" customFormat="1" x14ac:dyDescent="0.25"/>
    <row r="1729" s="53" customFormat="1" x14ac:dyDescent="0.25"/>
    <row r="1730" s="53" customFormat="1" x14ac:dyDescent="0.25"/>
    <row r="1731" s="53" customFormat="1" x14ac:dyDescent="0.25"/>
    <row r="1732" s="53" customFormat="1" x14ac:dyDescent="0.25"/>
    <row r="1733" s="53" customFormat="1" x14ac:dyDescent="0.25"/>
    <row r="1734" s="53" customFormat="1" x14ac:dyDescent="0.25"/>
    <row r="1735" s="53" customFormat="1" x14ac:dyDescent="0.25"/>
    <row r="1736" s="53" customFormat="1" x14ac:dyDescent="0.25"/>
    <row r="1737" s="53" customFormat="1" x14ac:dyDescent="0.25"/>
    <row r="1738" s="53" customFormat="1" x14ac:dyDescent="0.25"/>
    <row r="1739" s="53" customFormat="1" x14ac:dyDescent="0.25"/>
    <row r="1740" s="53" customFormat="1" x14ac:dyDescent="0.25"/>
    <row r="1741" s="53" customFormat="1" x14ac:dyDescent="0.25"/>
    <row r="1742" s="53" customFormat="1" x14ac:dyDescent="0.25"/>
    <row r="1743" s="53" customFormat="1" x14ac:dyDescent="0.25"/>
    <row r="1744" s="53" customFormat="1" x14ac:dyDescent="0.25"/>
    <row r="1745" s="53" customFormat="1" x14ac:dyDescent="0.25"/>
    <row r="1746" s="53" customFormat="1" x14ac:dyDescent="0.25"/>
    <row r="1747" s="53" customFormat="1" x14ac:dyDescent="0.25"/>
    <row r="1748" s="53" customFormat="1" x14ac:dyDescent="0.25"/>
    <row r="1749" s="53" customFormat="1" x14ac:dyDescent="0.25"/>
    <row r="1750" s="53" customFormat="1" x14ac:dyDescent="0.25"/>
    <row r="1751" s="53" customFormat="1" x14ac:dyDescent="0.25"/>
    <row r="1752" s="53" customFormat="1" x14ac:dyDescent="0.25"/>
    <row r="1753" s="53" customFormat="1" x14ac:dyDescent="0.25"/>
    <row r="1754" s="53" customFormat="1" x14ac:dyDescent="0.25"/>
    <row r="1755" s="53" customFormat="1" x14ac:dyDescent="0.25"/>
    <row r="1756" s="53" customFormat="1" x14ac:dyDescent="0.25"/>
    <row r="1757" s="53" customFormat="1" x14ac:dyDescent="0.25"/>
    <row r="1758" s="53" customFormat="1" x14ac:dyDescent="0.25"/>
    <row r="1759" s="53" customFormat="1" x14ac:dyDescent="0.25"/>
    <row r="1760" s="53" customFormat="1" x14ac:dyDescent="0.25"/>
    <row r="1761" s="53" customFormat="1" x14ac:dyDescent="0.25"/>
    <row r="1762" s="53" customFormat="1" x14ac:dyDescent="0.25"/>
    <row r="1763" s="53" customFormat="1" x14ac:dyDescent="0.25"/>
    <row r="1764" s="53" customFormat="1" x14ac:dyDescent="0.25"/>
    <row r="1765" s="53" customFormat="1" x14ac:dyDescent="0.25"/>
    <row r="1766" s="53" customFormat="1" x14ac:dyDescent="0.25"/>
    <row r="1767" s="53" customFormat="1" x14ac:dyDescent="0.25"/>
    <row r="1768" s="53" customFormat="1" x14ac:dyDescent="0.25"/>
    <row r="1769" s="53" customFormat="1" x14ac:dyDescent="0.25"/>
    <row r="1770" s="53" customFormat="1" x14ac:dyDescent="0.25"/>
    <row r="1771" s="53" customFormat="1" x14ac:dyDescent="0.25"/>
    <row r="1772" s="53" customFormat="1" x14ac:dyDescent="0.25"/>
    <row r="1773" s="53" customFormat="1" x14ac:dyDescent="0.25"/>
    <row r="1774" s="53" customFormat="1" x14ac:dyDescent="0.25"/>
    <row r="1775" s="53" customFormat="1" x14ac:dyDescent="0.25"/>
    <row r="1776" s="53" customFormat="1" x14ac:dyDescent="0.25"/>
    <row r="1777" s="53" customFormat="1" x14ac:dyDescent="0.25"/>
    <row r="1778" s="53" customFormat="1" x14ac:dyDescent="0.25"/>
    <row r="1779" s="53" customFormat="1" x14ac:dyDescent="0.25"/>
    <row r="1780" s="53" customFormat="1" x14ac:dyDescent="0.25"/>
    <row r="1781" s="53" customFormat="1" x14ac:dyDescent="0.25"/>
    <row r="1782" s="53" customFormat="1" x14ac:dyDescent="0.25"/>
    <row r="1783" s="53" customFormat="1" x14ac:dyDescent="0.25"/>
    <row r="1784" s="53" customFormat="1" x14ac:dyDescent="0.25"/>
    <row r="1785" s="53" customFormat="1" x14ac:dyDescent="0.25"/>
    <row r="1786" s="53" customFormat="1" x14ac:dyDescent="0.25"/>
    <row r="1787" s="53" customFormat="1" x14ac:dyDescent="0.25"/>
    <row r="1788" s="53" customFormat="1" x14ac:dyDescent="0.25"/>
    <row r="1789" s="53" customFormat="1" x14ac:dyDescent="0.25"/>
    <row r="1790" s="53" customFormat="1" x14ac:dyDescent="0.25"/>
    <row r="1791" s="53" customFormat="1" x14ac:dyDescent="0.25"/>
    <row r="1792" s="53" customFormat="1" x14ac:dyDescent="0.25"/>
    <row r="1793" s="53" customFormat="1" x14ac:dyDescent="0.25"/>
    <row r="1794" s="53" customFormat="1" x14ac:dyDescent="0.25"/>
    <row r="1795" s="53" customFormat="1" x14ac:dyDescent="0.25"/>
    <row r="1796" s="53" customFormat="1" x14ac:dyDescent="0.25"/>
    <row r="1797" s="53" customFormat="1" x14ac:dyDescent="0.25"/>
    <row r="1798" s="53" customFormat="1" x14ac:dyDescent="0.25"/>
    <row r="1799" s="53" customFormat="1" x14ac:dyDescent="0.25"/>
    <row r="1800" s="53" customFormat="1" x14ac:dyDescent="0.25"/>
    <row r="1801" s="53" customFormat="1" x14ac:dyDescent="0.25"/>
    <row r="1802" s="53" customFormat="1" x14ac:dyDescent="0.25"/>
    <row r="1803" s="53" customFormat="1" x14ac:dyDescent="0.25"/>
    <row r="1804" s="53" customFormat="1" x14ac:dyDescent="0.25"/>
    <row r="1805" s="53" customFormat="1" x14ac:dyDescent="0.25"/>
    <row r="1806" s="53" customFormat="1" x14ac:dyDescent="0.25"/>
    <row r="1807" s="53" customFormat="1" x14ac:dyDescent="0.25"/>
    <row r="1808" s="53" customFormat="1" x14ac:dyDescent="0.25"/>
    <row r="1809" s="53" customFormat="1" x14ac:dyDescent="0.25"/>
    <row r="1810" s="53" customFormat="1" x14ac:dyDescent="0.25"/>
    <row r="1811" s="53" customFormat="1" x14ac:dyDescent="0.25"/>
    <row r="1812" s="53" customFormat="1" x14ac:dyDescent="0.25"/>
    <row r="1813" s="53" customFormat="1" x14ac:dyDescent="0.25"/>
    <row r="1814" s="53" customFormat="1" x14ac:dyDescent="0.25"/>
    <row r="1815" s="53" customFormat="1" x14ac:dyDescent="0.25"/>
    <row r="1816" s="53" customFormat="1" x14ac:dyDescent="0.25"/>
    <row r="1817" s="53" customFormat="1" x14ac:dyDescent="0.25"/>
    <row r="1818" s="53" customFormat="1" x14ac:dyDescent="0.25"/>
    <row r="1819" s="53" customFormat="1" x14ac:dyDescent="0.25"/>
    <row r="1820" s="53" customFormat="1" x14ac:dyDescent="0.25"/>
    <row r="1821" s="53" customFormat="1" x14ac:dyDescent="0.25"/>
    <row r="1822" s="53" customFormat="1" x14ac:dyDescent="0.25"/>
    <row r="1823" s="53" customFormat="1" x14ac:dyDescent="0.25"/>
    <row r="1824" s="53" customFormat="1" x14ac:dyDescent="0.25"/>
    <row r="1825" s="53" customFormat="1" x14ac:dyDescent="0.25"/>
    <row r="1826" s="53" customFormat="1" x14ac:dyDescent="0.25"/>
    <row r="1827" s="53" customFormat="1" x14ac:dyDescent="0.25"/>
    <row r="1828" s="53" customFormat="1" x14ac:dyDescent="0.25"/>
    <row r="1829" s="53" customFormat="1" x14ac:dyDescent="0.25"/>
    <row r="1830" s="53" customFormat="1" x14ac:dyDescent="0.25"/>
    <row r="1831" s="53" customFormat="1" x14ac:dyDescent="0.25"/>
    <row r="1832" s="53" customFormat="1" x14ac:dyDescent="0.25"/>
    <row r="1833" s="53" customFormat="1" x14ac:dyDescent="0.25"/>
    <row r="1834" s="53" customFormat="1" x14ac:dyDescent="0.25"/>
    <row r="1835" s="53" customFormat="1" x14ac:dyDescent="0.25"/>
    <row r="1836" s="53" customFormat="1" x14ac:dyDescent="0.25"/>
    <row r="1837" s="53" customFormat="1" x14ac:dyDescent="0.25"/>
    <row r="1838" s="53" customFormat="1" x14ac:dyDescent="0.25"/>
    <row r="1839" s="53" customFormat="1" x14ac:dyDescent="0.25"/>
    <row r="1840" s="53" customFormat="1" x14ac:dyDescent="0.25"/>
    <row r="1841" s="53" customFormat="1" x14ac:dyDescent="0.25"/>
    <row r="1842" s="53" customFormat="1" x14ac:dyDescent="0.25"/>
    <row r="1843" s="53" customFormat="1" x14ac:dyDescent="0.25"/>
    <row r="1844" s="53" customFormat="1" x14ac:dyDescent="0.25"/>
    <row r="1845" s="53" customFormat="1" x14ac:dyDescent="0.25"/>
    <row r="1846" s="53" customFormat="1" x14ac:dyDescent="0.25"/>
    <row r="1847" s="53" customFormat="1" x14ac:dyDescent="0.25"/>
    <row r="1848" s="53" customFormat="1" x14ac:dyDescent="0.25"/>
    <row r="1849" s="53" customFormat="1" x14ac:dyDescent="0.25"/>
    <row r="1850" s="53" customFormat="1" x14ac:dyDescent="0.25"/>
    <row r="1851" s="53" customFormat="1" x14ac:dyDescent="0.25"/>
    <row r="1852" s="53" customFormat="1" x14ac:dyDescent="0.25"/>
    <row r="1853" s="53" customFormat="1" x14ac:dyDescent="0.25"/>
    <row r="1854" s="53" customFormat="1" x14ac:dyDescent="0.25"/>
    <row r="1855" s="53" customFormat="1" x14ac:dyDescent="0.25"/>
    <row r="1856" s="53" customFormat="1" x14ac:dyDescent="0.25"/>
    <row r="1857" s="53" customFormat="1" x14ac:dyDescent="0.25"/>
    <row r="1858" s="53" customFormat="1" x14ac:dyDescent="0.25"/>
    <row r="1859" s="53" customFormat="1" x14ac:dyDescent="0.25"/>
    <row r="1860" s="53" customFormat="1" x14ac:dyDescent="0.25"/>
    <row r="1861" s="53" customFormat="1" x14ac:dyDescent="0.25"/>
    <row r="1862" s="53" customFormat="1" x14ac:dyDescent="0.25"/>
    <row r="1863" s="53" customFormat="1" x14ac:dyDescent="0.25"/>
    <row r="1864" s="53" customFormat="1" x14ac:dyDescent="0.25"/>
    <row r="1865" s="53" customFormat="1" x14ac:dyDescent="0.25"/>
    <row r="1866" s="53" customFormat="1" x14ac:dyDescent="0.25"/>
    <row r="1867" s="53" customFormat="1" x14ac:dyDescent="0.25"/>
    <row r="1868" s="53" customFormat="1" x14ac:dyDescent="0.25"/>
    <row r="1869" s="53" customFormat="1" x14ac:dyDescent="0.25"/>
    <row r="1870" s="53" customFormat="1" x14ac:dyDescent="0.25"/>
    <row r="1871" s="53" customFormat="1" x14ac:dyDescent="0.25"/>
    <row r="1872" s="53" customFormat="1" x14ac:dyDescent="0.25"/>
    <row r="1873" s="53" customFormat="1" x14ac:dyDescent="0.25"/>
    <row r="1874" s="53" customFormat="1" x14ac:dyDescent="0.25"/>
    <row r="1875" s="53" customFormat="1" x14ac:dyDescent="0.25"/>
    <row r="1876" s="53" customFormat="1" x14ac:dyDescent="0.25"/>
    <row r="1877" s="53" customFormat="1" x14ac:dyDescent="0.25"/>
    <row r="1878" s="53" customFormat="1" x14ac:dyDescent="0.25"/>
    <row r="1879" s="53" customFormat="1" x14ac:dyDescent="0.25"/>
    <row r="1880" s="53" customFormat="1" x14ac:dyDescent="0.25"/>
    <row r="1881" s="53" customFormat="1" x14ac:dyDescent="0.25"/>
    <row r="1882" s="53" customFormat="1" x14ac:dyDescent="0.25"/>
    <row r="1883" s="53" customFormat="1" x14ac:dyDescent="0.25"/>
    <row r="1884" s="53" customFormat="1" x14ac:dyDescent="0.25"/>
    <row r="1885" s="53" customFormat="1" x14ac:dyDescent="0.25"/>
    <row r="1886" s="53" customFormat="1" x14ac:dyDescent="0.25"/>
    <row r="1887" s="53" customFormat="1" x14ac:dyDescent="0.25"/>
    <row r="1888" s="53" customFormat="1" x14ac:dyDescent="0.25"/>
    <row r="1889" s="53" customFormat="1" x14ac:dyDescent="0.25"/>
    <row r="1890" s="53" customFormat="1" x14ac:dyDescent="0.25"/>
    <row r="1891" s="53" customFormat="1" x14ac:dyDescent="0.25"/>
    <row r="1892" s="53" customFormat="1" x14ac:dyDescent="0.25"/>
    <row r="1893" s="53" customFormat="1" x14ac:dyDescent="0.25"/>
    <row r="1894" s="53" customFormat="1" x14ac:dyDescent="0.25"/>
    <row r="1895" s="53" customFormat="1" x14ac:dyDescent="0.25"/>
    <row r="1896" s="53" customFormat="1" x14ac:dyDescent="0.25"/>
    <row r="1897" s="53" customFormat="1" x14ac:dyDescent="0.25"/>
    <row r="1898" s="53" customFormat="1" x14ac:dyDescent="0.25"/>
    <row r="1899" s="53" customFormat="1" x14ac:dyDescent="0.25"/>
    <row r="1900" s="53" customFormat="1" x14ac:dyDescent="0.25"/>
    <row r="1901" s="53" customFormat="1" x14ac:dyDescent="0.25"/>
    <row r="1902" s="53" customFormat="1" x14ac:dyDescent="0.25"/>
    <row r="1903" s="53" customFormat="1" x14ac:dyDescent="0.25"/>
    <row r="1904" s="53" customFormat="1" x14ac:dyDescent="0.25"/>
    <row r="1905" s="53" customFormat="1" x14ac:dyDescent="0.25"/>
    <row r="1906" s="53" customFormat="1" x14ac:dyDescent="0.25"/>
    <row r="1907" s="53" customFormat="1" x14ac:dyDescent="0.25"/>
    <row r="1908" s="53" customFormat="1" x14ac:dyDescent="0.25"/>
    <row r="1909" s="53" customFormat="1" x14ac:dyDescent="0.25"/>
    <row r="1910" s="53" customFormat="1" x14ac:dyDescent="0.25"/>
    <row r="1911" s="53" customFormat="1" x14ac:dyDescent="0.25"/>
    <row r="1912" s="53" customFormat="1" x14ac:dyDescent="0.25"/>
    <row r="1913" s="53" customFormat="1" x14ac:dyDescent="0.25"/>
    <row r="1914" s="53" customFormat="1" x14ac:dyDescent="0.25"/>
    <row r="1915" s="53" customFormat="1" x14ac:dyDescent="0.25"/>
    <row r="1916" s="53" customFormat="1" x14ac:dyDescent="0.25"/>
    <row r="1917" s="53" customFormat="1" x14ac:dyDescent="0.25"/>
    <row r="1918" s="53" customFormat="1" x14ac:dyDescent="0.25"/>
    <row r="1919" s="53" customFormat="1" x14ac:dyDescent="0.25"/>
    <row r="1920" s="53" customFormat="1" x14ac:dyDescent="0.25"/>
    <row r="1921" s="53" customFormat="1" x14ac:dyDescent="0.25"/>
    <row r="1922" s="53" customFormat="1" x14ac:dyDescent="0.25"/>
    <row r="1923" s="53" customFormat="1" x14ac:dyDescent="0.25"/>
    <row r="1924" s="53" customFormat="1" x14ac:dyDescent="0.25"/>
    <row r="1925" s="53" customFormat="1" x14ac:dyDescent="0.25"/>
    <row r="1926" s="53" customFormat="1" x14ac:dyDescent="0.25"/>
    <row r="1927" s="53" customFormat="1" x14ac:dyDescent="0.25"/>
    <row r="1928" s="53" customFormat="1" x14ac:dyDescent="0.25"/>
    <row r="1929" s="53" customFormat="1" x14ac:dyDescent="0.25"/>
    <row r="1930" s="53" customFormat="1" x14ac:dyDescent="0.25"/>
    <row r="1931" s="53" customFormat="1" x14ac:dyDescent="0.25"/>
    <row r="1932" s="53" customFormat="1" x14ac:dyDescent="0.25"/>
    <row r="1933" s="53" customFormat="1" x14ac:dyDescent="0.25"/>
    <row r="1934" s="53" customFormat="1" x14ac:dyDescent="0.25"/>
    <row r="1935" s="53" customFormat="1" x14ac:dyDescent="0.25"/>
    <row r="1936" s="53" customFormat="1" x14ac:dyDescent="0.25"/>
    <row r="1937" s="53" customFormat="1" x14ac:dyDescent="0.25"/>
    <row r="1938" s="53" customFormat="1" x14ac:dyDescent="0.25"/>
    <row r="1939" s="53" customFormat="1" x14ac:dyDescent="0.25"/>
    <row r="1940" s="53" customFormat="1" x14ac:dyDescent="0.25"/>
    <row r="1941" s="53" customFormat="1" x14ac:dyDescent="0.25"/>
    <row r="1942" s="53" customFormat="1" x14ac:dyDescent="0.25"/>
    <row r="1943" s="53" customFormat="1" x14ac:dyDescent="0.25"/>
    <row r="1944" s="53" customFormat="1" x14ac:dyDescent="0.25"/>
    <row r="1945" s="53" customFormat="1" x14ac:dyDescent="0.25"/>
    <row r="1946" s="53" customFormat="1" x14ac:dyDescent="0.25"/>
    <row r="1947" s="53" customFormat="1" x14ac:dyDescent="0.25"/>
    <row r="1948" s="53" customFormat="1" x14ac:dyDescent="0.25"/>
    <row r="1949" s="53" customFormat="1" x14ac:dyDescent="0.25"/>
    <row r="1950" s="53" customFormat="1" x14ac:dyDescent="0.25"/>
    <row r="1951" s="53" customFormat="1" x14ac:dyDescent="0.25"/>
    <row r="1952" s="53" customFormat="1" x14ac:dyDescent="0.25"/>
    <row r="1953" s="53" customFormat="1" x14ac:dyDescent="0.25"/>
    <row r="1954" s="53" customFormat="1" x14ac:dyDescent="0.25"/>
    <row r="1955" s="53" customFormat="1" x14ac:dyDescent="0.25"/>
    <row r="1956" s="53" customFormat="1" x14ac:dyDescent="0.25"/>
    <row r="1957" s="53" customFormat="1" x14ac:dyDescent="0.25"/>
    <row r="1958" s="53" customFormat="1" x14ac:dyDescent="0.25"/>
    <row r="1959" s="53" customFormat="1" x14ac:dyDescent="0.25"/>
    <row r="1960" s="53" customFormat="1" x14ac:dyDescent="0.25"/>
    <row r="1961" s="53" customFormat="1" x14ac:dyDescent="0.25"/>
    <row r="1962" s="53" customFormat="1" x14ac:dyDescent="0.25"/>
    <row r="1963" s="53" customFormat="1" x14ac:dyDescent="0.25"/>
    <row r="1964" s="53" customFormat="1" x14ac:dyDescent="0.25"/>
    <row r="1965" s="53" customFormat="1" x14ac:dyDescent="0.25"/>
    <row r="1966" s="53" customFormat="1" x14ac:dyDescent="0.25"/>
    <row r="1967" s="53" customFormat="1" x14ac:dyDescent="0.25"/>
    <row r="1968" s="53" customFormat="1" x14ac:dyDescent="0.25"/>
    <row r="1969" s="53" customFormat="1" x14ac:dyDescent="0.25"/>
    <row r="1970" s="53" customFormat="1" x14ac:dyDescent="0.25"/>
    <row r="1971" s="53" customFormat="1" x14ac:dyDescent="0.25"/>
    <row r="1972" s="53" customFormat="1" x14ac:dyDescent="0.25"/>
    <row r="1973" s="53" customFormat="1" x14ac:dyDescent="0.25"/>
    <row r="1974" s="53" customFormat="1" x14ac:dyDescent="0.25"/>
    <row r="1975" s="53" customFormat="1" x14ac:dyDescent="0.25"/>
    <row r="1976" s="53" customFormat="1" x14ac:dyDescent="0.25"/>
    <row r="1977" s="53" customFormat="1" x14ac:dyDescent="0.25"/>
    <row r="1978" s="53" customFormat="1" x14ac:dyDescent="0.25"/>
    <row r="1979" s="53" customFormat="1" x14ac:dyDescent="0.25"/>
    <row r="1980" s="53" customFormat="1" x14ac:dyDescent="0.25"/>
    <row r="1981" s="53" customFormat="1" x14ac:dyDescent="0.25"/>
    <row r="1982" s="53" customFormat="1" x14ac:dyDescent="0.25"/>
    <row r="1983" s="53" customFormat="1" x14ac:dyDescent="0.25"/>
    <row r="1984" s="53" customFormat="1" x14ac:dyDescent="0.25"/>
    <row r="1985" s="53" customFormat="1" x14ac:dyDescent="0.25"/>
    <row r="1986" s="53" customFormat="1" x14ac:dyDescent="0.25"/>
    <row r="1987" s="53" customFormat="1" x14ac:dyDescent="0.25"/>
    <row r="1988" s="53" customFormat="1" x14ac:dyDescent="0.25"/>
    <row r="1989" s="53" customFormat="1" x14ac:dyDescent="0.25"/>
    <row r="1990" s="53" customFormat="1" x14ac:dyDescent="0.25"/>
    <row r="1991" s="53" customFormat="1" x14ac:dyDescent="0.25"/>
    <row r="1992" s="53" customFormat="1" x14ac:dyDescent="0.25"/>
    <row r="1993" s="53" customFormat="1" x14ac:dyDescent="0.25"/>
    <row r="1994" s="53" customFormat="1" x14ac:dyDescent="0.25"/>
    <row r="1995" s="53" customFormat="1" x14ac:dyDescent="0.25"/>
    <row r="1996" s="53" customFormat="1" x14ac:dyDescent="0.25"/>
    <row r="1997" s="53" customFormat="1" x14ac:dyDescent="0.25"/>
    <row r="1998" s="53" customFormat="1" x14ac:dyDescent="0.25"/>
    <row r="1999" s="53" customFormat="1" x14ac:dyDescent="0.25"/>
    <row r="2000" s="53" customFormat="1" x14ac:dyDescent="0.25"/>
    <row r="2001" s="53" customFormat="1" x14ac:dyDescent="0.25"/>
    <row r="2002" s="53" customFormat="1" x14ac:dyDescent="0.25"/>
    <row r="2003" s="53" customFormat="1" x14ac:dyDescent="0.25"/>
    <row r="2004" s="53" customFormat="1" x14ac:dyDescent="0.25"/>
    <row r="2005" s="53" customFormat="1" x14ac:dyDescent="0.25"/>
    <row r="2006" s="53" customFormat="1" x14ac:dyDescent="0.25"/>
    <row r="2007" s="53" customFormat="1" x14ac:dyDescent="0.25"/>
    <row r="2008" s="53" customFormat="1" x14ac:dyDescent="0.25"/>
    <row r="2009" s="53" customFormat="1" x14ac:dyDescent="0.25"/>
    <row r="2010" s="53" customFormat="1" x14ac:dyDescent="0.25"/>
    <row r="2011" s="53" customFormat="1" x14ac:dyDescent="0.25"/>
    <row r="2012" s="53" customFormat="1" x14ac:dyDescent="0.25"/>
    <row r="2013" s="53" customFormat="1" x14ac:dyDescent="0.25"/>
    <row r="2014" s="53" customFormat="1" x14ac:dyDescent="0.25"/>
    <row r="2015" s="53" customFormat="1" x14ac:dyDescent="0.25"/>
    <row r="2016" s="53" customFormat="1" x14ac:dyDescent="0.25"/>
    <row r="2017" s="53" customFormat="1" x14ac:dyDescent="0.25"/>
    <row r="2018" s="53" customFormat="1" x14ac:dyDescent="0.25"/>
    <row r="2019" s="53" customFormat="1" x14ac:dyDescent="0.25"/>
    <row r="2020" s="53" customFormat="1" x14ac:dyDescent="0.25"/>
    <row r="2021" s="53" customFormat="1" x14ac:dyDescent="0.25"/>
    <row r="2022" s="53" customFormat="1" x14ac:dyDescent="0.25"/>
    <row r="2023" s="53" customFormat="1" x14ac:dyDescent="0.25"/>
    <row r="2024" s="53" customFormat="1" x14ac:dyDescent="0.25"/>
    <row r="2025" s="53" customFormat="1" x14ac:dyDescent="0.25"/>
    <row r="2026" s="53" customFormat="1" x14ac:dyDescent="0.25"/>
    <row r="2027" s="53" customFormat="1" x14ac:dyDescent="0.25"/>
    <row r="2028" s="53" customFormat="1" x14ac:dyDescent="0.25"/>
    <row r="2029" s="53" customFormat="1" x14ac:dyDescent="0.25"/>
    <row r="2030" s="53" customFormat="1" x14ac:dyDescent="0.25"/>
    <row r="2031" s="53" customFormat="1" x14ac:dyDescent="0.25"/>
    <row r="2032" s="53" customFormat="1" x14ac:dyDescent="0.25"/>
    <row r="2033" s="53" customFormat="1" x14ac:dyDescent="0.25"/>
    <row r="2034" s="53" customFormat="1" x14ac:dyDescent="0.25"/>
    <row r="2035" s="53" customFormat="1" x14ac:dyDescent="0.25"/>
    <row r="2036" s="53" customFormat="1" x14ac:dyDescent="0.25"/>
    <row r="2037" s="53" customFormat="1" x14ac:dyDescent="0.25"/>
    <row r="2038" s="53" customFormat="1" x14ac:dyDescent="0.25"/>
    <row r="2039" s="53" customFormat="1" x14ac:dyDescent="0.25"/>
    <row r="2040" s="53" customFormat="1" x14ac:dyDescent="0.25"/>
    <row r="2041" s="53" customFormat="1" x14ac:dyDescent="0.25"/>
    <row r="2042" s="53" customFormat="1" x14ac:dyDescent="0.25"/>
    <row r="2043" s="53" customFormat="1" x14ac:dyDescent="0.25"/>
    <row r="2044" s="53" customFormat="1" x14ac:dyDescent="0.25"/>
    <row r="2045" s="53" customFormat="1" x14ac:dyDescent="0.25"/>
    <row r="2046" s="53" customFormat="1" x14ac:dyDescent="0.25"/>
    <row r="2047" s="53" customFormat="1" x14ac:dyDescent="0.25"/>
    <row r="2048" s="53" customFormat="1" x14ac:dyDescent="0.25"/>
    <row r="2049" s="53" customFormat="1" x14ac:dyDescent="0.25"/>
    <row r="2050" s="53" customFormat="1" x14ac:dyDescent="0.25"/>
    <row r="2051" s="53" customFormat="1" x14ac:dyDescent="0.25"/>
    <row r="2052" s="53" customFormat="1" x14ac:dyDescent="0.25"/>
    <row r="2053" s="53" customFormat="1" x14ac:dyDescent="0.25"/>
    <row r="2054" s="53" customFormat="1" x14ac:dyDescent="0.25"/>
    <row r="2055" s="53" customFormat="1" x14ac:dyDescent="0.25"/>
    <row r="2056" s="53" customFormat="1" x14ac:dyDescent="0.25"/>
    <row r="2057" s="53" customFormat="1" x14ac:dyDescent="0.25"/>
    <row r="2058" s="53" customFormat="1" x14ac:dyDescent="0.25"/>
    <row r="2059" s="53" customFormat="1" x14ac:dyDescent="0.25"/>
    <row r="2060" s="53" customFormat="1" x14ac:dyDescent="0.25"/>
    <row r="2061" s="53" customFormat="1" x14ac:dyDescent="0.25"/>
    <row r="2062" s="53" customFormat="1" x14ac:dyDescent="0.25"/>
    <row r="2063" s="53" customFormat="1" x14ac:dyDescent="0.25"/>
    <row r="2064" s="53" customFormat="1" x14ac:dyDescent="0.25"/>
    <row r="2065" s="53" customFormat="1" x14ac:dyDescent="0.25"/>
    <row r="2066" s="53" customFormat="1" x14ac:dyDescent="0.25"/>
    <row r="2067" s="53" customFormat="1" x14ac:dyDescent="0.25"/>
    <row r="2068" s="53" customFormat="1" x14ac:dyDescent="0.25"/>
    <row r="2069" s="53" customFormat="1" x14ac:dyDescent="0.25"/>
    <row r="2070" s="53" customFormat="1" x14ac:dyDescent="0.25"/>
    <row r="2071" s="53" customFormat="1" x14ac:dyDescent="0.25"/>
    <row r="2072" s="53" customFormat="1" x14ac:dyDescent="0.25"/>
    <row r="2073" s="53" customFormat="1" x14ac:dyDescent="0.25"/>
    <row r="2074" s="53" customFormat="1" x14ac:dyDescent="0.25"/>
    <row r="2075" s="53" customFormat="1" x14ac:dyDescent="0.25"/>
    <row r="2076" s="53" customFormat="1" x14ac:dyDescent="0.25"/>
    <row r="2077" s="53" customFormat="1" x14ac:dyDescent="0.25"/>
    <row r="2078" s="53" customFormat="1" x14ac:dyDescent="0.25"/>
    <row r="2079" s="53" customFormat="1" x14ac:dyDescent="0.25"/>
    <row r="2080" s="53" customFormat="1" x14ac:dyDescent="0.25"/>
    <row r="2081" s="53" customFormat="1" x14ac:dyDescent="0.25"/>
    <row r="2082" s="53" customFormat="1" x14ac:dyDescent="0.25"/>
    <row r="2083" s="53" customFormat="1" x14ac:dyDescent="0.25"/>
    <row r="2084" s="53" customFormat="1" x14ac:dyDescent="0.25"/>
    <row r="2085" s="53" customFormat="1" x14ac:dyDescent="0.25"/>
    <row r="2086" s="53" customFormat="1" x14ac:dyDescent="0.25"/>
    <row r="2087" s="53" customFormat="1" x14ac:dyDescent="0.25"/>
    <row r="2088" s="53" customFormat="1" x14ac:dyDescent="0.25"/>
    <row r="2089" s="53" customFormat="1" x14ac:dyDescent="0.25"/>
    <row r="2090" s="53" customFormat="1" x14ac:dyDescent="0.25"/>
    <row r="2091" s="53" customFormat="1" x14ac:dyDescent="0.25"/>
    <row r="2092" s="53" customFormat="1" x14ac:dyDescent="0.25"/>
    <row r="2093" s="53" customFormat="1" x14ac:dyDescent="0.25"/>
    <row r="2094" s="53" customFormat="1" x14ac:dyDescent="0.25"/>
    <row r="2095" s="53" customFormat="1" x14ac:dyDescent="0.25"/>
    <row r="2096" s="53" customFormat="1" x14ac:dyDescent="0.25"/>
    <row r="2097" s="53" customFormat="1" x14ac:dyDescent="0.25"/>
    <row r="2098" s="53" customFormat="1" x14ac:dyDescent="0.25"/>
    <row r="2099" s="53" customFormat="1" x14ac:dyDescent="0.25"/>
    <row r="2100" s="53" customFormat="1" x14ac:dyDescent="0.25"/>
    <row r="2101" s="53" customFormat="1" x14ac:dyDescent="0.25"/>
    <row r="2102" s="53" customFormat="1" x14ac:dyDescent="0.25"/>
    <row r="2103" s="53" customFormat="1" x14ac:dyDescent="0.25"/>
    <row r="2104" s="53" customFormat="1" x14ac:dyDescent="0.25"/>
    <row r="2105" s="53" customFormat="1" x14ac:dyDescent="0.25"/>
    <row r="2106" s="53" customFormat="1" x14ac:dyDescent="0.25"/>
    <row r="2107" s="53" customFormat="1" x14ac:dyDescent="0.25"/>
    <row r="2108" s="53" customFormat="1" x14ac:dyDescent="0.25"/>
    <row r="2109" s="53" customFormat="1" x14ac:dyDescent="0.25"/>
    <row r="2110" s="53" customFormat="1" x14ac:dyDescent="0.25"/>
    <row r="2111" s="53" customFormat="1" x14ac:dyDescent="0.25"/>
    <row r="2112" s="53" customFormat="1" x14ac:dyDescent="0.25"/>
    <row r="2113" s="53" customFormat="1" x14ac:dyDescent="0.25"/>
    <row r="2114" s="53" customFormat="1" x14ac:dyDescent="0.25"/>
    <row r="2115" s="53" customFormat="1" x14ac:dyDescent="0.25"/>
    <row r="2116" s="53" customFormat="1" x14ac:dyDescent="0.25"/>
    <row r="2117" s="53" customFormat="1" x14ac:dyDescent="0.25"/>
    <row r="2118" s="53" customFormat="1" x14ac:dyDescent="0.25"/>
    <row r="2119" s="53" customFormat="1" x14ac:dyDescent="0.25"/>
    <row r="2120" s="53" customFormat="1" x14ac:dyDescent="0.25"/>
    <row r="2121" s="53" customFormat="1" x14ac:dyDescent="0.25"/>
    <row r="2122" s="53" customFormat="1" x14ac:dyDescent="0.25"/>
    <row r="2123" s="53" customFormat="1" x14ac:dyDescent="0.25"/>
    <row r="2124" s="53" customFormat="1" x14ac:dyDescent="0.25"/>
    <row r="2125" s="53" customFormat="1" x14ac:dyDescent="0.25"/>
    <row r="2126" s="53" customFormat="1" x14ac:dyDescent="0.25"/>
    <row r="2127" s="53" customFormat="1" x14ac:dyDescent="0.25"/>
    <row r="2128" s="53" customFormat="1" x14ac:dyDescent="0.25"/>
    <row r="2129" s="53" customFormat="1" x14ac:dyDescent="0.25"/>
    <row r="2130" s="53" customFormat="1" x14ac:dyDescent="0.25"/>
    <row r="2131" s="53" customFormat="1" x14ac:dyDescent="0.25"/>
    <row r="2132" s="53" customFormat="1" x14ac:dyDescent="0.25"/>
    <row r="2133" s="53" customFormat="1" x14ac:dyDescent="0.25"/>
    <row r="2134" s="53" customFormat="1" x14ac:dyDescent="0.25"/>
    <row r="2135" s="53" customFormat="1" x14ac:dyDescent="0.25"/>
    <row r="2136" s="53" customFormat="1" x14ac:dyDescent="0.25"/>
    <row r="2137" s="53" customFormat="1" x14ac:dyDescent="0.25"/>
    <row r="2138" s="53" customFormat="1" x14ac:dyDescent="0.25"/>
    <row r="2139" s="53" customFormat="1" x14ac:dyDescent="0.25"/>
    <row r="2140" s="53" customFormat="1" x14ac:dyDescent="0.25"/>
    <row r="2141" s="53" customFormat="1" x14ac:dyDescent="0.25"/>
    <row r="2142" s="53" customFormat="1" x14ac:dyDescent="0.25"/>
    <row r="2143" s="53" customFormat="1" x14ac:dyDescent="0.25"/>
    <row r="2144" s="53" customFormat="1" x14ac:dyDescent="0.25"/>
    <row r="2145" s="53" customFormat="1" x14ac:dyDescent="0.25"/>
    <row r="2146" s="53" customFormat="1" x14ac:dyDescent="0.25"/>
    <row r="2147" s="53" customFormat="1" x14ac:dyDescent="0.25"/>
    <row r="2148" s="53" customFormat="1" x14ac:dyDescent="0.25"/>
    <row r="2149" s="53" customFormat="1" x14ac:dyDescent="0.25"/>
    <row r="2150" s="53" customFormat="1" x14ac:dyDescent="0.25"/>
    <row r="2151" s="53" customFormat="1" x14ac:dyDescent="0.25"/>
    <row r="2152" s="53" customFormat="1" x14ac:dyDescent="0.25"/>
    <row r="2153" s="53" customFormat="1" x14ac:dyDescent="0.25"/>
    <row r="2154" s="53" customFormat="1" x14ac:dyDescent="0.25"/>
    <row r="2155" s="53" customFormat="1" x14ac:dyDescent="0.25"/>
    <row r="2156" s="53" customFormat="1" x14ac:dyDescent="0.25"/>
    <row r="2157" s="53" customFormat="1" x14ac:dyDescent="0.25"/>
    <row r="2158" s="53" customFormat="1" x14ac:dyDescent="0.25"/>
    <row r="2159" s="53" customFormat="1" x14ac:dyDescent="0.25"/>
    <row r="2160" s="53" customFormat="1" x14ac:dyDescent="0.25"/>
    <row r="2161" s="53" customFormat="1" x14ac:dyDescent="0.25"/>
    <row r="2162" s="53" customFormat="1" x14ac:dyDescent="0.25"/>
    <row r="2163" s="53" customFormat="1" x14ac:dyDescent="0.25"/>
    <row r="2164" s="53" customFormat="1" x14ac:dyDescent="0.25"/>
    <row r="2165" s="53" customFormat="1" x14ac:dyDescent="0.25"/>
    <row r="2166" s="53" customFormat="1" x14ac:dyDescent="0.25"/>
    <row r="2167" s="53" customFormat="1" x14ac:dyDescent="0.25"/>
    <row r="2168" s="53" customFormat="1" x14ac:dyDescent="0.25"/>
    <row r="2169" s="53" customFormat="1" x14ac:dyDescent="0.25"/>
    <row r="2170" s="53" customFormat="1" x14ac:dyDescent="0.25"/>
    <row r="2171" s="53" customFormat="1" x14ac:dyDescent="0.25"/>
    <row r="2172" s="53" customFormat="1" x14ac:dyDescent="0.25"/>
    <row r="2173" s="53" customFormat="1" x14ac:dyDescent="0.25"/>
    <row r="2174" s="53" customFormat="1" x14ac:dyDescent="0.25"/>
    <row r="2175" s="53" customFormat="1" x14ac:dyDescent="0.25"/>
    <row r="2176" s="53" customFormat="1" x14ac:dyDescent="0.25"/>
    <row r="2177" s="53" customFormat="1" x14ac:dyDescent="0.25"/>
    <row r="2178" s="53" customFormat="1" x14ac:dyDescent="0.25"/>
    <row r="2179" s="53" customFormat="1" x14ac:dyDescent="0.25"/>
    <row r="2180" s="53" customFormat="1" x14ac:dyDescent="0.25"/>
    <row r="2181" s="53" customFormat="1" x14ac:dyDescent="0.25"/>
    <row r="2182" s="53" customFormat="1" x14ac:dyDescent="0.25"/>
    <row r="2183" s="53" customFormat="1" x14ac:dyDescent="0.25"/>
    <row r="2184" s="53" customFormat="1" x14ac:dyDescent="0.25"/>
    <row r="2185" s="53" customFormat="1" x14ac:dyDescent="0.25"/>
    <row r="2186" s="53" customFormat="1" x14ac:dyDescent="0.25"/>
    <row r="2187" s="53" customFormat="1" x14ac:dyDescent="0.25"/>
    <row r="2188" s="53" customFormat="1" x14ac:dyDescent="0.25"/>
    <row r="2189" s="53" customFormat="1" x14ac:dyDescent="0.25"/>
    <row r="2190" s="53" customFormat="1" x14ac:dyDescent="0.25"/>
    <row r="2191" s="53" customFormat="1" x14ac:dyDescent="0.25"/>
    <row r="2192" s="53" customFormat="1" x14ac:dyDescent="0.25"/>
    <row r="2193" s="53" customFormat="1" x14ac:dyDescent="0.25"/>
    <row r="2194" s="53" customFormat="1" x14ac:dyDescent="0.25"/>
    <row r="2195" s="53" customFormat="1" x14ac:dyDescent="0.25"/>
    <row r="2196" s="53" customFormat="1" x14ac:dyDescent="0.25"/>
    <row r="2197" s="53" customFormat="1" x14ac:dyDescent="0.25"/>
    <row r="2198" s="53" customFormat="1" x14ac:dyDescent="0.25"/>
    <row r="2199" s="53" customFormat="1" x14ac:dyDescent="0.25"/>
    <row r="2200" s="53" customFormat="1" x14ac:dyDescent="0.25"/>
    <row r="2201" s="53" customFormat="1" x14ac:dyDescent="0.25"/>
    <row r="2202" s="53" customFormat="1" x14ac:dyDescent="0.25"/>
    <row r="2203" s="53" customFormat="1" x14ac:dyDescent="0.25"/>
    <row r="2204" s="53" customFormat="1" x14ac:dyDescent="0.25"/>
    <row r="2205" s="53" customFormat="1" x14ac:dyDescent="0.25"/>
    <row r="2206" s="53" customFormat="1" x14ac:dyDescent="0.25"/>
    <row r="2207" s="53" customFormat="1" x14ac:dyDescent="0.25"/>
    <row r="2208" s="53" customFormat="1" x14ac:dyDescent="0.25"/>
    <row r="2209" s="53" customFormat="1" x14ac:dyDescent="0.25"/>
    <row r="2210" s="53" customFormat="1" x14ac:dyDescent="0.25"/>
    <row r="2211" s="53" customFormat="1" x14ac:dyDescent="0.25"/>
    <row r="2212" s="53" customFormat="1" x14ac:dyDescent="0.25"/>
    <row r="2213" s="53" customFormat="1" x14ac:dyDescent="0.25"/>
    <row r="2214" s="53" customFormat="1" x14ac:dyDescent="0.25"/>
    <row r="2215" s="53" customFormat="1" x14ac:dyDescent="0.25"/>
    <row r="2216" s="53" customFormat="1" x14ac:dyDescent="0.25"/>
    <row r="2217" s="53" customFormat="1" x14ac:dyDescent="0.25"/>
    <row r="2218" s="53" customFormat="1" x14ac:dyDescent="0.25"/>
    <row r="2219" s="53" customFormat="1" x14ac:dyDescent="0.25"/>
    <row r="2220" s="53" customFormat="1" x14ac:dyDescent="0.25"/>
    <row r="2221" s="53" customFormat="1" x14ac:dyDescent="0.25"/>
    <row r="2222" s="53" customFormat="1" x14ac:dyDescent="0.25"/>
    <row r="2223" s="53" customFormat="1" x14ac:dyDescent="0.25"/>
    <row r="2224" s="53" customFormat="1" x14ac:dyDescent="0.25"/>
    <row r="2225" s="53" customFormat="1" x14ac:dyDescent="0.25"/>
    <row r="2226" s="53" customFormat="1" x14ac:dyDescent="0.25"/>
    <row r="2227" s="53" customFormat="1" x14ac:dyDescent="0.25"/>
    <row r="2228" s="53" customFormat="1" x14ac:dyDescent="0.25"/>
    <row r="2229" s="53" customFormat="1" x14ac:dyDescent="0.25"/>
    <row r="2230" s="53" customFormat="1" x14ac:dyDescent="0.25"/>
    <row r="2231" s="53" customFormat="1" x14ac:dyDescent="0.25"/>
    <row r="2232" s="53" customFormat="1" x14ac:dyDescent="0.25"/>
    <row r="2233" s="53" customFormat="1" x14ac:dyDescent="0.25"/>
    <row r="2234" s="53" customFormat="1" x14ac:dyDescent="0.25"/>
    <row r="2235" s="53" customFormat="1" x14ac:dyDescent="0.25"/>
    <row r="2236" s="53" customFormat="1" x14ac:dyDescent="0.25"/>
    <row r="2237" s="53" customFormat="1" x14ac:dyDescent="0.25"/>
    <row r="2238" s="53" customFormat="1" x14ac:dyDescent="0.25"/>
    <row r="2239" s="53" customFormat="1" x14ac:dyDescent="0.25"/>
    <row r="2240" s="53" customFormat="1" x14ac:dyDescent="0.25"/>
    <row r="2241" s="53" customFormat="1" x14ac:dyDescent="0.25"/>
    <row r="2242" s="53" customFormat="1" x14ac:dyDescent="0.25"/>
    <row r="2243" s="53" customFormat="1" x14ac:dyDescent="0.25"/>
    <row r="2244" s="53" customFormat="1" x14ac:dyDescent="0.25"/>
    <row r="2245" s="53" customFormat="1" x14ac:dyDescent="0.25"/>
    <row r="2246" s="53" customFormat="1" x14ac:dyDescent="0.25"/>
    <row r="2247" s="53" customFormat="1" x14ac:dyDescent="0.25"/>
    <row r="2248" s="53" customFormat="1" x14ac:dyDescent="0.25"/>
    <row r="2249" s="53" customFormat="1" x14ac:dyDescent="0.25"/>
    <row r="2250" s="53" customFormat="1" x14ac:dyDescent="0.25"/>
    <row r="2251" s="53" customFormat="1" x14ac:dyDescent="0.25"/>
    <row r="2252" s="53" customFormat="1" x14ac:dyDescent="0.25"/>
    <row r="2253" s="53" customFormat="1" x14ac:dyDescent="0.25"/>
    <row r="2254" s="53" customFormat="1" x14ac:dyDescent="0.25"/>
    <row r="2255" s="53" customFormat="1" x14ac:dyDescent="0.25"/>
    <row r="2256" s="53" customFormat="1" x14ac:dyDescent="0.25"/>
    <row r="2257" s="53" customFormat="1" x14ac:dyDescent="0.25"/>
    <row r="2258" s="53" customFormat="1" x14ac:dyDescent="0.25"/>
    <row r="2259" s="53" customFormat="1" x14ac:dyDescent="0.25"/>
    <row r="2260" s="53" customFormat="1" x14ac:dyDescent="0.25"/>
    <row r="2261" s="53" customFormat="1" x14ac:dyDescent="0.25"/>
    <row r="2262" s="53" customFormat="1" x14ac:dyDescent="0.25"/>
    <row r="2263" s="53" customFormat="1" x14ac:dyDescent="0.25"/>
    <row r="2264" s="53" customFormat="1" x14ac:dyDescent="0.25"/>
    <row r="2265" s="53" customFormat="1" x14ac:dyDescent="0.25"/>
    <row r="2266" s="53" customFormat="1" x14ac:dyDescent="0.25"/>
    <row r="2267" s="53" customFormat="1" x14ac:dyDescent="0.25"/>
    <row r="2268" s="53" customFormat="1" x14ac:dyDescent="0.25"/>
    <row r="2269" s="53" customFormat="1" x14ac:dyDescent="0.25"/>
    <row r="2270" s="53" customFormat="1" x14ac:dyDescent="0.25"/>
    <row r="2271" s="53" customFormat="1" x14ac:dyDescent="0.25"/>
    <row r="2272" s="53" customFormat="1" x14ac:dyDescent="0.25"/>
    <row r="2273" s="53" customFormat="1" x14ac:dyDescent="0.25"/>
    <row r="2274" s="53" customFormat="1" x14ac:dyDescent="0.25"/>
    <row r="2275" s="53" customFormat="1" x14ac:dyDescent="0.25"/>
    <row r="2276" s="53" customFormat="1" x14ac:dyDescent="0.25"/>
    <row r="2277" s="53" customFormat="1" x14ac:dyDescent="0.25"/>
    <row r="2278" s="53" customFormat="1" x14ac:dyDescent="0.25"/>
    <row r="2279" s="53" customFormat="1" x14ac:dyDescent="0.25"/>
    <row r="2280" s="53" customFormat="1" x14ac:dyDescent="0.25"/>
    <row r="2281" s="53" customFormat="1" x14ac:dyDescent="0.25"/>
    <row r="2282" s="53" customFormat="1" x14ac:dyDescent="0.25"/>
    <row r="2283" s="53" customFormat="1" x14ac:dyDescent="0.25"/>
    <row r="2284" s="53" customFormat="1" x14ac:dyDescent="0.25"/>
    <row r="2285" s="53" customFormat="1" x14ac:dyDescent="0.25"/>
    <row r="2286" s="53" customFormat="1" x14ac:dyDescent="0.25"/>
    <row r="2287" s="53" customFormat="1" x14ac:dyDescent="0.25"/>
    <row r="2288" s="53" customFormat="1" x14ac:dyDescent="0.25"/>
    <row r="2289" s="53" customFormat="1" x14ac:dyDescent="0.25"/>
    <row r="2290" s="53" customFormat="1" x14ac:dyDescent="0.25"/>
    <row r="2291" s="53" customFormat="1" x14ac:dyDescent="0.25"/>
    <row r="2292" s="53" customFormat="1" x14ac:dyDescent="0.25"/>
    <row r="2293" s="53" customFormat="1" x14ac:dyDescent="0.25"/>
    <row r="2294" s="53" customFormat="1" x14ac:dyDescent="0.25"/>
    <row r="2295" s="53" customFormat="1" x14ac:dyDescent="0.25"/>
    <row r="2296" s="53" customFormat="1" x14ac:dyDescent="0.25"/>
    <row r="2297" s="53" customFormat="1" x14ac:dyDescent="0.25"/>
    <row r="2298" s="53" customFormat="1" x14ac:dyDescent="0.25"/>
    <row r="2299" s="53" customFormat="1" x14ac:dyDescent="0.25"/>
    <row r="2300" s="53" customFormat="1" x14ac:dyDescent="0.25"/>
    <row r="2301" s="53" customFormat="1" x14ac:dyDescent="0.25"/>
    <row r="2302" s="53" customFormat="1" x14ac:dyDescent="0.25"/>
    <row r="2303" s="53" customFormat="1" x14ac:dyDescent="0.25"/>
    <row r="2304" s="53" customFormat="1" x14ac:dyDescent="0.25"/>
    <row r="2305" s="53" customFormat="1" x14ac:dyDescent="0.25"/>
    <row r="2306" s="53" customFormat="1" x14ac:dyDescent="0.25"/>
    <row r="2307" s="53" customFormat="1" x14ac:dyDescent="0.25"/>
    <row r="2308" s="53" customFormat="1" x14ac:dyDescent="0.25"/>
    <row r="2309" s="53" customFormat="1" x14ac:dyDescent="0.25"/>
    <row r="2310" s="53" customFormat="1" x14ac:dyDescent="0.25"/>
    <row r="2311" s="53" customFormat="1" x14ac:dyDescent="0.25"/>
    <row r="2312" s="53" customFormat="1" x14ac:dyDescent="0.25"/>
    <row r="2313" s="53" customFormat="1" x14ac:dyDescent="0.25"/>
    <row r="2314" s="53" customFormat="1" x14ac:dyDescent="0.25"/>
    <row r="2315" s="53" customFormat="1" x14ac:dyDescent="0.25"/>
    <row r="2316" s="53" customFormat="1" x14ac:dyDescent="0.25"/>
    <row r="2317" s="53" customFormat="1" x14ac:dyDescent="0.25"/>
    <row r="2318" s="53" customFormat="1" x14ac:dyDescent="0.25"/>
    <row r="2319" s="53" customFormat="1" x14ac:dyDescent="0.25"/>
    <row r="2320" s="53" customFormat="1" x14ac:dyDescent="0.25"/>
    <row r="2321" s="53" customFormat="1" x14ac:dyDescent="0.25"/>
    <row r="2322" s="53" customFormat="1" x14ac:dyDescent="0.25"/>
    <row r="2323" s="53" customFormat="1" x14ac:dyDescent="0.25"/>
    <row r="2324" s="53" customFormat="1" x14ac:dyDescent="0.25"/>
    <row r="2325" s="53" customFormat="1" x14ac:dyDescent="0.25"/>
    <row r="2326" s="53" customFormat="1" x14ac:dyDescent="0.25"/>
    <row r="2327" s="53" customFormat="1" x14ac:dyDescent="0.25"/>
    <row r="2328" s="53" customFormat="1" x14ac:dyDescent="0.25"/>
    <row r="2329" s="53" customFormat="1" x14ac:dyDescent="0.25"/>
    <row r="2330" s="53" customFormat="1" x14ac:dyDescent="0.25"/>
    <row r="2331" s="53" customFormat="1" x14ac:dyDescent="0.25"/>
    <row r="2332" s="53" customFormat="1" x14ac:dyDescent="0.25"/>
    <row r="2333" s="53" customFormat="1" x14ac:dyDescent="0.25"/>
    <row r="2334" s="53" customFormat="1" x14ac:dyDescent="0.25"/>
    <row r="2335" s="53" customFormat="1" x14ac:dyDescent="0.25"/>
    <row r="2336" s="53" customFormat="1" x14ac:dyDescent="0.25"/>
    <row r="2337" s="53" customFormat="1" x14ac:dyDescent="0.25"/>
    <row r="2338" s="53" customFormat="1" x14ac:dyDescent="0.25"/>
    <row r="2339" s="53" customFormat="1" x14ac:dyDescent="0.25"/>
    <row r="2340" s="53" customFormat="1" x14ac:dyDescent="0.25"/>
    <row r="2341" s="53" customFormat="1" x14ac:dyDescent="0.25"/>
    <row r="2342" s="53" customFormat="1" x14ac:dyDescent="0.25"/>
    <row r="2343" s="53" customFormat="1" x14ac:dyDescent="0.25"/>
    <row r="2344" s="53" customFormat="1" x14ac:dyDescent="0.25"/>
    <row r="2345" s="53" customFormat="1" x14ac:dyDescent="0.25"/>
    <row r="2346" s="53" customFormat="1" x14ac:dyDescent="0.25"/>
    <row r="2347" s="53" customFormat="1" x14ac:dyDescent="0.25"/>
    <row r="2348" s="53" customFormat="1" x14ac:dyDescent="0.25"/>
    <row r="2349" s="53" customFormat="1" x14ac:dyDescent="0.25"/>
    <row r="2350" s="53" customFormat="1" x14ac:dyDescent="0.25"/>
    <row r="2351" s="53" customFormat="1" x14ac:dyDescent="0.25"/>
    <row r="2352" s="53" customFormat="1" x14ac:dyDescent="0.25"/>
    <row r="2353" s="53" customFormat="1" x14ac:dyDescent="0.25"/>
    <row r="2354" s="53" customFormat="1" x14ac:dyDescent="0.25"/>
    <row r="2355" s="53" customFormat="1" x14ac:dyDescent="0.25"/>
    <row r="2356" s="53" customFormat="1" x14ac:dyDescent="0.25"/>
    <row r="2357" s="53" customFormat="1" x14ac:dyDescent="0.25"/>
    <row r="2358" s="53" customFormat="1" x14ac:dyDescent="0.25"/>
    <row r="2359" s="53" customFormat="1" x14ac:dyDescent="0.25"/>
    <row r="2360" s="53" customFormat="1" x14ac:dyDescent="0.25"/>
    <row r="2361" s="53" customFormat="1" x14ac:dyDescent="0.25"/>
    <row r="2362" s="53" customFormat="1" x14ac:dyDescent="0.25"/>
    <row r="2363" s="53" customFormat="1" x14ac:dyDescent="0.25"/>
    <row r="2364" s="53" customFormat="1" x14ac:dyDescent="0.25"/>
    <row r="2365" s="53" customFormat="1" x14ac:dyDescent="0.25"/>
    <row r="2366" s="53" customFormat="1" x14ac:dyDescent="0.25"/>
    <row r="2367" s="53" customFormat="1" x14ac:dyDescent="0.25"/>
    <row r="2368" s="53" customFormat="1" x14ac:dyDescent="0.25"/>
    <row r="2369" s="53" customFormat="1" x14ac:dyDescent="0.25"/>
    <row r="2370" s="53" customFormat="1" x14ac:dyDescent="0.25"/>
    <row r="2371" s="53" customFormat="1" x14ac:dyDescent="0.25"/>
    <row r="2372" s="53" customFormat="1" x14ac:dyDescent="0.25"/>
    <row r="2373" s="53" customFormat="1" x14ac:dyDescent="0.25"/>
    <row r="2374" s="53" customFormat="1" x14ac:dyDescent="0.25"/>
    <row r="2375" s="53" customFormat="1" x14ac:dyDescent="0.25"/>
    <row r="2376" s="53" customFormat="1" x14ac:dyDescent="0.25"/>
    <row r="2377" s="53" customFormat="1" x14ac:dyDescent="0.25"/>
    <row r="2378" s="53" customFormat="1" x14ac:dyDescent="0.25"/>
    <row r="2379" s="53" customFormat="1" x14ac:dyDescent="0.25"/>
    <row r="2380" s="53" customFormat="1" x14ac:dyDescent="0.25"/>
    <row r="2381" s="53" customFormat="1" x14ac:dyDescent="0.25"/>
    <row r="2382" s="53" customFormat="1" x14ac:dyDescent="0.25"/>
    <row r="2383" s="53" customFormat="1" x14ac:dyDescent="0.25"/>
    <row r="2384" s="53" customFormat="1" x14ac:dyDescent="0.25"/>
    <row r="2385" s="53" customFormat="1" x14ac:dyDescent="0.25"/>
    <row r="2386" s="53" customFormat="1" x14ac:dyDescent="0.25"/>
    <row r="2387" s="53" customFormat="1" x14ac:dyDescent="0.25"/>
    <row r="2388" s="53" customFormat="1" x14ac:dyDescent="0.25"/>
    <row r="2389" s="53" customFormat="1" x14ac:dyDescent="0.25"/>
    <row r="2390" s="53" customFormat="1" x14ac:dyDescent="0.25"/>
    <row r="2391" s="53" customFormat="1" x14ac:dyDescent="0.25"/>
    <row r="2392" s="53" customFormat="1" x14ac:dyDescent="0.25"/>
    <row r="2393" s="53" customFormat="1" x14ac:dyDescent="0.25"/>
    <row r="2394" s="53" customFormat="1" x14ac:dyDescent="0.25"/>
    <row r="2395" s="53" customFormat="1" x14ac:dyDescent="0.25"/>
    <row r="2396" s="53" customFormat="1" x14ac:dyDescent="0.25"/>
    <row r="2397" s="53" customFormat="1" x14ac:dyDescent="0.25"/>
    <row r="2398" s="53" customFormat="1" x14ac:dyDescent="0.25"/>
    <row r="2399" s="53" customFormat="1" x14ac:dyDescent="0.25"/>
    <row r="2400" s="53" customFormat="1" x14ac:dyDescent="0.25"/>
    <row r="2401" s="53" customFormat="1" x14ac:dyDescent="0.25"/>
    <row r="2402" s="53" customFormat="1" x14ac:dyDescent="0.25"/>
    <row r="2403" s="53" customFormat="1" x14ac:dyDescent="0.25"/>
    <row r="2404" s="53" customFormat="1" x14ac:dyDescent="0.25"/>
    <row r="2405" s="53" customFormat="1" x14ac:dyDescent="0.25"/>
    <row r="2406" s="53" customFormat="1" x14ac:dyDescent="0.25"/>
    <row r="2407" s="53" customFormat="1" x14ac:dyDescent="0.25"/>
    <row r="2408" s="53" customFormat="1" x14ac:dyDescent="0.25"/>
    <row r="2409" s="53" customFormat="1" x14ac:dyDescent="0.25"/>
    <row r="2410" s="53" customFormat="1" x14ac:dyDescent="0.25"/>
    <row r="2411" s="53" customFormat="1" x14ac:dyDescent="0.25"/>
    <row r="2412" s="53" customFormat="1" x14ac:dyDescent="0.25"/>
    <row r="2413" s="53" customFormat="1" x14ac:dyDescent="0.25"/>
    <row r="2414" s="53" customFormat="1" x14ac:dyDescent="0.25"/>
    <row r="2415" s="53" customFormat="1" x14ac:dyDescent="0.25"/>
    <row r="2416" s="53" customFormat="1" x14ac:dyDescent="0.25"/>
    <row r="2417" s="53" customFormat="1" x14ac:dyDescent="0.25"/>
    <row r="2418" s="53" customFormat="1" x14ac:dyDescent="0.25"/>
    <row r="2419" s="53" customFormat="1" x14ac:dyDescent="0.25"/>
    <row r="2420" s="53" customFormat="1" x14ac:dyDescent="0.25"/>
    <row r="2421" s="53" customFormat="1" x14ac:dyDescent="0.25"/>
    <row r="2422" s="53" customFormat="1" x14ac:dyDescent="0.25"/>
    <row r="2423" s="53" customFormat="1" x14ac:dyDescent="0.25"/>
    <row r="2424" s="53" customFormat="1" x14ac:dyDescent="0.25"/>
    <row r="2425" s="53" customFormat="1" x14ac:dyDescent="0.25"/>
    <row r="2426" s="53" customFormat="1" x14ac:dyDescent="0.25"/>
    <row r="2427" s="53" customFormat="1" x14ac:dyDescent="0.25"/>
    <row r="2428" s="53" customFormat="1" x14ac:dyDescent="0.25"/>
    <row r="2429" s="53" customFormat="1" x14ac:dyDescent="0.25"/>
    <row r="2430" s="53" customFormat="1" x14ac:dyDescent="0.25"/>
    <row r="2431" s="53" customFormat="1" x14ac:dyDescent="0.25"/>
    <row r="2432" s="53" customFormat="1" x14ac:dyDescent="0.25"/>
    <row r="2433" s="53" customFormat="1" x14ac:dyDescent="0.25"/>
    <row r="2434" s="53" customFormat="1" x14ac:dyDescent="0.25"/>
    <row r="2435" s="53" customFormat="1" x14ac:dyDescent="0.25"/>
    <row r="2436" s="53" customFormat="1" x14ac:dyDescent="0.25"/>
    <row r="2437" s="53" customFormat="1" x14ac:dyDescent="0.25"/>
    <row r="2438" s="53" customFormat="1" x14ac:dyDescent="0.25"/>
    <row r="2439" s="53" customFormat="1" x14ac:dyDescent="0.25"/>
    <row r="2440" s="53" customFormat="1" x14ac:dyDescent="0.25"/>
    <row r="2441" s="53" customFormat="1" x14ac:dyDescent="0.25"/>
    <row r="2442" s="53" customFormat="1" x14ac:dyDescent="0.25"/>
    <row r="2443" s="53" customFormat="1" x14ac:dyDescent="0.25"/>
    <row r="2444" s="53" customFormat="1" x14ac:dyDescent="0.25"/>
    <row r="2445" s="53" customFormat="1" x14ac:dyDescent="0.25"/>
    <row r="2446" s="53" customFormat="1" x14ac:dyDescent="0.25"/>
    <row r="2447" s="53" customFormat="1" x14ac:dyDescent="0.25"/>
    <row r="2448" s="53" customFormat="1" x14ac:dyDescent="0.25"/>
    <row r="2449" s="53" customFormat="1" x14ac:dyDescent="0.25"/>
    <row r="2450" s="53" customFormat="1" x14ac:dyDescent="0.25"/>
    <row r="2451" s="53" customFormat="1" x14ac:dyDescent="0.25"/>
    <row r="2452" s="53" customFormat="1" x14ac:dyDescent="0.25"/>
    <row r="2453" s="53" customFormat="1" x14ac:dyDescent="0.25"/>
    <row r="2454" s="53" customFormat="1" x14ac:dyDescent="0.25"/>
    <row r="2455" s="53" customFormat="1" x14ac:dyDescent="0.25"/>
    <row r="2456" s="53" customFormat="1" x14ac:dyDescent="0.25"/>
    <row r="2457" s="53" customFormat="1" x14ac:dyDescent="0.25"/>
    <row r="2458" s="53" customFormat="1" x14ac:dyDescent="0.25"/>
    <row r="2459" s="53" customFormat="1" x14ac:dyDescent="0.25"/>
    <row r="2460" s="53" customFormat="1" x14ac:dyDescent="0.25"/>
    <row r="2461" s="53" customFormat="1" x14ac:dyDescent="0.25"/>
    <row r="2462" s="53" customFormat="1" x14ac:dyDescent="0.25"/>
    <row r="2463" s="53" customFormat="1" x14ac:dyDescent="0.25"/>
    <row r="2464" s="53" customFormat="1" x14ac:dyDescent="0.25"/>
    <row r="2465" s="53" customFormat="1" x14ac:dyDescent="0.25"/>
    <row r="2466" s="53" customFormat="1" x14ac:dyDescent="0.25"/>
    <row r="2467" s="53" customFormat="1" x14ac:dyDescent="0.25"/>
    <row r="2468" s="53" customFormat="1" x14ac:dyDescent="0.25"/>
    <row r="2469" s="53" customFormat="1" x14ac:dyDescent="0.25"/>
    <row r="2470" s="53" customFormat="1" x14ac:dyDescent="0.25"/>
    <row r="2471" s="53" customFormat="1" x14ac:dyDescent="0.25"/>
    <row r="2472" s="53" customFormat="1" x14ac:dyDescent="0.25"/>
    <row r="2473" s="53" customFormat="1" x14ac:dyDescent="0.25"/>
    <row r="2474" s="53" customFormat="1" x14ac:dyDescent="0.25"/>
    <row r="2475" s="53" customFormat="1" x14ac:dyDescent="0.25"/>
    <row r="2476" s="53" customFormat="1" x14ac:dyDescent="0.25"/>
    <row r="2477" s="53" customFormat="1" x14ac:dyDescent="0.25"/>
    <row r="2478" s="53" customFormat="1" x14ac:dyDescent="0.25"/>
    <row r="2479" s="53" customFormat="1" x14ac:dyDescent="0.25"/>
    <row r="2480" s="53" customFormat="1" x14ac:dyDescent="0.25"/>
    <row r="2481" s="53" customFormat="1" x14ac:dyDescent="0.25"/>
    <row r="2482" s="53" customFormat="1" x14ac:dyDescent="0.25"/>
    <row r="2483" s="53" customFormat="1" x14ac:dyDescent="0.25"/>
    <row r="2484" s="53" customFormat="1" x14ac:dyDescent="0.25"/>
    <row r="2485" s="53" customFormat="1" x14ac:dyDescent="0.25"/>
    <row r="2486" s="53" customFormat="1" x14ac:dyDescent="0.25"/>
    <row r="2487" s="53" customFormat="1" x14ac:dyDescent="0.25"/>
    <row r="2488" s="53" customFormat="1" x14ac:dyDescent="0.25"/>
    <row r="2489" s="53" customFormat="1" x14ac:dyDescent="0.25"/>
    <row r="2490" s="53" customFormat="1" x14ac:dyDescent="0.25"/>
    <row r="2491" s="53" customFormat="1" x14ac:dyDescent="0.25"/>
    <row r="2492" s="53" customFormat="1" x14ac:dyDescent="0.25"/>
    <row r="2493" s="53" customFormat="1" x14ac:dyDescent="0.25"/>
    <row r="2494" s="53" customFormat="1" x14ac:dyDescent="0.25"/>
    <row r="2495" s="53" customFormat="1" x14ac:dyDescent="0.25"/>
    <row r="2496" s="53" customFormat="1" x14ac:dyDescent="0.25"/>
    <row r="2497" s="53" customFormat="1" x14ac:dyDescent="0.25"/>
    <row r="2498" s="53" customFormat="1" x14ac:dyDescent="0.25"/>
    <row r="2499" s="53" customFormat="1" x14ac:dyDescent="0.25"/>
    <row r="2500" s="53" customFormat="1" x14ac:dyDescent="0.25"/>
    <row r="2501" s="53" customFormat="1" x14ac:dyDescent="0.25"/>
    <row r="2502" s="53" customFormat="1" x14ac:dyDescent="0.25"/>
    <row r="2503" s="53" customFormat="1" x14ac:dyDescent="0.25"/>
    <row r="2504" s="53" customFormat="1" x14ac:dyDescent="0.25"/>
    <row r="2505" s="53" customFormat="1" x14ac:dyDescent="0.25"/>
    <row r="2506" s="53" customFormat="1" x14ac:dyDescent="0.25"/>
    <row r="2507" s="53" customFormat="1" x14ac:dyDescent="0.25"/>
    <row r="2508" s="53" customFormat="1" x14ac:dyDescent="0.25"/>
    <row r="2509" s="53" customFormat="1" x14ac:dyDescent="0.25"/>
    <row r="2510" s="53" customFormat="1" x14ac:dyDescent="0.25"/>
    <row r="2511" s="53" customFormat="1" x14ac:dyDescent="0.25"/>
    <row r="2512" s="53" customFormat="1" x14ac:dyDescent="0.25"/>
    <row r="2513" s="53" customFormat="1" x14ac:dyDescent="0.25"/>
    <row r="2514" s="53" customFormat="1" x14ac:dyDescent="0.25"/>
    <row r="2515" s="53" customFormat="1" x14ac:dyDescent="0.25"/>
    <row r="2516" s="53" customFormat="1" x14ac:dyDescent="0.25"/>
    <row r="2517" s="53" customFormat="1" x14ac:dyDescent="0.25"/>
    <row r="2518" s="53" customFormat="1" x14ac:dyDescent="0.25"/>
    <row r="2519" s="53" customFormat="1" x14ac:dyDescent="0.25"/>
    <row r="2520" s="53" customFormat="1" x14ac:dyDescent="0.25"/>
    <row r="2521" s="53" customFormat="1" x14ac:dyDescent="0.25"/>
    <row r="2522" s="53" customFormat="1" x14ac:dyDescent="0.25"/>
    <row r="2523" s="53" customFormat="1" x14ac:dyDescent="0.25"/>
    <row r="2524" s="53" customFormat="1" x14ac:dyDescent="0.25"/>
    <row r="2525" s="53" customFormat="1" x14ac:dyDescent="0.25"/>
    <row r="2526" s="53" customFormat="1" x14ac:dyDescent="0.25"/>
    <row r="2527" s="53" customFormat="1" x14ac:dyDescent="0.25"/>
    <row r="2528" s="53" customFormat="1" x14ac:dyDescent="0.25"/>
    <row r="2529" s="53" customFormat="1" x14ac:dyDescent="0.25"/>
    <row r="2530" s="53" customFormat="1" x14ac:dyDescent="0.25"/>
    <row r="2531" s="53" customFormat="1" x14ac:dyDescent="0.25"/>
    <row r="2532" s="53" customFormat="1" x14ac:dyDescent="0.25"/>
    <row r="2533" s="53" customFormat="1" x14ac:dyDescent="0.25"/>
    <row r="2534" s="53" customFormat="1" x14ac:dyDescent="0.25"/>
    <row r="2535" s="53" customFormat="1" x14ac:dyDescent="0.25"/>
    <row r="2536" s="53" customFormat="1" x14ac:dyDescent="0.25"/>
    <row r="2537" s="53" customFormat="1" x14ac:dyDescent="0.25"/>
    <row r="2538" s="53" customFormat="1" x14ac:dyDescent="0.25"/>
    <row r="2539" s="53" customFormat="1" x14ac:dyDescent="0.25"/>
    <row r="2540" s="53" customFormat="1" x14ac:dyDescent="0.25"/>
    <row r="2541" s="53" customFormat="1" x14ac:dyDescent="0.25"/>
    <row r="2542" s="53" customFormat="1" x14ac:dyDescent="0.25"/>
    <row r="2543" s="53" customFormat="1" x14ac:dyDescent="0.25"/>
    <row r="2544" s="53" customFormat="1" x14ac:dyDescent="0.25"/>
    <row r="2545" s="53" customFormat="1" x14ac:dyDescent="0.25"/>
    <row r="2546" s="53" customFormat="1" x14ac:dyDescent="0.25"/>
    <row r="2547" s="53" customFormat="1" x14ac:dyDescent="0.25"/>
    <row r="2548" s="53" customFormat="1" x14ac:dyDescent="0.25"/>
    <row r="2549" s="53" customFormat="1" x14ac:dyDescent="0.25"/>
    <row r="2550" s="53" customFormat="1" x14ac:dyDescent="0.25"/>
    <row r="2551" s="53" customFormat="1" x14ac:dyDescent="0.25"/>
    <row r="2552" s="53" customFormat="1" x14ac:dyDescent="0.25"/>
    <row r="2553" s="53" customFormat="1" x14ac:dyDescent="0.25"/>
    <row r="2554" s="53" customFormat="1" x14ac:dyDescent="0.25"/>
    <row r="2555" s="53" customFormat="1" x14ac:dyDescent="0.25"/>
    <row r="2556" s="53" customFormat="1" x14ac:dyDescent="0.25"/>
    <row r="2557" s="53" customFormat="1" x14ac:dyDescent="0.25"/>
    <row r="2558" s="53" customFormat="1" x14ac:dyDescent="0.25"/>
    <row r="2559" s="53" customFormat="1" x14ac:dyDescent="0.25"/>
    <row r="2560" s="53" customFormat="1" x14ac:dyDescent="0.25"/>
    <row r="2561" s="53" customFormat="1" x14ac:dyDescent="0.25"/>
    <row r="2562" s="53" customFormat="1" x14ac:dyDescent="0.25"/>
    <row r="2563" s="53" customFormat="1" x14ac:dyDescent="0.25"/>
    <row r="2564" s="53" customFormat="1" x14ac:dyDescent="0.25"/>
    <row r="2565" s="53" customFormat="1" x14ac:dyDescent="0.25"/>
    <row r="2566" s="53" customFormat="1" x14ac:dyDescent="0.25"/>
    <row r="2567" s="53" customFormat="1" x14ac:dyDescent="0.25"/>
    <row r="2568" s="53" customFormat="1" x14ac:dyDescent="0.25"/>
    <row r="2569" s="53" customFormat="1" x14ac:dyDescent="0.25"/>
    <row r="2570" s="53" customFormat="1" x14ac:dyDescent="0.25"/>
    <row r="2571" s="53" customFormat="1" x14ac:dyDescent="0.25"/>
    <row r="2572" s="53" customFormat="1" x14ac:dyDescent="0.25"/>
    <row r="2573" s="53" customFormat="1" x14ac:dyDescent="0.25"/>
    <row r="2574" s="53" customFormat="1" x14ac:dyDescent="0.25"/>
    <row r="2575" s="53" customFormat="1" x14ac:dyDescent="0.25"/>
    <row r="2576" s="53" customFormat="1" x14ac:dyDescent="0.25"/>
    <row r="2577" s="53" customFormat="1" x14ac:dyDescent="0.25"/>
    <row r="2578" s="53" customFormat="1" x14ac:dyDescent="0.25"/>
    <row r="2579" s="53" customFormat="1" x14ac:dyDescent="0.25"/>
    <row r="2580" s="53" customFormat="1" x14ac:dyDescent="0.25"/>
    <row r="2581" s="53" customFormat="1" x14ac:dyDescent="0.25"/>
    <row r="2582" s="53" customFormat="1" x14ac:dyDescent="0.25"/>
    <row r="2583" s="53" customFormat="1" x14ac:dyDescent="0.25"/>
    <row r="2584" s="53" customFormat="1" x14ac:dyDescent="0.25"/>
    <row r="2585" s="53" customFormat="1" x14ac:dyDescent="0.25"/>
    <row r="2586" s="53" customFormat="1" x14ac:dyDescent="0.25"/>
    <row r="2587" s="53" customFormat="1" x14ac:dyDescent="0.25"/>
    <row r="2588" s="53" customFormat="1" x14ac:dyDescent="0.25"/>
    <row r="2589" s="53" customFormat="1" x14ac:dyDescent="0.25"/>
    <row r="2590" s="53" customFormat="1" x14ac:dyDescent="0.25"/>
    <row r="2591" s="53" customFormat="1" x14ac:dyDescent="0.25"/>
    <row r="2592" s="53" customFormat="1" x14ac:dyDescent="0.25"/>
    <row r="2593" s="53" customFormat="1" x14ac:dyDescent="0.25"/>
    <row r="2594" s="53" customFormat="1" x14ac:dyDescent="0.25"/>
    <row r="2595" s="53" customFormat="1" x14ac:dyDescent="0.25"/>
    <row r="2596" s="53" customFormat="1" x14ac:dyDescent="0.25"/>
    <row r="2597" s="53" customFormat="1" x14ac:dyDescent="0.25"/>
    <row r="2598" s="53" customFormat="1" x14ac:dyDescent="0.25"/>
    <row r="2599" s="53" customFormat="1" x14ac:dyDescent="0.25"/>
    <row r="2600" s="53" customFormat="1" x14ac:dyDescent="0.25"/>
    <row r="2601" s="53" customFormat="1" x14ac:dyDescent="0.25"/>
    <row r="2602" s="53" customFormat="1" x14ac:dyDescent="0.25"/>
    <row r="2603" s="53" customFormat="1" x14ac:dyDescent="0.25"/>
    <row r="2604" s="53" customFormat="1" x14ac:dyDescent="0.25"/>
    <row r="2605" s="53" customFormat="1" x14ac:dyDescent="0.25"/>
    <row r="2606" s="53" customFormat="1" x14ac:dyDescent="0.25"/>
    <row r="2607" s="53" customFormat="1" x14ac:dyDescent="0.25"/>
    <row r="2608" s="53" customFormat="1" x14ac:dyDescent="0.25"/>
    <row r="2609" s="53" customFormat="1" x14ac:dyDescent="0.25"/>
    <row r="2610" s="53" customFormat="1" x14ac:dyDescent="0.25"/>
    <row r="2611" s="53" customFormat="1" x14ac:dyDescent="0.25"/>
    <row r="2612" s="53" customFormat="1" x14ac:dyDescent="0.25"/>
    <row r="2613" s="53" customFormat="1" x14ac:dyDescent="0.25"/>
    <row r="2614" s="53" customFormat="1" x14ac:dyDescent="0.25"/>
    <row r="2615" s="53" customFormat="1" x14ac:dyDescent="0.25"/>
    <row r="2616" s="53" customFormat="1" x14ac:dyDescent="0.25"/>
    <row r="2617" s="53" customFormat="1" x14ac:dyDescent="0.25"/>
    <row r="2618" s="53" customFormat="1" x14ac:dyDescent="0.25"/>
    <row r="2619" s="53" customFormat="1" x14ac:dyDescent="0.25"/>
    <row r="2620" s="53" customFormat="1" x14ac:dyDescent="0.25"/>
    <row r="2621" s="53" customFormat="1" x14ac:dyDescent="0.25"/>
    <row r="2622" s="53" customFormat="1" x14ac:dyDescent="0.25"/>
    <row r="2623" s="53" customFormat="1" x14ac:dyDescent="0.25"/>
    <row r="2624" s="53" customFormat="1" x14ac:dyDescent="0.25"/>
    <row r="2625" s="53" customFormat="1" x14ac:dyDescent="0.25"/>
    <row r="2626" s="53" customFormat="1" x14ac:dyDescent="0.25"/>
    <row r="2627" s="53" customFormat="1" x14ac:dyDescent="0.25"/>
    <row r="2628" s="53" customFormat="1" x14ac:dyDescent="0.25"/>
    <row r="2629" s="53" customFormat="1" x14ac:dyDescent="0.25"/>
    <row r="2630" s="53" customFormat="1" x14ac:dyDescent="0.25"/>
    <row r="2631" s="53" customFormat="1" x14ac:dyDescent="0.25"/>
    <row r="2632" s="53" customFormat="1" x14ac:dyDescent="0.25"/>
    <row r="2633" s="53" customFormat="1" x14ac:dyDescent="0.25"/>
    <row r="2634" s="53" customFormat="1" x14ac:dyDescent="0.25"/>
    <row r="2635" s="53" customFormat="1" x14ac:dyDescent="0.25"/>
    <row r="2636" s="53" customFormat="1" x14ac:dyDescent="0.25"/>
    <row r="2637" s="53" customFormat="1" x14ac:dyDescent="0.25"/>
    <row r="2638" s="53" customFormat="1" x14ac:dyDescent="0.25"/>
    <row r="2639" s="53" customFormat="1" x14ac:dyDescent="0.25"/>
    <row r="2640" s="53" customFormat="1" x14ac:dyDescent="0.25"/>
    <row r="2641" s="53" customFormat="1" x14ac:dyDescent="0.25"/>
    <row r="2642" s="53" customFormat="1" x14ac:dyDescent="0.25"/>
    <row r="2643" s="53" customFormat="1" x14ac:dyDescent="0.25"/>
    <row r="2644" s="53" customFormat="1" x14ac:dyDescent="0.25"/>
    <row r="2645" s="53" customFormat="1" x14ac:dyDescent="0.25"/>
    <row r="2646" s="53" customFormat="1" x14ac:dyDescent="0.25"/>
    <row r="2647" s="53" customFormat="1" x14ac:dyDescent="0.25"/>
    <row r="2648" s="53" customFormat="1" x14ac:dyDescent="0.25"/>
    <row r="2649" s="53" customFormat="1" x14ac:dyDescent="0.25"/>
    <row r="2650" s="53" customFormat="1" x14ac:dyDescent="0.25"/>
    <row r="2651" s="53" customFormat="1" x14ac:dyDescent="0.25"/>
    <row r="2652" s="53" customFormat="1" x14ac:dyDescent="0.25"/>
    <row r="2653" s="53" customFormat="1" x14ac:dyDescent="0.25"/>
    <row r="2654" s="53" customFormat="1" x14ac:dyDescent="0.25"/>
    <row r="2655" s="53" customFormat="1" x14ac:dyDescent="0.25"/>
    <row r="2656" s="53" customFormat="1" x14ac:dyDescent="0.25"/>
    <row r="2657" s="53" customFormat="1" x14ac:dyDescent="0.25"/>
    <row r="2658" s="53" customFormat="1" x14ac:dyDescent="0.25"/>
    <row r="2659" s="53" customFormat="1" x14ac:dyDescent="0.25"/>
    <row r="2660" s="53" customFormat="1" x14ac:dyDescent="0.25"/>
    <row r="2661" s="53" customFormat="1" x14ac:dyDescent="0.25"/>
    <row r="2662" s="53" customFormat="1" x14ac:dyDescent="0.25"/>
    <row r="2663" s="53" customFormat="1" x14ac:dyDescent="0.25"/>
    <row r="2664" s="53" customFormat="1" x14ac:dyDescent="0.25"/>
    <row r="2665" s="53" customFormat="1" x14ac:dyDescent="0.25"/>
    <row r="2666" s="53" customFormat="1" x14ac:dyDescent="0.25"/>
    <row r="2667" s="53" customFormat="1" x14ac:dyDescent="0.25"/>
    <row r="2668" s="53" customFormat="1" x14ac:dyDescent="0.25"/>
    <row r="2669" s="53" customFormat="1" x14ac:dyDescent="0.25"/>
    <row r="2670" s="53" customFormat="1" x14ac:dyDescent="0.25"/>
    <row r="2671" s="53" customFormat="1" x14ac:dyDescent="0.25"/>
    <row r="2672" s="53" customFormat="1" x14ac:dyDescent="0.25"/>
    <row r="2673" s="53" customFormat="1" x14ac:dyDescent="0.25"/>
    <row r="2674" s="53" customFormat="1" x14ac:dyDescent="0.25"/>
    <row r="2675" s="53" customFormat="1" x14ac:dyDescent="0.25"/>
    <row r="2676" s="53" customFormat="1" x14ac:dyDescent="0.25"/>
    <row r="2677" s="53" customFormat="1" x14ac:dyDescent="0.25"/>
    <row r="2678" s="53" customFormat="1" x14ac:dyDescent="0.25"/>
    <row r="2679" s="53" customFormat="1" x14ac:dyDescent="0.25"/>
    <row r="2680" s="53" customFormat="1" x14ac:dyDescent="0.25"/>
    <row r="2681" s="53" customFormat="1" x14ac:dyDescent="0.25"/>
    <row r="2682" s="53" customFormat="1" x14ac:dyDescent="0.25"/>
    <row r="2683" s="53" customFormat="1" x14ac:dyDescent="0.25"/>
    <row r="2684" s="53" customFormat="1" x14ac:dyDescent="0.25"/>
    <row r="2685" s="53" customFormat="1" x14ac:dyDescent="0.25"/>
    <row r="2686" s="53" customFormat="1" x14ac:dyDescent="0.25"/>
    <row r="2687" s="53" customFormat="1" x14ac:dyDescent="0.25"/>
    <row r="2688" s="53" customFormat="1" x14ac:dyDescent="0.25"/>
    <row r="2689" s="53" customFormat="1" x14ac:dyDescent="0.25"/>
    <row r="2690" s="53" customFormat="1" x14ac:dyDescent="0.25"/>
    <row r="2691" s="53" customFormat="1" x14ac:dyDescent="0.25"/>
    <row r="2692" s="53" customFormat="1" x14ac:dyDescent="0.25"/>
    <row r="2693" s="53" customFormat="1" x14ac:dyDescent="0.25"/>
    <row r="2694" s="53" customFormat="1" x14ac:dyDescent="0.25"/>
    <row r="2695" s="53" customFormat="1" x14ac:dyDescent="0.25"/>
    <row r="2696" s="53" customFormat="1" x14ac:dyDescent="0.25"/>
    <row r="2697" s="53" customFormat="1" x14ac:dyDescent="0.25"/>
    <row r="2698" s="53" customFormat="1" x14ac:dyDescent="0.25"/>
    <row r="2699" s="53" customFormat="1" x14ac:dyDescent="0.25"/>
    <row r="2700" s="53" customFormat="1" x14ac:dyDescent="0.25"/>
    <row r="2701" s="53" customFormat="1" x14ac:dyDescent="0.25"/>
    <row r="2702" s="53" customFormat="1" x14ac:dyDescent="0.25"/>
    <row r="2703" s="53" customFormat="1" x14ac:dyDescent="0.25"/>
    <row r="2704" s="53" customFormat="1" x14ac:dyDescent="0.25"/>
    <row r="2705" s="53" customFormat="1" x14ac:dyDescent="0.25"/>
    <row r="2706" s="53" customFormat="1" x14ac:dyDescent="0.25"/>
    <row r="2707" s="53" customFormat="1" x14ac:dyDescent="0.25"/>
    <row r="2708" s="53" customFormat="1" x14ac:dyDescent="0.25"/>
    <row r="2709" s="53" customFormat="1" x14ac:dyDescent="0.25"/>
    <row r="2710" s="53" customFormat="1" x14ac:dyDescent="0.25"/>
    <row r="2711" s="53" customFormat="1" x14ac:dyDescent="0.25"/>
    <row r="2712" s="53" customFormat="1" x14ac:dyDescent="0.25"/>
    <row r="2713" s="53" customFormat="1" x14ac:dyDescent="0.25"/>
    <row r="2714" s="53" customFormat="1" x14ac:dyDescent="0.25"/>
    <row r="2715" s="53" customFormat="1" x14ac:dyDescent="0.25"/>
    <row r="2716" s="53" customFormat="1" x14ac:dyDescent="0.25"/>
    <row r="2717" s="53" customFormat="1" x14ac:dyDescent="0.25"/>
    <row r="2718" s="53" customFormat="1" x14ac:dyDescent="0.25"/>
    <row r="2719" s="53" customFormat="1" x14ac:dyDescent="0.25"/>
    <row r="2720" s="53" customFormat="1" x14ac:dyDescent="0.25"/>
    <row r="2721" s="53" customFormat="1" x14ac:dyDescent="0.25"/>
    <row r="2722" s="53" customFormat="1" x14ac:dyDescent="0.25"/>
    <row r="2723" s="53" customFormat="1" x14ac:dyDescent="0.25"/>
    <row r="2724" s="53" customFormat="1" x14ac:dyDescent="0.25"/>
    <row r="2725" s="53" customFormat="1" x14ac:dyDescent="0.25"/>
    <row r="2726" s="53" customFormat="1" x14ac:dyDescent="0.25"/>
    <row r="2727" s="53" customFormat="1" x14ac:dyDescent="0.25"/>
    <row r="2728" s="53" customFormat="1" x14ac:dyDescent="0.25"/>
    <row r="2729" s="53" customFormat="1" x14ac:dyDescent="0.25"/>
    <row r="2730" s="53" customFormat="1" x14ac:dyDescent="0.25"/>
    <row r="2731" s="53" customFormat="1" x14ac:dyDescent="0.25"/>
    <row r="2732" s="53" customFormat="1" x14ac:dyDescent="0.25"/>
    <row r="2733" s="53" customFormat="1" x14ac:dyDescent="0.25"/>
    <row r="2734" s="53" customFormat="1" x14ac:dyDescent="0.25"/>
    <row r="2735" s="53" customFormat="1" x14ac:dyDescent="0.25"/>
    <row r="2736" s="53" customFormat="1" x14ac:dyDescent="0.25"/>
    <row r="2737" s="53" customFormat="1" x14ac:dyDescent="0.25"/>
    <row r="2738" s="53" customFormat="1" x14ac:dyDescent="0.25"/>
    <row r="2739" s="53" customFormat="1" x14ac:dyDescent="0.25"/>
    <row r="2740" s="53" customFormat="1" x14ac:dyDescent="0.25"/>
    <row r="2741" s="53" customFormat="1" x14ac:dyDescent="0.25"/>
    <row r="2742" s="53" customFormat="1" x14ac:dyDescent="0.25"/>
    <row r="2743" s="53" customFormat="1" x14ac:dyDescent="0.25"/>
    <row r="2744" s="53" customFormat="1" x14ac:dyDescent="0.25"/>
    <row r="2745" s="53" customFormat="1" x14ac:dyDescent="0.25"/>
    <row r="2746" s="53" customFormat="1" x14ac:dyDescent="0.25"/>
    <row r="2747" s="53" customFormat="1" x14ac:dyDescent="0.25"/>
    <row r="2748" s="53" customFormat="1" x14ac:dyDescent="0.25"/>
    <row r="2749" s="53" customFormat="1" x14ac:dyDescent="0.25"/>
    <row r="2750" s="53" customFormat="1" x14ac:dyDescent="0.25"/>
    <row r="2751" s="53" customFormat="1" x14ac:dyDescent="0.25"/>
    <row r="2752" s="53" customFormat="1" x14ac:dyDescent="0.25"/>
    <row r="2753" s="53" customFormat="1" x14ac:dyDescent="0.25"/>
    <row r="2754" s="53" customFormat="1" x14ac:dyDescent="0.25"/>
    <row r="2755" s="53" customFormat="1" x14ac:dyDescent="0.25"/>
    <row r="2756" s="53" customFormat="1" x14ac:dyDescent="0.25"/>
    <row r="2757" s="53" customFormat="1" x14ac:dyDescent="0.25"/>
    <row r="2758" s="53" customFormat="1" x14ac:dyDescent="0.25"/>
    <row r="2759" s="53" customFormat="1" x14ac:dyDescent="0.25"/>
    <row r="2760" s="53" customFormat="1" x14ac:dyDescent="0.25"/>
    <row r="2761" s="53" customFormat="1" x14ac:dyDescent="0.25"/>
    <row r="2762" s="53" customFormat="1" x14ac:dyDescent="0.25"/>
    <row r="2763" s="53" customFormat="1" x14ac:dyDescent="0.25"/>
    <row r="2764" s="53" customFormat="1" x14ac:dyDescent="0.25"/>
    <row r="2765" s="53" customFormat="1" x14ac:dyDescent="0.25"/>
    <row r="2766" s="53" customFormat="1" x14ac:dyDescent="0.25"/>
    <row r="2767" s="53" customFormat="1" x14ac:dyDescent="0.25"/>
    <row r="2768" s="53" customFormat="1" x14ac:dyDescent="0.25"/>
    <row r="2769" s="53" customFormat="1" x14ac:dyDescent="0.25"/>
    <row r="2770" s="53" customFormat="1" x14ac:dyDescent="0.25"/>
    <row r="2771" s="53" customFormat="1" x14ac:dyDescent="0.25"/>
    <row r="2772" s="53" customFormat="1" x14ac:dyDescent="0.25"/>
    <row r="2773" s="53" customFormat="1" x14ac:dyDescent="0.25"/>
    <row r="2774" s="53" customFormat="1" x14ac:dyDescent="0.25"/>
    <row r="2775" s="53" customFormat="1" x14ac:dyDescent="0.25"/>
    <row r="2776" s="53" customFormat="1" x14ac:dyDescent="0.25"/>
    <row r="2777" s="53" customFormat="1" x14ac:dyDescent="0.25"/>
    <row r="2778" s="53" customFormat="1" x14ac:dyDescent="0.25"/>
    <row r="2779" s="53" customFormat="1" x14ac:dyDescent="0.25"/>
    <row r="2780" s="53" customFormat="1" x14ac:dyDescent="0.25"/>
    <row r="2781" s="53" customFormat="1" x14ac:dyDescent="0.25"/>
    <row r="2782" s="53" customFormat="1" x14ac:dyDescent="0.25"/>
    <row r="2783" s="53" customFormat="1" x14ac:dyDescent="0.25"/>
    <row r="2784" s="53" customFormat="1" x14ac:dyDescent="0.25"/>
    <row r="2785" s="53" customFormat="1" x14ac:dyDescent="0.25"/>
    <row r="2786" s="53" customFormat="1" x14ac:dyDescent="0.25"/>
    <row r="2787" s="53" customFormat="1" x14ac:dyDescent="0.25"/>
    <row r="2788" s="53" customFormat="1" x14ac:dyDescent="0.25"/>
    <row r="2789" s="53" customFormat="1" x14ac:dyDescent="0.25"/>
    <row r="2790" s="53" customFormat="1" x14ac:dyDescent="0.25"/>
    <row r="2791" s="53" customFormat="1" x14ac:dyDescent="0.25"/>
    <row r="2792" s="53" customFormat="1" x14ac:dyDescent="0.25"/>
    <row r="2793" s="53" customFormat="1" x14ac:dyDescent="0.25"/>
    <row r="2794" s="53" customFormat="1" x14ac:dyDescent="0.25"/>
    <row r="2795" s="53" customFormat="1" x14ac:dyDescent="0.25"/>
    <row r="2796" s="53" customFormat="1" x14ac:dyDescent="0.25"/>
    <row r="2797" s="53" customFormat="1" x14ac:dyDescent="0.25"/>
    <row r="2798" s="53" customFormat="1" x14ac:dyDescent="0.25"/>
    <row r="2799" s="53" customFormat="1" x14ac:dyDescent="0.25"/>
    <row r="2800" s="53" customFormat="1" x14ac:dyDescent="0.25"/>
    <row r="2801" s="53" customFormat="1" x14ac:dyDescent="0.25"/>
    <row r="2802" s="53" customFormat="1" x14ac:dyDescent="0.25"/>
    <row r="2803" s="53" customFormat="1" x14ac:dyDescent="0.25"/>
    <row r="2804" s="53" customFormat="1" x14ac:dyDescent="0.25"/>
    <row r="2805" s="53" customFormat="1" x14ac:dyDescent="0.25"/>
    <row r="2806" s="53" customFormat="1" x14ac:dyDescent="0.25"/>
    <row r="2807" s="53" customFormat="1" x14ac:dyDescent="0.25"/>
    <row r="2808" s="53" customFormat="1" x14ac:dyDescent="0.25"/>
    <row r="2809" s="53" customFormat="1" x14ac:dyDescent="0.25"/>
    <row r="2810" s="53" customFormat="1" x14ac:dyDescent="0.25"/>
    <row r="2811" s="53" customFormat="1" x14ac:dyDescent="0.25"/>
    <row r="2812" s="53" customFormat="1" x14ac:dyDescent="0.25"/>
    <row r="2813" s="53" customFormat="1" x14ac:dyDescent="0.25"/>
    <row r="2814" s="53" customFormat="1" x14ac:dyDescent="0.25"/>
    <row r="2815" s="53" customFormat="1" x14ac:dyDescent="0.25"/>
    <row r="2816" s="53" customFormat="1" x14ac:dyDescent="0.25"/>
    <row r="2817" s="53" customFormat="1" x14ac:dyDescent="0.25"/>
    <row r="2818" s="53" customFormat="1" x14ac:dyDescent="0.25"/>
    <row r="2819" s="53" customFormat="1" x14ac:dyDescent="0.25"/>
    <row r="2820" s="53" customFormat="1" x14ac:dyDescent="0.25"/>
    <row r="2821" s="53" customFormat="1" x14ac:dyDescent="0.25"/>
    <row r="2822" s="53" customFormat="1" x14ac:dyDescent="0.25"/>
    <row r="2823" s="53" customFormat="1" x14ac:dyDescent="0.25"/>
    <row r="2824" s="53" customFormat="1" x14ac:dyDescent="0.25"/>
    <row r="2825" s="53" customFormat="1" x14ac:dyDescent="0.25"/>
    <row r="2826" s="53" customFormat="1" x14ac:dyDescent="0.25"/>
    <row r="2827" s="53" customFormat="1" x14ac:dyDescent="0.25"/>
    <row r="2828" s="53" customFormat="1" x14ac:dyDescent="0.25"/>
    <row r="2829" s="53" customFormat="1" x14ac:dyDescent="0.25"/>
    <row r="2830" s="53" customFormat="1" x14ac:dyDescent="0.25"/>
    <row r="2831" s="53" customFormat="1" x14ac:dyDescent="0.25"/>
    <row r="2832" s="53" customFormat="1" x14ac:dyDescent="0.25"/>
    <row r="2833" s="53" customFormat="1" x14ac:dyDescent="0.25"/>
    <row r="2834" s="53" customFormat="1" x14ac:dyDescent="0.25"/>
    <row r="2835" s="53" customFormat="1" x14ac:dyDescent="0.25"/>
    <row r="2836" s="53" customFormat="1" x14ac:dyDescent="0.25"/>
    <row r="2837" s="53" customFormat="1" x14ac:dyDescent="0.25"/>
    <row r="2838" s="53" customFormat="1" x14ac:dyDescent="0.25"/>
    <row r="2839" s="53" customFormat="1" x14ac:dyDescent="0.25"/>
    <row r="2840" s="53" customFormat="1" x14ac:dyDescent="0.25"/>
    <row r="2841" s="53" customFormat="1" x14ac:dyDescent="0.25"/>
    <row r="2842" s="53" customFormat="1" x14ac:dyDescent="0.25"/>
    <row r="2843" s="53" customFormat="1" x14ac:dyDescent="0.25"/>
    <row r="2844" s="53" customFormat="1" x14ac:dyDescent="0.25"/>
    <row r="2845" s="53" customFormat="1" x14ac:dyDescent="0.25"/>
    <row r="2846" s="53" customFormat="1" x14ac:dyDescent="0.25"/>
    <row r="2847" s="53" customFormat="1" x14ac:dyDescent="0.25"/>
    <row r="2848" s="53" customFormat="1" x14ac:dyDescent="0.25"/>
    <row r="2849" s="53" customFormat="1" x14ac:dyDescent="0.25"/>
    <row r="2850" s="53" customFormat="1" x14ac:dyDescent="0.25"/>
    <row r="2851" s="53" customFormat="1" x14ac:dyDescent="0.25"/>
    <row r="2852" s="53" customFormat="1" x14ac:dyDescent="0.25"/>
    <row r="2853" s="53" customFormat="1" x14ac:dyDescent="0.25"/>
    <row r="2854" s="53" customFormat="1" x14ac:dyDescent="0.25"/>
    <row r="2855" s="53" customFormat="1" x14ac:dyDescent="0.25"/>
    <row r="2856" s="53" customFormat="1" x14ac:dyDescent="0.25"/>
    <row r="2857" s="53" customFormat="1" x14ac:dyDescent="0.25"/>
    <row r="2858" s="53" customFormat="1" x14ac:dyDescent="0.25"/>
    <row r="2859" s="53" customFormat="1" x14ac:dyDescent="0.25"/>
    <row r="2860" s="53" customFormat="1" x14ac:dyDescent="0.25"/>
    <row r="2861" s="53" customFormat="1" x14ac:dyDescent="0.25"/>
    <row r="2862" s="53" customFormat="1" x14ac:dyDescent="0.25"/>
    <row r="2863" s="53" customFormat="1" x14ac:dyDescent="0.25"/>
    <row r="2864" s="53" customFormat="1" x14ac:dyDescent="0.25"/>
    <row r="2865" s="53" customFormat="1" x14ac:dyDescent="0.25"/>
    <row r="2866" s="53" customFormat="1" x14ac:dyDescent="0.25"/>
    <row r="2867" s="53" customFormat="1" x14ac:dyDescent="0.25"/>
    <row r="2868" s="53" customFormat="1" x14ac:dyDescent="0.25"/>
    <row r="2869" s="53" customFormat="1" x14ac:dyDescent="0.25"/>
    <row r="2870" s="53" customFormat="1" x14ac:dyDescent="0.25"/>
    <row r="2871" s="53" customFormat="1" x14ac:dyDescent="0.25"/>
    <row r="2872" s="53" customFormat="1" x14ac:dyDescent="0.25"/>
    <row r="2873" s="53" customFormat="1" x14ac:dyDescent="0.25"/>
    <row r="2874" s="53" customFormat="1" x14ac:dyDescent="0.25"/>
    <row r="2875" s="53" customFormat="1" x14ac:dyDescent="0.25"/>
    <row r="2876" s="53" customFormat="1" x14ac:dyDescent="0.25"/>
    <row r="2877" s="53" customFormat="1" x14ac:dyDescent="0.25"/>
    <row r="2878" s="53" customFormat="1" x14ac:dyDescent="0.25"/>
    <row r="2879" s="53" customFormat="1" x14ac:dyDescent="0.25"/>
    <row r="2880" s="53" customFormat="1" x14ac:dyDescent="0.25"/>
    <row r="2881" s="53" customFormat="1" x14ac:dyDescent="0.25"/>
    <row r="2882" s="53" customFormat="1" x14ac:dyDescent="0.25"/>
    <row r="2883" s="53" customFormat="1" x14ac:dyDescent="0.25"/>
    <row r="2884" s="53" customFormat="1" x14ac:dyDescent="0.25"/>
    <row r="2885" s="53" customFormat="1" x14ac:dyDescent="0.25"/>
    <row r="2886" s="53" customFormat="1" x14ac:dyDescent="0.25"/>
    <row r="2887" s="53" customFormat="1" x14ac:dyDescent="0.25"/>
    <row r="2888" s="53" customFormat="1" x14ac:dyDescent="0.25"/>
    <row r="2889" s="53" customFormat="1" x14ac:dyDescent="0.25"/>
    <row r="2890" s="53" customFormat="1" x14ac:dyDescent="0.25"/>
    <row r="2891" s="53" customFormat="1" x14ac:dyDescent="0.25"/>
    <row r="2892" s="53" customFormat="1" x14ac:dyDescent="0.25"/>
    <row r="2893" s="53" customFormat="1" x14ac:dyDescent="0.25"/>
    <row r="2894" s="53" customFormat="1" x14ac:dyDescent="0.25"/>
    <row r="2895" s="53" customFormat="1" x14ac:dyDescent="0.25"/>
    <row r="2896" s="53" customFormat="1" x14ac:dyDescent="0.25"/>
    <row r="2897" s="53" customFormat="1" x14ac:dyDescent="0.25"/>
    <row r="2898" s="53" customFormat="1" x14ac:dyDescent="0.25"/>
    <row r="2899" s="53" customFormat="1" x14ac:dyDescent="0.25"/>
    <row r="2900" s="53" customFormat="1" x14ac:dyDescent="0.25"/>
    <row r="2901" s="53" customFormat="1" x14ac:dyDescent="0.25"/>
    <row r="2902" s="53" customFormat="1" x14ac:dyDescent="0.25"/>
    <row r="2903" s="53" customFormat="1" x14ac:dyDescent="0.25"/>
    <row r="2904" s="53" customFormat="1" x14ac:dyDescent="0.25"/>
    <row r="2905" s="53" customFormat="1" x14ac:dyDescent="0.25"/>
    <row r="2906" s="53" customFormat="1" x14ac:dyDescent="0.25"/>
    <row r="2907" s="53" customFormat="1" x14ac:dyDescent="0.25"/>
    <row r="2908" s="53" customFormat="1" x14ac:dyDescent="0.25"/>
    <row r="2909" s="53" customFormat="1" x14ac:dyDescent="0.25"/>
    <row r="2910" s="53" customFormat="1" x14ac:dyDescent="0.25"/>
    <row r="2911" s="53" customFormat="1" x14ac:dyDescent="0.25"/>
    <row r="2912" s="53" customFormat="1" x14ac:dyDescent="0.25"/>
    <row r="2913" s="53" customFormat="1" x14ac:dyDescent="0.25"/>
    <row r="2914" s="53" customFormat="1" x14ac:dyDescent="0.25"/>
    <row r="2915" s="53" customFormat="1" x14ac:dyDescent="0.25"/>
    <row r="2916" s="53" customFormat="1" x14ac:dyDescent="0.25"/>
    <row r="2917" s="53" customFormat="1" x14ac:dyDescent="0.25"/>
    <row r="2918" s="53" customFormat="1" x14ac:dyDescent="0.25"/>
    <row r="2919" s="53" customFormat="1" x14ac:dyDescent="0.25"/>
    <row r="2920" s="53" customFormat="1" x14ac:dyDescent="0.25"/>
    <row r="2921" s="53" customFormat="1" x14ac:dyDescent="0.25"/>
    <row r="2922" s="53" customFormat="1" x14ac:dyDescent="0.25"/>
    <row r="2923" s="53" customFormat="1" x14ac:dyDescent="0.25"/>
    <row r="2924" s="53" customFormat="1" x14ac:dyDescent="0.25"/>
    <row r="2925" s="53" customFormat="1" x14ac:dyDescent="0.25"/>
    <row r="2926" s="53" customFormat="1" x14ac:dyDescent="0.25"/>
    <row r="2927" s="53" customFormat="1" x14ac:dyDescent="0.25"/>
    <row r="2928" s="53" customFormat="1" x14ac:dyDescent="0.25"/>
    <row r="2929" s="53" customFormat="1" x14ac:dyDescent="0.25"/>
    <row r="2930" s="53" customFormat="1" x14ac:dyDescent="0.25"/>
    <row r="2931" s="53" customFormat="1" x14ac:dyDescent="0.25"/>
    <row r="2932" s="53" customFormat="1" x14ac:dyDescent="0.25"/>
    <row r="2933" s="53" customFormat="1" x14ac:dyDescent="0.25"/>
    <row r="2934" s="53" customFormat="1" x14ac:dyDescent="0.25"/>
    <row r="2935" s="53" customFormat="1" x14ac:dyDescent="0.25"/>
    <row r="2936" s="53" customFormat="1" x14ac:dyDescent="0.25"/>
    <row r="2937" s="53" customFormat="1" x14ac:dyDescent="0.25"/>
    <row r="2938" s="53" customFormat="1" x14ac:dyDescent="0.25"/>
    <row r="2939" s="53" customFormat="1" x14ac:dyDescent="0.25"/>
    <row r="2940" s="53" customFormat="1" x14ac:dyDescent="0.25"/>
    <row r="2941" s="53" customFormat="1" x14ac:dyDescent="0.25"/>
    <row r="2942" s="53" customFormat="1" x14ac:dyDescent="0.25"/>
    <row r="2943" s="53" customFormat="1" x14ac:dyDescent="0.25"/>
    <row r="2944" s="53" customFormat="1" x14ac:dyDescent="0.25"/>
    <row r="2945" s="53" customFormat="1" x14ac:dyDescent="0.25"/>
    <row r="2946" s="53" customFormat="1" x14ac:dyDescent="0.25"/>
    <row r="2947" s="53" customFormat="1" x14ac:dyDescent="0.25"/>
    <row r="2948" s="53" customFormat="1" x14ac:dyDescent="0.25"/>
    <row r="2949" s="53" customFormat="1" x14ac:dyDescent="0.25"/>
    <row r="2950" s="53" customFormat="1" x14ac:dyDescent="0.25"/>
    <row r="2951" s="53" customFormat="1" x14ac:dyDescent="0.25"/>
    <row r="2952" s="53" customFormat="1" x14ac:dyDescent="0.25"/>
    <row r="2953" s="53" customFormat="1" x14ac:dyDescent="0.25"/>
    <row r="2954" s="53" customFormat="1" x14ac:dyDescent="0.25"/>
    <row r="2955" s="53" customFormat="1" x14ac:dyDescent="0.25"/>
    <row r="2956" s="53" customFormat="1" x14ac:dyDescent="0.25"/>
    <row r="2957" s="53" customFormat="1" x14ac:dyDescent="0.25"/>
    <row r="2958" s="53" customFormat="1" x14ac:dyDescent="0.25"/>
    <row r="2959" s="53" customFormat="1" x14ac:dyDescent="0.25"/>
    <row r="2960" s="53" customFormat="1" x14ac:dyDescent="0.25"/>
    <row r="2961" s="53" customFormat="1" x14ac:dyDescent="0.25"/>
    <row r="2962" s="53" customFormat="1" x14ac:dyDescent="0.25"/>
    <row r="2963" s="53" customFormat="1" x14ac:dyDescent="0.25"/>
    <row r="2964" s="53" customFormat="1" x14ac:dyDescent="0.25"/>
    <row r="2965" s="53" customFormat="1" x14ac:dyDescent="0.25"/>
    <row r="2966" s="53" customFormat="1" x14ac:dyDescent="0.25"/>
    <row r="2967" s="53" customFormat="1" x14ac:dyDescent="0.25"/>
    <row r="2968" s="53" customFormat="1" x14ac:dyDescent="0.25"/>
    <row r="2969" s="53" customFormat="1" x14ac:dyDescent="0.25"/>
    <row r="2970" s="53" customFormat="1" x14ac:dyDescent="0.25"/>
    <row r="2971" s="53" customFormat="1" x14ac:dyDescent="0.25"/>
    <row r="2972" s="53" customFormat="1" x14ac:dyDescent="0.25"/>
    <row r="2973" s="53" customFormat="1" x14ac:dyDescent="0.25"/>
    <row r="2974" s="53" customFormat="1" x14ac:dyDescent="0.25"/>
    <row r="2975" s="53" customFormat="1" x14ac:dyDescent="0.25"/>
    <row r="2976" s="53" customFormat="1" x14ac:dyDescent="0.25"/>
    <row r="2977" s="53" customFormat="1" x14ac:dyDescent="0.25"/>
    <row r="2978" s="53" customFormat="1" x14ac:dyDescent="0.25"/>
    <row r="2979" s="53" customFormat="1" x14ac:dyDescent="0.25"/>
    <row r="2980" s="53" customFormat="1" x14ac:dyDescent="0.25"/>
    <row r="2981" s="53" customFormat="1" x14ac:dyDescent="0.25"/>
    <row r="2982" s="53" customFormat="1" x14ac:dyDescent="0.25"/>
    <row r="2983" s="53" customFormat="1" x14ac:dyDescent="0.25"/>
    <row r="2984" s="53" customFormat="1" x14ac:dyDescent="0.25"/>
    <row r="2985" s="53" customFormat="1" x14ac:dyDescent="0.25"/>
    <row r="2986" s="53" customFormat="1" x14ac:dyDescent="0.25"/>
    <row r="2987" s="53" customFormat="1" x14ac:dyDescent="0.25"/>
    <row r="2988" s="53" customFormat="1" x14ac:dyDescent="0.25"/>
    <row r="2989" s="53" customFormat="1" x14ac:dyDescent="0.25"/>
    <row r="2990" s="53" customFormat="1" x14ac:dyDescent="0.25"/>
    <row r="2991" s="53" customFormat="1" x14ac:dyDescent="0.25"/>
    <row r="2992" s="53" customFormat="1" x14ac:dyDescent="0.25"/>
    <row r="2993" s="53" customFormat="1" x14ac:dyDescent="0.25"/>
    <row r="2994" s="53" customFormat="1" x14ac:dyDescent="0.25"/>
    <row r="2995" s="53" customFormat="1" x14ac:dyDescent="0.25"/>
    <row r="2996" s="53" customFormat="1" x14ac:dyDescent="0.25"/>
    <row r="2997" s="53" customFormat="1" x14ac:dyDescent="0.25"/>
    <row r="2998" s="53" customFormat="1" x14ac:dyDescent="0.25"/>
    <row r="2999" s="53" customFormat="1" x14ac:dyDescent="0.25"/>
    <row r="3000" s="53" customFormat="1" x14ac:dyDescent="0.25"/>
    <row r="3001" s="53" customFormat="1" x14ac:dyDescent="0.25"/>
    <row r="3002" s="53" customFormat="1" x14ac:dyDescent="0.25"/>
    <row r="3003" s="53" customFormat="1" x14ac:dyDescent="0.25"/>
    <row r="3004" s="53" customFormat="1" x14ac:dyDescent="0.25"/>
    <row r="3005" s="53" customFormat="1" x14ac:dyDescent="0.25"/>
    <row r="3006" s="53" customFormat="1" x14ac:dyDescent="0.25"/>
    <row r="3007" s="53" customFormat="1" x14ac:dyDescent="0.25"/>
    <row r="3008" s="53" customFormat="1" x14ac:dyDescent="0.25"/>
    <row r="3009" s="53" customFormat="1" x14ac:dyDescent="0.25"/>
    <row r="3010" s="53" customFormat="1" x14ac:dyDescent="0.25"/>
    <row r="3011" s="53" customFormat="1" x14ac:dyDescent="0.25"/>
    <row r="3012" s="53" customFormat="1" x14ac:dyDescent="0.25"/>
    <row r="3013" s="53" customFormat="1" x14ac:dyDescent="0.25"/>
    <row r="3014" s="53" customFormat="1" x14ac:dyDescent="0.25"/>
    <row r="3015" s="53" customFormat="1" x14ac:dyDescent="0.25"/>
    <row r="3016" s="53" customFormat="1" x14ac:dyDescent="0.25"/>
    <row r="3017" s="53" customFormat="1" x14ac:dyDescent="0.25"/>
    <row r="3018" s="53" customFormat="1" x14ac:dyDescent="0.25"/>
    <row r="3019" s="53" customFormat="1" x14ac:dyDescent="0.25"/>
    <row r="3020" s="53" customFormat="1" x14ac:dyDescent="0.25"/>
    <row r="3021" s="53" customFormat="1" x14ac:dyDescent="0.25"/>
    <row r="3022" s="53" customFormat="1" x14ac:dyDescent="0.25"/>
    <row r="3023" s="53" customFormat="1" x14ac:dyDescent="0.25"/>
    <row r="3024" s="53" customFormat="1" x14ac:dyDescent="0.25"/>
    <row r="3025" s="53" customFormat="1" x14ac:dyDescent="0.25"/>
    <row r="3026" s="53" customFormat="1" x14ac:dyDescent="0.25"/>
    <row r="3027" s="53" customFormat="1" x14ac:dyDescent="0.25"/>
    <row r="3028" s="53" customFormat="1" x14ac:dyDescent="0.25"/>
    <row r="3029" s="53" customFormat="1" x14ac:dyDescent="0.25"/>
    <row r="3030" s="53" customFormat="1" x14ac:dyDescent="0.25"/>
    <row r="3031" s="53" customFormat="1" x14ac:dyDescent="0.25"/>
    <row r="3032" s="53" customFormat="1" x14ac:dyDescent="0.25"/>
    <row r="3033" s="53" customFormat="1" x14ac:dyDescent="0.25"/>
    <row r="3034" s="53" customFormat="1" x14ac:dyDescent="0.25"/>
    <row r="3035" s="53" customFormat="1" x14ac:dyDescent="0.25"/>
    <row r="3036" s="53" customFormat="1" x14ac:dyDescent="0.25"/>
    <row r="3037" s="53" customFormat="1" x14ac:dyDescent="0.25"/>
    <row r="3038" s="53" customFormat="1" x14ac:dyDescent="0.25"/>
    <row r="3039" s="53" customFormat="1" x14ac:dyDescent="0.25"/>
    <row r="3040" s="53" customFormat="1" x14ac:dyDescent="0.25"/>
    <row r="3041" s="53" customFormat="1" x14ac:dyDescent="0.25"/>
    <row r="3042" s="53" customFormat="1" x14ac:dyDescent="0.25"/>
    <row r="3043" s="53" customFormat="1" x14ac:dyDescent="0.25"/>
    <row r="3044" s="53" customFormat="1" x14ac:dyDescent="0.25"/>
    <row r="3045" s="53" customFormat="1" x14ac:dyDescent="0.25"/>
    <row r="3046" s="53" customFormat="1" x14ac:dyDescent="0.25"/>
    <row r="3047" s="53" customFormat="1" x14ac:dyDescent="0.25"/>
    <row r="3048" s="53" customFormat="1" x14ac:dyDescent="0.25"/>
    <row r="3049" s="53" customFormat="1" x14ac:dyDescent="0.25"/>
    <row r="3050" s="53" customFormat="1" x14ac:dyDescent="0.25"/>
    <row r="3051" s="53" customFormat="1" x14ac:dyDescent="0.25"/>
    <row r="3052" s="53" customFormat="1" x14ac:dyDescent="0.25"/>
    <row r="3053" s="53" customFormat="1" x14ac:dyDescent="0.25"/>
    <row r="3054" s="53" customFormat="1" x14ac:dyDescent="0.25"/>
    <row r="3055" s="53" customFormat="1" x14ac:dyDescent="0.25"/>
    <row r="3056" s="53" customFormat="1" x14ac:dyDescent="0.25"/>
    <row r="3057" s="53" customFormat="1" x14ac:dyDescent="0.25"/>
    <row r="3058" s="53" customFormat="1" x14ac:dyDescent="0.25"/>
    <row r="3059" s="53" customFormat="1" x14ac:dyDescent="0.25"/>
    <row r="3060" s="53" customFormat="1" x14ac:dyDescent="0.25"/>
    <row r="3061" s="53" customFormat="1" x14ac:dyDescent="0.25"/>
    <row r="3062" s="53" customFormat="1" x14ac:dyDescent="0.25"/>
    <row r="3063" s="53" customFormat="1" x14ac:dyDescent="0.25"/>
    <row r="3064" s="53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5"/>
      <c r="B1" s="90"/>
      <c r="C1" s="90"/>
      <c r="D1" s="90"/>
      <c r="E1" s="90"/>
      <c r="F1" s="90"/>
      <c r="G1" s="75"/>
      <c r="H1" s="90"/>
      <c r="I1" s="90"/>
      <c r="J1" s="90"/>
      <c r="K1" s="90"/>
      <c r="L1" s="90"/>
      <c r="M1" s="90"/>
      <c r="N1" s="90"/>
    </row>
    <row r="2" spans="1:14" ht="26.25" customHeight="1" x14ac:dyDescent="0.25">
      <c r="A2" s="91" t="s">
        <v>18</v>
      </c>
      <c r="B2" s="92" t="s">
        <v>19</v>
      </c>
      <c r="C2" s="92" t="s">
        <v>20</v>
      </c>
      <c r="D2" s="93" t="s">
        <v>21</v>
      </c>
      <c r="E2" s="94" t="s">
        <v>22</v>
      </c>
      <c r="F2" s="96" t="s">
        <v>23</v>
      </c>
      <c r="G2" s="70"/>
      <c r="H2" s="70"/>
      <c r="I2" s="92" t="s">
        <v>24</v>
      </c>
      <c r="J2" s="70"/>
      <c r="K2" s="87"/>
      <c r="L2" s="88" t="s">
        <v>25</v>
      </c>
      <c r="M2" s="88" t="s">
        <v>26</v>
      </c>
      <c r="N2" s="89" t="s">
        <v>4</v>
      </c>
    </row>
    <row r="3" spans="1:14" ht="120.75" customHeight="1" x14ac:dyDescent="0.25">
      <c r="A3" s="68"/>
      <c r="B3" s="68"/>
      <c r="C3" s="68"/>
      <c r="D3" s="68"/>
      <c r="E3" s="95"/>
      <c r="F3" s="31" t="s">
        <v>10</v>
      </c>
      <c r="G3" s="31" t="s">
        <v>27</v>
      </c>
      <c r="H3" s="31" t="s">
        <v>28</v>
      </c>
      <c r="I3" s="32" t="s">
        <v>29</v>
      </c>
      <c r="J3" s="32" t="s">
        <v>11</v>
      </c>
      <c r="K3" s="32" t="s">
        <v>30</v>
      </c>
      <c r="L3" s="68"/>
      <c r="M3" s="68"/>
      <c r="N3" s="68"/>
    </row>
    <row r="4" spans="1:14" ht="27.75" customHeight="1" x14ac:dyDescent="0.25">
      <c r="A4" s="33">
        <v>1</v>
      </c>
      <c r="B4" s="33">
        <v>2</v>
      </c>
      <c r="C4" s="33">
        <v>3</v>
      </c>
      <c r="D4" s="33">
        <v>4</v>
      </c>
      <c r="E4" s="65">
        <v>6</v>
      </c>
      <c r="F4" s="33">
        <v>7</v>
      </c>
      <c r="G4" s="33">
        <v>8</v>
      </c>
      <c r="H4" s="33">
        <v>9</v>
      </c>
      <c r="I4" s="64">
        <v>10</v>
      </c>
      <c r="J4" s="64">
        <v>11</v>
      </c>
      <c r="K4" s="64">
        <v>12</v>
      </c>
      <c r="L4" s="33">
        <v>13</v>
      </c>
      <c r="M4" s="33">
        <v>14</v>
      </c>
      <c r="N4" s="33">
        <v>15</v>
      </c>
    </row>
    <row r="5" spans="1:14" s="39" customFormat="1" ht="22.5" customHeight="1" x14ac:dyDescent="0.25">
      <c r="A5" s="34" t="s">
        <v>15</v>
      </c>
      <c r="B5" s="34"/>
      <c r="C5" s="35"/>
      <c r="D5" s="36"/>
      <c r="E5" s="36"/>
      <c r="F5" s="36"/>
      <c r="G5" s="36"/>
      <c r="H5" s="36"/>
      <c r="I5" s="36"/>
      <c r="J5" s="37"/>
      <c r="K5" s="37"/>
      <c r="L5" s="36" t="s">
        <v>31</v>
      </c>
      <c r="M5" s="36"/>
      <c r="N5" s="38"/>
    </row>
    <row r="6" spans="1:14" s="6" customFormat="1" ht="32.25" customHeight="1" x14ac:dyDescent="0.25">
      <c r="A6" s="40"/>
      <c r="B6" s="41"/>
      <c r="C6" s="41"/>
      <c r="D6" s="42"/>
      <c r="E6" s="43"/>
      <c r="F6" s="42"/>
      <c r="G6" s="42"/>
      <c r="H6" s="42"/>
      <c r="I6" s="44"/>
      <c r="J6" s="44"/>
      <c r="K6" s="44"/>
      <c r="L6" s="45"/>
      <c r="M6" s="45"/>
      <c r="N6" s="45"/>
    </row>
    <row r="7" spans="1:14" ht="24" customHeight="1" x14ac:dyDescent="0.25">
      <c r="A7" s="46" t="s">
        <v>16</v>
      </c>
      <c r="B7" s="46"/>
      <c r="C7" s="46"/>
      <c r="D7" s="47">
        <f ca="1">SUM(INDIRECT("D6:D"&amp;ROW()-1))</f>
        <v>0</v>
      </c>
      <c r="E7" s="47">
        <f ca="1">SUM(INDIRECT("E6:E"&amp;ROW()-1))</f>
        <v>0</v>
      </c>
      <c r="F7" s="47">
        <f ca="1">SUM(INDIRECT("F6:F"&amp;ROW()-1))</f>
        <v>0</v>
      </c>
      <c r="G7" s="47">
        <f ca="1">SUM(INDIRECT("G6:G"&amp;ROW()-1))</f>
        <v>0</v>
      </c>
      <c r="H7" s="47">
        <f ca="1">SUM(INDIRECT("H6:H"&amp;ROW()-1))</f>
        <v>0</v>
      </c>
      <c r="I7" s="47">
        <f ca="1">SUM(INDIRECT("I6:I"&amp;ROW()-1))</f>
        <v>0</v>
      </c>
      <c r="J7" s="47">
        <f ca="1">SUM(INDIRECT("J6:J"&amp;ROW()-1))</f>
        <v>0</v>
      </c>
      <c r="K7" s="47">
        <f ca="1">SUM(INDIRECT("K6:K"&amp;ROW()-1))</f>
        <v>0</v>
      </c>
      <c r="L7" s="8" t="s">
        <v>31</v>
      </c>
      <c r="M7" s="8"/>
      <c r="N7" s="7"/>
    </row>
    <row r="8" spans="1:14" ht="33.75" customHeight="1" x14ac:dyDescent="0.25">
      <c r="A8" s="48" t="s">
        <v>32</v>
      </c>
      <c r="B8" s="48"/>
      <c r="C8" s="48"/>
      <c r="D8" s="49">
        <f ca="1">SUM(INDIRECT("D"&amp;ROW()-1)+D5)</f>
        <v>0</v>
      </c>
      <c r="E8" s="49">
        <f ca="1">SUM(INDIRECT("E"&amp;ROW()-1)+E5)</f>
        <v>0</v>
      </c>
      <c r="F8" s="50">
        <f ca="1">SUM(INDIRECT("F"&amp;ROW()-1)+F5)</f>
        <v>0</v>
      </c>
      <c r="G8" s="50">
        <f ca="1">SUM(INDIRECT("G"&amp;ROW()-1)+G5)</f>
        <v>0</v>
      </c>
      <c r="H8" s="50">
        <f ca="1">SUM(INDIRECT("H"&amp;ROW()-1)+H5)</f>
        <v>0</v>
      </c>
      <c r="I8" s="50">
        <f ca="1">SUM(INDIRECT("I"&amp;ROW()-1)+I5)</f>
        <v>0</v>
      </c>
      <c r="J8" s="51">
        <f ca="1">SUM(INDIRECT("J"&amp;ROW()-1)+J5)</f>
        <v>0</v>
      </c>
      <c r="K8" s="51">
        <f ca="1">SUM(INDIRECT("K"&amp;ROW()-1)+K5)</f>
        <v>0</v>
      </c>
      <c r="L8" s="49" t="s">
        <v>31</v>
      </c>
      <c r="M8" s="49"/>
      <c r="N8" s="52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2025-02-28T10:50:09Z</dcterms:modified>
</cp:coreProperties>
</file>