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\erp\backend\ERP\apps\reports\excell\"/>
    </mc:Choice>
  </mc:AlternateContent>
  <xr:revisionPtr revIDLastSave="0" documentId="13_ncr:1_{88CF34D9-7594-422D-957B-3E182D258E2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Число пользователей+посещения" sheetId="1" r:id="rId1"/>
    <sheet name="Книговыдача" sheetId="3" r:id="rId2"/>
    <sheet name="Массовые мероприятия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G7" i="3"/>
  <c r="R7" i="3"/>
  <c r="J8" i="1"/>
  <c r="G8" i="1"/>
  <c r="F7" i="3"/>
  <c r="E8" i="1"/>
  <c r="U7" i="3"/>
  <c r="M7" i="3"/>
  <c r="H8" i="1"/>
  <c r="F8" i="1"/>
  <c r="G9" i="1"/>
  <c r="J9" i="1"/>
  <c r="X7" i="3"/>
  <c r="B8" i="1"/>
  <c r="H8" i="3"/>
  <c r="C8" i="1"/>
  <c r="C9" i="1" s="1"/>
  <c r="Y7" i="3"/>
  <c r="O7" i="3"/>
  <c r="I8" i="1"/>
  <c r="K7" i="3"/>
  <c r="K8" i="3" s="1"/>
  <c r="H7" i="2"/>
  <c r="L8" i="1"/>
  <c r="F8" i="3"/>
  <c r="P7" i="3"/>
  <c r="D7" i="2"/>
  <c r="D8" i="2" s="1"/>
  <c r="Q7" i="3"/>
  <c r="G8" i="3"/>
  <c r="W7" i="3"/>
  <c r="E9" i="1"/>
  <c r="AC7" i="3"/>
  <c r="P8" i="3"/>
  <c r="K7" i="2"/>
  <c r="K8" i="2" s="1"/>
  <c r="J7" i="3"/>
  <c r="J8" i="3" s="1"/>
  <c r="W8" i="3"/>
  <c r="AA7" i="3"/>
  <c r="E7" i="2"/>
  <c r="E8" i="2" s="1"/>
  <c r="C7" i="3"/>
  <c r="C8" i="3" s="1"/>
  <c r="D7" i="3"/>
  <c r="V7" i="3"/>
  <c r="V8" i="3" s="1"/>
  <c r="B7" i="3"/>
  <c r="H8" i="2"/>
  <c r="R8" i="3"/>
  <c r="Z7" i="3"/>
  <c r="Z8" i="3" s="1"/>
  <c r="D8" i="3"/>
  <c r="I9" i="1"/>
  <c r="G7" i="2"/>
  <c r="G8" i="2" s="1"/>
  <c r="L7" i="3"/>
  <c r="F7" i="2"/>
  <c r="O8" i="3"/>
  <c r="K8" i="1"/>
  <c r="N7" i="3"/>
  <c r="N8" i="1"/>
  <c r="I7" i="3"/>
  <c r="I7" i="2"/>
  <c r="E7" i="3"/>
  <c r="E8" i="3" s="1"/>
  <c r="T7" i="3"/>
  <c r="D8" i="1"/>
  <c r="D9" i="1" s="1"/>
  <c r="J7" i="2"/>
  <c r="M8" i="3"/>
  <c r="M8" i="1"/>
  <c r="M9" i="1" s="1"/>
  <c r="I8" i="3"/>
  <c r="N9" i="1"/>
  <c r="S7" i="3"/>
  <c r="S8" i="3" s="1"/>
  <c r="O8" i="1"/>
  <c r="O9" i="1" s="1"/>
  <c r="AB7" i="3"/>
  <c r="AB8" i="3"/>
  <c r="F9" i="1"/>
  <c r="H9" i="1"/>
  <c r="U8" i="3"/>
  <c r="N8" i="3"/>
  <c r="K9" i="1"/>
  <c r="B8" i="3"/>
  <c r="L9" i="1"/>
  <c r="J8" i="2"/>
  <c r="F8" i="2"/>
  <c r="L8" i="3"/>
  <c r="Q8" i="3"/>
  <c r="B9" i="1"/>
  <c r="T8" i="3"/>
  <c r="AC8" i="3"/>
  <c r="I8" i="2"/>
  <c r="AA8" i="3"/>
  <c r="Y8" i="3"/>
  <c r="X8" i="3"/>
</calcChain>
</file>

<file path=xl/sharedStrings.xml><?xml version="1.0" encoding="utf-8"?>
<sst xmlns="http://schemas.openxmlformats.org/spreadsheetml/2006/main" count="90" uniqueCount="67">
  <si>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</si>
  <si>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</si>
  <si>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</si>
  <si>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</si>
  <si>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</si>
  <si>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</si>
  <si>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</si>
  <si>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</si>
  <si>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</si>
  <si>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</si>
  <si>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</si>
  <si>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Молодежь (15-35 л.)</t>
  </si>
  <si>
    <t>Прочие 35+</t>
  </si>
  <si>
    <t>Пенсионеры</t>
  </si>
  <si>
    <t xml:space="preserve"> инвалиды </t>
  </si>
  <si>
    <t>Всего в стенах библиотеки  (9+10+11)</t>
  </si>
  <si>
    <t>инвалиды</t>
  </si>
  <si>
    <t>внестационар</t>
  </si>
  <si>
    <t>На начало месяца</t>
  </si>
  <si>
    <t>Всего за месяц</t>
  </si>
  <si>
    <t>Итого с начала года</t>
  </si>
  <si>
    <t>Дата проведения/ дата начала</t>
  </si>
  <si>
    <t>Наименование мероприятия</t>
  </si>
  <si>
    <t>Направление</t>
  </si>
  <si>
    <t>Кол-во мероприятий</t>
  </si>
  <si>
    <t>Всего  участников (7+8+ 9)  гр.1</t>
  </si>
  <si>
    <t>из них по возрастам</t>
  </si>
  <si>
    <t>Из общего числа (из гр. 1)</t>
  </si>
  <si>
    <t>Мероприятие в рамках</t>
  </si>
  <si>
    <t>Платное</t>
  </si>
  <si>
    <t>Молодежь (до 30 л.)</t>
  </si>
  <si>
    <t>Прочие</t>
  </si>
  <si>
    <t>Инвалиды</t>
  </si>
  <si>
    <t>Внестационар</t>
  </si>
  <si>
    <t>Х</t>
  </si>
  <si>
    <t>Всего за год</t>
  </si>
  <si>
    <t>Удаленно</t>
  </si>
  <si>
    <t xml:space="preserve">Инвалиды </t>
  </si>
  <si>
    <t>Прочие (30+)</t>
  </si>
  <si>
    <t>Молодежь (14+)</t>
  </si>
  <si>
    <t>Краеведение</t>
  </si>
  <si>
    <t>аудиокниги</t>
  </si>
  <si>
    <t>прочее (в т.ч. журналы)</t>
  </si>
  <si>
    <t>Д. Детская литература</t>
  </si>
  <si>
    <t>Художественная лит-ра</t>
  </si>
  <si>
    <t xml:space="preserve"> Языкознание.       Литературоведение</t>
  </si>
  <si>
    <t>Спорт                         Искусство</t>
  </si>
  <si>
    <t>Сельское хозяйство</t>
  </si>
  <si>
    <t>Техника</t>
  </si>
  <si>
    <t>Естеств. Науки                                Медицина</t>
  </si>
  <si>
    <t>Общ.-политич. лит-ра</t>
  </si>
  <si>
    <t>Локальная библиотека</t>
  </si>
  <si>
    <t>Консультант +</t>
  </si>
  <si>
    <t>Литрес</t>
  </si>
  <si>
    <t>Президентская</t>
  </si>
  <si>
    <t>НЭБ</t>
  </si>
  <si>
    <t xml:space="preserve"> инвалиды (В общем числе)</t>
  </si>
  <si>
    <t>Молодежь (14-30 л.)</t>
  </si>
  <si>
    <t>Из гр.3</t>
  </si>
  <si>
    <t>Из них  по возрастам гр.3</t>
  </si>
  <si>
    <t>Всего выдано справок (25+26+27)      гр.3</t>
  </si>
  <si>
    <t>По отраслям гр.2</t>
  </si>
  <si>
    <t>Всего выдано книг (абонемент+читальный зал; (13-23) гр.2</t>
  </si>
  <si>
    <t>Электронные ресурсы</t>
  </si>
  <si>
    <t>Из гр. 1</t>
  </si>
  <si>
    <t>Из них по возрастам гр.1</t>
  </si>
  <si>
    <t xml:space="preserve">Всего выдано книг (абонемент+читальный зал; 3+4+5+ Электронные ресурсы (7+8+9+10+11)      гр.1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</si>
</sst>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6" borderId="6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 shrinkToFit="1"/>
    </xf>
    <xf numFmtId="1" fontId="1" fillId="0" borderId="1" xfId="0" applyNumberFormat="1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shrinkToFit="1"/>
    </xf>
    <xf numFmtId="0" fontId="3" fillId="6" borderId="2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1" fontId="9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90" wrapText="1"/>
    </xf>
    <xf numFmtId="0" fontId="0" fillId="4" borderId="6" xfId="0" applyFill="1" applyBorder="1"/>
    <xf numFmtId="0" fontId="7" fillId="0" borderId="7" xfId="0" applyFont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03"/>
  <sheetViews>
    <sheetView workbookViewId="0">
      <pane xSplit="16" ySplit="6" topLeftCell="Q7" activePane="bottomRight" state="frozen"/>
      <selection pane="topRight" activeCell="Q1" sqref="Q1"/>
      <selection pane="bottomLeft" activeCell="A7" sqref="A7"/>
      <selection pane="bottomRight" activeCell="C7" sqref="C7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7" width="8.7109375" style="3" customWidth="1"/>
    <col min="8" max="8" width="16.7109375" style="4" customWidth="1"/>
    <col min="9" max="11" width="8.7109375" style="1" customWidth="1"/>
    <col min="12" max="12" width="8.5703125" style="1" customWidth="1"/>
    <col min="13" max="14" width="9.42578125" style="3" customWidth="1"/>
    <col min="15" max="15" width="18.7109375" style="2" customWidth="1"/>
    <col min="16" max="16" width="13.28515625" style="1" customWidth="1"/>
    <col min="17" max="25" width="9.140625" style="1" customWidth="1"/>
    <col min="26" max="16384" width="9.140625" style="1"/>
  </cols>
  <sheetData>
    <row r="1" spans="1:16" ht="33.75" customHeight="1" x14ac:dyDescent="0.25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71"/>
      <c r="M1" s="72"/>
      <c r="N1" s="72"/>
      <c r="O1" s="72"/>
      <c r="P1" s="72"/>
    </row>
    <row r="2" spans="1:16" ht="54" customHeight="1" x14ac:dyDescent="0.25">
      <c r="A2" s="64" t="s">
        <v>0</v>
      </c>
      <c r="B2" s="64" t="s">
        <v>1</v>
      </c>
      <c r="C2" s="65"/>
      <c r="D2" s="65"/>
      <c r="E2" s="65"/>
      <c r="F2" s="65"/>
      <c r="G2" s="66"/>
      <c r="H2" s="64" t="s">
        <v>2</v>
      </c>
      <c r="I2" s="65"/>
      <c r="J2" s="65"/>
      <c r="K2" s="65"/>
      <c r="L2" s="65"/>
      <c r="M2" s="65"/>
      <c r="N2" s="66"/>
      <c r="O2" s="73" t="s">
        <v>3</v>
      </c>
      <c r="P2" s="76" t="s">
        <v>4</v>
      </c>
    </row>
    <row r="3" spans="1:16" ht="42.75" customHeight="1" x14ac:dyDescent="0.25">
      <c r="A3" s="67"/>
      <c r="B3" s="70" t="s">
        <v>5</v>
      </c>
      <c r="C3" s="69" t="s">
        <v>6</v>
      </c>
      <c r="D3" s="65"/>
      <c r="E3" s="65"/>
      <c r="F3" s="26" t="s">
        <v>7</v>
      </c>
      <c r="G3" s="26" t="s">
        <v>7</v>
      </c>
      <c r="H3" s="69" t="s">
        <v>8</v>
      </c>
      <c r="I3" s="65"/>
      <c r="J3" s="65"/>
      <c r="K3" s="65"/>
      <c r="L3" s="26" t="s">
        <v>9</v>
      </c>
      <c r="M3" s="26" t="s">
        <v>9</v>
      </c>
      <c r="N3" s="26" t="s">
        <v>9</v>
      </c>
      <c r="O3" s="67"/>
      <c r="P3" s="67"/>
    </row>
    <row r="4" spans="1:16" ht="127.5" customHeight="1" x14ac:dyDescent="0.25">
      <c r="A4" s="68"/>
      <c r="B4" s="68"/>
      <c r="C4" s="21" t="s">
        <v>10</v>
      </c>
      <c r="D4" s="21" t="s">
        <v>11</v>
      </c>
      <c r="E4" s="21" t="s">
        <v>12</v>
      </c>
      <c r="F4" s="27" t="s">
        <v>13</v>
      </c>
      <c r="G4" s="27" t="s">
        <v>14</v>
      </c>
      <c r="H4" s="25" t="s">
        <v>15</v>
      </c>
      <c r="I4" s="21" t="s">
        <v>10</v>
      </c>
      <c r="J4" s="21" t="s">
        <v>11</v>
      </c>
      <c r="K4" s="21" t="s">
        <v>12</v>
      </c>
      <c r="L4" s="27" t="s">
        <v>13</v>
      </c>
      <c r="M4" s="27" t="s">
        <v>16</v>
      </c>
      <c r="N4" s="27" t="s">
        <v>17</v>
      </c>
      <c r="O4" s="68"/>
      <c r="P4" s="68"/>
    </row>
    <row r="5" spans="1:16" s="15" customFormat="1" ht="18" customHeight="1" x14ac:dyDescent="0.25">
      <c r="A5" s="18">
        <v>1</v>
      </c>
      <c r="B5" s="19">
        <v>2</v>
      </c>
      <c r="C5" s="18">
        <v>3</v>
      </c>
      <c r="D5" s="18">
        <v>4</v>
      </c>
      <c r="E5" s="18">
        <v>5</v>
      </c>
      <c r="F5" s="28">
        <v>6</v>
      </c>
      <c r="G5" s="28">
        <v>7</v>
      </c>
      <c r="H5" s="19">
        <v>8</v>
      </c>
      <c r="I5" s="18">
        <v>9</v>
      </c>
      <c r="J5" s="18">
        <v>10</v>
      </c>
      <c r="K5" s="18">
        <v>11</v>
      </c>
      <c r="L5" s="28">
        <v>12</v>
      </c>
      <c r="M5" s="28">
        <v>13</v>
      </c>
      <c r="N5" s="28">
        <v>14</v>
      </c>
      <c r="O5" s="17">
        <v>15</v>
      </c>
      <c r="P5" s="16">
        <v>16</v>
      </c>
    </row>
    <row r="6" spans="1:16" s="13" customFormat="1" ht="24.75" customHeight="1" x14ac:dyDescent="0.25">
      <c r="A6" s="20" t="s">
        <v>18</v>
      </c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s="6" customFormat="1" ht="17.100000000000001" customHeight="1" x14ac:dyDescent="0.25">
      <c r="A7" s="24"/>
      <c r="B7" s="12"/>
      <c r="C7" s="9"/>
      <c r="D7" s="9"/>
      <c r="E7" s="9"/>
      <c r="F7" s="29"/>
      <c r="G7" s="29"/>
      <c r="H7" s="11"/>
      <c r="I7" s="9"/>
      <c r="J7" s="9"/>
      <c r="K7" s="9"/>
      <c r="L7" s="29"/>
      <c r="M7" s="29"/>
      <c r="N7" s="29"/>
      <c r="O7" s="10"/>
      <c r="P7" s="9"/>
    </row>
    <row r="8" spans="1:16" x14ac:dyDescent="0.25">
      <c r="A8" s="20" t="s">
        <v>19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/>
    </row>
    <row r="9" spans="1:16" ht="28.5" x14ac:dyDescent="0.25">
      <c r="A9" s="22" t="s">
        <v>20</v>
      </c>
      <c r="B9" s="23">
        <f ca="1">SUM(INDIRECT("B"&amp;ROW()-1)+B6)</f>
        <v>0</v>
      </c>
      <c r="C9" s="23">
        <f ca="1">SUM(INDIRECT("C"&amp;ROW()-1)+C6)</f>
        <v>0</v>
      </c>
      <c r="D9" s="23">
        <f ca="1">SUM(INDIRECT("D"&amp;ROW()-1)+D6)</f>
        <v>0</v>
      </c>
      <c r="E9" s="23">
        <f ca="1">SUM(INDIRECT("E"&amp;ROW()-1)+E6)</f>
        <v>0</v>
      </c>
      <c r="F9" s="23">
        <f ca="1">SUM(INDIRECT("F"&amp;ROW()-1)+F6)</f>
        <v>0</v>
      </c>
      <c r="G9" s="23">
        <f ca="1">SUM(INDIRECT("G"&amp;ROW()-1)+G6)</f>
        <v>0</v>
      </c>
      <c r="H9" s="23">
        <f ca="1">SUM(INDIRECT("H"&amp;ROW()-1)+H6)</f>
        <v>0</v>
      </c>
      <c r="I9" s="23">
        <f ca="1">SUM(INDIRECT("I"&amp;ROW()-1)+I6)</f>
        <v>0</v>
      </c>
      <c r="J9" s="23">
        <f ca="1">SUM(INDIRECT("J"&amp;ROW()-1)+J6)</f>
        <v>0</v>
      </c>
      <c r="K9" s="23">
        <f ca="1">SUM(INDIRECT("K"&amp;ROW()-1)+K6)</f>
        <v>0</v>
      </c>
      <c r="L9" s="23">
        <f ca="1">SUM(INDIRECT("L"&amp;ROW()-1)+L6)</f>
        <v>0</v>
      </c>
      <c r="M9" s="23">
        <f ca="1">SUM(INDIRECT("M"&amp;ROW()-1)+M6)</f>
        <v>0</v>
      </c>
      <c r="N9" s="23">
        <f ca="1">SUM(INDIRECT("N"&amp;ROW()-1)+N6)</f>
        <v>0</v>
      </c>
      <c r="O9" s="23">
        <f ca="1">SUM(INDIRECT("O"&amp;ROW()-1)+O6)</f>
        <v>0</v>
      </c>
      <c r="P9" s="23"/>
    </row>
    <row r="10" spans="1:16" x14ac:dyDescent="0.25">
      <c r="B10" s="1"/>
      <c r="G10" s="1"/>
      <c r="H10" s="1"/>
      <c r="M10" s="1"/>
      <c r="N10" s="1"/>
      <c r="O10" s="1"/>
    </row>
    <row r="11" spans="1:16" x14ac:dyDescent="0.25">
      <c r="B11" s="1"/>
      <c r="G11" s="1"/>
      <c r="H11" s="1"/>
      <c r="M11" s="1"/>
      <c r="N11" s="1"/>
      <c r="O11" s="1"/>
    </row>
    <row r="12" spans="1:16" x14ac:dyDescent="0.25">
      <c r="B12" s="1"/>
      <c r="G12" s="1"/>
      <c r="H12" s="1"/>
      <c r="M12" s="1"/>
      <c r="N12" s="1"/>
      <c r="O12" s="1"/>
    </row>
    <row r="13" spans="1:16" x14ac:dyDescent="0.25">
      <c r="B13" s="1"/>
      <c r="G13" s="1"/>
      <c r="H13" s="1"/>
      <c r="M13" s="1"/>
      <c r="N13" s="1"/>
      <c r="O13" s="1"/>
    </row>
    <row r="14" spans="1:16" x14ac:dyDescent="0.25">
      <c r="B14" s="1"/>
      <c r="G14" s="1"/>
      <c r="H14" s="1"/>
      <c r="M14" s="1"/>
      <c r="N14" s="1"/>
      <c r="O14" s="1"/>
    </row>
    <row r="15" spans="1:16" x14ac:dyDescent="0.25">
      <c r="B15" s="1"/>
      <c r="G15" s="1"/>
      <c r="H15" s="1"/>
      <c r="M15" s="1"/>
      <c r="N15" s="1"/>
      <c r="O15" s="1"/>
    </row>
    <row r="16" spans="1:16" x14ac:dyDescent="0.25">
      <c r="B16" s="1"/>
      <c r="G16" s="1"/>
      <c r="H16" s="1"/>
      <c r="M16" s="1"/>
      <c r="N16" s="1"/>
      <c r="O16" s="1"/>
    </row>
    <row r="17" spans="2:15" x14ac:dyDescent="0.25">
      <c r="B17" s="1"/>
      <c r="G17" s="1"/>
      <c r="H17" s="1"/>
      <c r="M17" s="1"/>
      <c r="N17" s="1"/>
      <c r="O17" s="1"/>
    </row>
    <row r="18" spans="2:15" x14ac:dyDescent="0.25">
      <c r="B18" s="1"/>
      <c r="G18" s="1"/>
      <c r="H18" s="1"/>
      <c r="M18" s="1"/>
      <c r="N18" s="1"/>
      <c r="O18" s="1"/>
    </row>
    <row r="19" spans="2:15" x14ac:dyDescent="0.25">
      <c r="B19" s="1"/>
      <c r="G19" s="1"/>
      <c r="H19" s="1"/>
      <c r="M19" s="1"/>
      <c r="N19" s="1"/>
      <c r="O19" s="1"/>
    </row>
    <row r="20" spans="2:15" x14ac:dyDescent="0.25">
      <c r="B20" s="1"/>
      <c r="G20" s="1"/>
      <c r="H20" s="1"/>
      <c r="M20" s="1"/>
      <c r="N20" s="1"/>
      <c r="O20" s="1"/>
    </row>
    <row r="21" spans="2:15" x14ac:dyDescent="0.25">
      <c r="B21" s="1"/>
      <c r="G21" s="1"/>
      <c r="H21" s="1"/>
      <c r="M21" s="1"/>
      <c r="N21" s="1"/>
      <c r="O21" s="1"/>
    </row>
    <row r="22" spans="2:15" x14ac:dyDescent="0.25">
      <c r="B22" s="1"/>
      <c r="G22" s="1"/>
      <c r="H22" s="1"/>
      <c r="M22" s="1"/>
      <c r="N22" s="1"/>
      <c r="O22" s="1"/>
    </row>
    <row r="23" spans="2:15" x14ac:dyDescent="0.25">
      <c r="B23" s="1"/>
      <c r="G23" s="1"/>
      <c r="H23" s="1"/>
      <c r="M23" s="1"/>
      <c r="N23" s="1"/>
      <c r="O23" s="1"/>
    </row>
    <row r="24" spans="2:15" x14ac:dyDescent="0.25">
      <c r="B24" s="1"/>
      <c r="G24" s="1"/>
      <c r="H24" s="1"/>
      <c r="M24" s="1"/>
      <c r="N24" s="1"/>
      <c r="O24" s="1"/>
    </row>
    <row r="25" spans="2:15" x14ac:dyDescent="0.25">
      <c r="B25" s="1"/>
      <c r="G25" s="1"/>
      <c r="H25" s="1"/>
      <c r="M25" s="1"/>
      <c r="N25" s="1"/>
      <c r="O25" s="1"/>
    </row>
    <row r="26" spans="2:15" x14ac:dyDescent="0.25">
      <c r="B26" s="1"/>
      <c r="G26" s="1"/>
      <c r="H26" s="1"/>
      <c r="M26" s="1"/>
      <c r="N26" s="1"/>
      <c r="O26" s="1"/>
    </row>
    <row r="27" spans="2:15" x14ac:dyDescent="0.25">
      <c r="B27" s="1"/>
      <c r="G27" s="1"/>
      <c r="H27" s="1"/>
      <c r="M27" s="1"/>
      <c r="N27" s="1"/>
      <c r="O27" s="1"/>
    </row>
    <row r="28" spans="2:15" x14ac:dyDescent="0.25">
      <c r="B28" s="1"/>
      <c r="G28" s="1"/>
      <c r="H28" s="1"/>
      <c r="M28" s="1"/>
      <c r="N28" s="1"/>
      <c r="O28" s="1"/>
    </row>
    <row r="29" spans="2:15" x14ac:dyDescent="0.25">
      <c r="B29" s="1"/>
      <c r="G29" s="1"/>
      <c r="H29" s="1"/>
      <c r="M29" s="1"/>
      <c r="N29" s="1"/>
      <c r="O29" s="1"/>
    </row>
    <row r="30" spans="2:15" x14ac:dyDescent="0.25">
      <c r="B30" s="1"/>
      <c r="G30" s="1"/>
      <c r="H30" s="1"/>
      <c r="M30" s="1"/>
      <c r="N30" s="1"/>
      <c r="O30" s="1"/>
    </row>
    <row r="31" spans="2:15" x14ac:dyDescent="0.25">
      <c r="B31" s="1"/>
      <c r="G31" s="1"/>
      <c r="H31" s="1"/>
      <c r="M31" s="1"/>
      <c r="N31" s="1"/>
      <c r="O31" s="1"/>
    </row>
    <row r="32" spans="2:15" x14ac:dyDescent="0.25">
      <c r="B32" s="1"/>
      <c r="G32" s="1"/>
      <c r="H32" s="1"/>
      <c r="M32" s="1"/>
      <c r="N32" s="1"/>
      <c r="O32" s="1"/>
    </row>
    <row r="33" spans="2:15" x14ac:dyDescent="0.25">
      <c r="B33" s="1"/>
      <c r="G33" s="1"/>
      <c r="H33" s="1"/>
      <c r="M33" s="1"/>
      <c r="N33" s="1"/>
      <c r="O33" s="1"/>
    </row>
    <row r="34" spans="2:15" x14ac:dyDescent="0.25">
      <c r="B34" s="1"/>
      <c r="G34" s="1"/>
      <c r="H34" s="1"/>
      <c r="M34" s="1"/>
      <c r="N34" s="1"/>
      <c r="O34" s="1"/>
    </row>
    <row r="35" spans="2:15" x14ac:dyDescent="0.25">
      <c r="B35" s="1"/>
      <c r="G35" s="1"/>
      <c r="H35" s="1"/>
      <c r="M35" s="1"/>
      <c r="N35" s="1"/>
      <c r="O35" s="1"/>
    </row>
    <row r="36" spans="2:15" x14ac:dyDescent="0.25">
      <c r="B36" s="1"/>
      <c r="G36" s="1"/>
      <c r="H36" s="1"/>
      <c r="M36" s="1"/>
      <c r="N36" s="1"/>
      <c r="O36" s="1"/>
    </row>
    <row r="37" spans="2:15" x14ac:dyDescent="0.25">
      <c r="B37" s="1"/>
      <c r="G37" s="1"/>
      <c r="H37" s="1"/>
      <c r="M37" s="1"/>
      <c r="N37" s="1"/>
      <c r="O37" s="1"/>
    </row>
    <row r="38" spans="2:15" x14ac:dyDescent="0.25">
      <c r="B38" s="1"/>
      <c r="G38" s="1"/>
      <c r="H38" s="1"/>
      <c r="M38" s="1"/>
      <c r="N38" s="1"/>
      <c r="O38" s="1"/>
    </row>
    <row r="39" spans="2:15" x14ac:dyDescent="0.25">
      <c r="B39" s="1"/>
      <c r="G39" s="1"/>
      <c r="H39" s="1"/>
      <c r="M39" s="1"/>
      <c r="N39" s="1"/>
      <c r="O39" s="1"/>
    </row>
    <row r="40" spans="2:15" x14ac:dyDescent="0.25">
      <c r="B40" s="1"/>
      <c r="G40" s="1"/>
      <c r="H40" s="1"/>
      <c r="M40" s="1"/>
      <c r="N40" s="1"/>
      <c r="O40" s="1"/>
    </row>
    <row r="41" spans="2:15" x14ac:dyDescent="0.25">
      <c r="B41" s="1"/>
      <c r="G41" s="1"/>
      <c r="H41" s="1"/>
      <c r="M41" s="1"/>
      <c r="N41" s="1"/>
      <c r="O41" s="1"/>
    </row>
    <row r="42" spans="2:15" x14ac:dyDescent="0.25">
      <c r="B42" s="1"/>
      <c r="G42" s="1"/>
      <c r="H42" s="1"/>
      <c r="M42" s="1"/>
      <c r="N42" s="1"/>
      <c r="O42" s="1"/>
    </row>
    <row r="43" spans="2:15" x14ac:dyDescent="0.25">
      <c r="B43" s="1"/>
      <c r="G43" s="1"/>
      <c r="H43" s="1"/>
      <c r="M43" s="1"/>
      <c r="N43" s="1"/>
      <c r="O43" s="1"/>
    </row>
    <row r="44" spans="2:15" x14ac:dyDescent="0.25">
      <c r="B44" s="1"/>
      <c r="G44" s="1"/>
      <c r="H44" s="1"/>
      <c r="M44" s="1"/>
      <c r="N44" s="1"/>
      <c r="O44" s="1"/>
    </row>
    <row r="45" spans="2:15" x14ac:dyDescent="0.25">
      <c r="B45" s="1"/>
      <c r="G45" s="1"/>
      <c r="H45" s="1"/>
      <c r="M45" s="1"/>
      <c r="N45" s="1"/>
      <c r="O45" s="1"/>
    </row>
    <row r="46" spans="2:15" x14ac:dyDescent="0.25">
      <c r="B46" s="1"/>
      <c r="G46" s="1"/>
      <c r="H46" s="1"/>
      <c r="M46" s="1"/>
      <c r="N46" s="1"/>
      <c r="O46" s="1"/>
    </row>
    <row r="47" spans="2:15" x14ac:dyDescent="0.25">
      <c r="B47" s="1"/>
      <c r="G47" s="1"/>
      <c r="H47" s="1"/>
      <c r="M47" s="1"/>
      <c r="N47" s="1"/>
      <c r="O47" s="1"/>
    </row>
    <row r="48" spans="2:15" x14ac:dyDescent="0.25">
      <c r="B48" s="1"/>
      <c r="G48" s="1"/>
      <c r="H48" s="1"/>
      <c r="M48" s="1"/>
      <c r="N48" s="1"/>
      <c r="O48" s="1"/>
    </row>
    <row r="49" spans="2:15" x14ac:dyDescent="0.25">
      <c r="B49" s="1"/>
      <c r="G49" s="1"/>
      <c r="H49" s="1"/>
      <c r="M49" s="1"/>
      <c r="N49" s="1"/>
      <c r="O49" s="1"/>
    </row>
    <row r="50" spans="2:15" x14ac:dyDescent="0.25">
      <c r="B50" s="1"/>
      <c r="G50" s="1"/>
      <c r="H50" s="1"/>
      <c r="M50" s="1"/>
      <c r="N50" s="1"/>
      <c r="O50" s="1"/>
    </row>
    <row r="51" spans="2:15" x14ac:dyDescent="0.25">
      <c r="B51" s="1"/>
      <c r="G51" s="1"/>
      <c r="H51" s="1"/>
      <c r="M51" s="1"/>
      <c r="N51" s="1"/>
      <c r="O51" s="1"/>
    </row>
    <row r="52" spans="2:15" x14ac:dyDescent="0.25">
      <c r="B52" s="1"/>
      <c r="G52" s="1"/>
      <c r="H52" s="1"/>
      <c r="M52" s="1"/>
      <c r="N52" s="1"/>
      <c r="O52" s="1"/>
    </row>
    <row r="53" spans="2:15" x14ac:dyDescent="0.25">
      <c r="B53" s="1"/>
      <c r="G53" s="1"/>
      <c r="H53" s="1"/>
      <c r="M53" s="1"/>
      <c r="N53" s="1"/>
      <c r="O53" s="1"/>
    </row>
    <row r="54" spans="2:15" x14ac:dyDescent="0.25">
      <c r="B54" s="1"/>
      <c r="G54" s="1"/>
      <c r="H54" s="1"/>
      <c r="M54" s="1"/>
      <c r="N54" s="1"/>
      <c r="O54" s="1"/>
    </row>
    <row r="55" spans="2:15" x14ac:dyDescent="0.25">
      <c r="B55" s="1"/>
      <c r="G55" s="1"/>
      <c r="H55" s="1"/>
      <c r="M55" s="1"/>
      <c r="N55" s="1"/>
      <c r="O55" s="1"/>
    </row>
    <row r="56" spans="2:15" x14ac:dyDescent="0.25">
      <c r="B56" s="1"/>
      <c r="G56" s="1"/>
      <c r="H56" s="1"/>
      <c r="M56" s="1"/>
      <c r="N56" s="1"/>
      <c r="O56" s="1"/>
    </row>
    <row r="57" spans="2:15" x14ac:dyDescent="0.25">
      <c r="B57" s="1"/>
      <c r="G57" s="1"/>
      <c r="H57" s="1"/>
      <c r="M57" s="1"/>
      <c r="N57" s="1"/>
      <c r="O57" s="1"/>
    </row>
    <row r="58" spans="2:15" x14ac:dyDescent="0.25">
      <c r="B58" s="1"/>
      <c r="G58" s="1"/>
      <c r="H58" s="1"/>
      <c r="M58" s="1"/>
      <c r="N58" s="1"/>
      <c r="O58" s="1"/>
    </row>
    <row r="59" spans="2:15" x14ac:dyDescent="0.25">
      <c r="B59" s="1"/>
      <c r="G59" s="1"/>
      <c r="H59" s="1"/>
      <c r="M59" s="1"/>
      <c r="N59" s="1"/>
      <c r="O59" s="1"/>
    </row>
    <row r="60" spans="2:15" x14ac:dyDescent="0.25">
      <c r="B60" s="1"/>
      <c r="G60" s="1"/>
      <c r="H60" s="1"/>
      <c r="M60" s="1"/>
      <c r="N60" s="1"/>
      <c r="O60" s="1"/>
    </row>
    <row r="61" spans="2:15" x14ac:dyDescent="0.25">
      <c r="B61" s="1"/>
      <c r="G61" s="1"/>
      <c r="H61" s="1"/>
      <c r="M61" s="1"/>
      <c r="N61" s="1"/>
      <c r="O61" s="1"/>
    </row>
    <row r="62" spans="2:15" x14ac:dyDescent="0.25">
      <c r="B62" s="1"/>
      <c r="G62" s="1"/>
      <c r="H62" s="1"/>
      <c r="M62" s="1"/>
      <c r="N62" s="1"/>
      <c r="O62" s="1"/>
    </row>
    <row r="63" spans="2:15" x14ac:dyDescent="0.25">
      <c r="B63" s="1"/>
      <c r="G63" s="1"/>
      <c r="H63" s="1"/>
      <c r="M63" s="1"/>
      <c r="N63" s="1"/>
      <c r="O63" s="1"/>
    </row>
    <row r="64" spans="2:15" x14ac:dyDescent="0.25">
      <c r="B64" s="1"/>
      <c r="G64" s="1"/>
      <c r="H64" s="1"/>
      <c r="M64" s="1"/>
      <c r="N64" s="1"/>
      <c r="O64" s="1"/>
    </row>
    <row r="65" spans="2:15" x14ac:dyDescent="0.25">
      <c r="B65" s="1"/>
      <c r="G65" s="1"/>
      <c r="H65" s="1"/>
      <c r="M65" s="1"/>
      <c r="N65" s="1"/>
      <c r="O65" s="1"/>
    </row>
    <row r="66" spans="2:15" x14ac:dyDescent="0.25">
      <c r="B66" s="1"/>
      <c r="G66" s="1"/>
      <c r="H66" s="1"/>
      <c r="M66" s="1"/>
      <c r="N66" s="1"/>
      <c r="O66" s="1"/>
    </row>
    <row r="67" spans="2:15" x14ac:dyDescent="0.25">
      <c r="B67" s="1"/>
      <c r="G67" s="1"/>
      <c r="H67" s="1"/>
      <c r="M67" s="1"/>
      <c r="N67" s="1"/>
      <c r="O67" s="1"/>
    </row>
    <row r="68" spans="2:15" x14ac:dyDescent="0.25">
      <c r="B68" s="1"/>
      <c r="G68" s="1"/>
      <c r="H68" s="1"/>
      <c r="M68" s="1"/>
      <c r="N68" s="1"/>
      <c r="O68" s="1"/>
    </row>
    <row r="69" spans="2:15" x14ac:dyDescent="0.25">
      <c r="B69" s="1"/>
      <c r="G69" s="1"/>
      <c r="H69" s="1"/>
      <c r="M69" s="1"/>
      <c r="N69" s="1"/>
      <c r="O69" s="1"/>
    </row>
    <row r="70" spans="2:15" x14ac:dyDescent="0.25">
      <c r="B70" s="1"/>
      <c r="G70" s="1"/>
      <c r="H70" s="1"/>
      <c r="M70" s="1"/>
      <c r="N70" s="1"/>
      <c r="O70" s="1"/>
    </row>
    <row r="71" spans="2:15" x14ac:dyDescent="0.25">
      <c r="B71" s="1"/>
      <c r="G71" s="1"/>
      <c r="H71" s="1"/>
      <c r="M71" s="1"/>
      <c r="N71" s="1"/>
      <c r="O71" s="1"/>
    </row>
    <row r="72" spans="2:15" x14ac:dyDescent="0.25">
      <c r="B72" s="1"/>
      <c r="G72" s="1"/>
      <c r="H72" s="1"/>
      <c r="M72" s="1"/>
      <c r="N72" s="1"/>
      <c r="O72" s="1"/>
    </row>
    <row r="73" spans="2:15" x14ac:dyDescent="0.25">
      <c r="B73" s="1"/>
      <c r="G73" s="1"/>
      <c r="H73" s="1"/>
      <c r="M73" s="1"/>
      <c r="N73" s="1"/>
      <c r="O73" s="1"/>
    </row>
    <row r="74" spans="2:15" x14ac:dyDescent="0.25">
      <c r="B74" s="1"/>
      <c r="G74" s="1"/>
      <c r="H74" s="1"/>
      <c r="M74" s="1"/>
      <c r="N74" s="1"/>
      <c r="O74" s="1"/>
    </row>
    <row r="75" spans="2:15" x14ac:dyDescent="0.25">
      <c r="B75" s="1"/>
      <c r="G75" s="1"/>
      <c r="H75" s="1"/>
      <c r="M75" s="1"/>
      <c r="N75" s="1"/>
      <c r="O75" s="1"/>
    </row>
    <row r="76" spans="2:15" x14ac:dyDescent="0.25">
      <c r="B76" s="1"/>
      <c r="G76" s="1"/>
      <c r="H76" s="1"/>
      <c r="M76" s="1"/>
      <c r="N76" s="1"/>
      <c r="O76" s="1"/>
    </row>
    <row r="77" spans="2:15" x14ac:dyDescent="0.25">
      <c r="B77" s="1"/>
      <c r="G77" s="1"/>
      <c r="H77" s="1"/>
      <c r="M77" s="1"/>
      <c r="N77" s="1"/>
      <c r="O77" s="1"/>
    </row>
    <row r="78" spans="2:15" x14ac:dyDescent="0.25">
      <c r="B78" s="1"/>
      <c r="G78" s="1"/>
      <c r="H78" s="1"/>
      <c r="M78" s="1"/>
      <c r="N78" s="1"/>
      <c r="O78" s="1"/>
    </row>
    <row r="79" spans="2:15" x14ac:dyDescent="0.25">
      <c r="B79" s="1"/>
      <c r="G79" s="1"/>
      <c r="H79" s="1"/>
      <c r="M79" s="1"/>
      <c r="N79" s="1"/>
      <c r="O79" s="1"/>
    </row>
    <row r="80" spans="2:15" x14ac:dyDescent="0.25">
      <c r="B80" s="1"/>
      <c r="G80" s="1"/>
      <c r="H80" s="1"/>
      <c r="M80" s="1"/>
      <c r="N80" s="1"/>
      <c r="O80" s="1"/>
    </row>
    <row r="81" spans="2:15" x14ac:dyDescent="0.25">
      <c r="B81" s="1"/>
      <c r="G81" s="1"/>
      <c r="H81" s="1"/>
      <c r="M81" s="1"/>
      <c r="N81" s="1"/>
      <c r="O81" s="1"/>
    </row>
    <row r="82" spans="2:15" x14ac:dyDescent="0.25">
      <c r="B82" s="1"/>
      <c r="G82" s="1"/>
      <c r="H82" s="1"/>
      <c r="M82" s="1"/>
      <c r="N82" s="1"/>
      <c r="O82" s="1"/>
    </row>
    <row r="83" spans="2:15" x14ac:dyDescent="0.25">
      <c r="B83" s="1"/>
      <c r="G83" s="1"/>
      <c r="H83" s="1"/>
      <c r="M83" s="1"/>
      <c r="N83" s="1"/>
      <c r="O83" s="1"/>
    </row>
    <row r="84" spans="2:15" x14ac:dyDescent="0.25">
      <c r="B84" s="1"/>
      <c r="G84" s="1"/>
      <c r="H84" s="1"/>
      <c r="M84" s="1"/>
      <c r="N84" s="1"/>
      <c r="O84" s="1"/>
    </row>
    <row r="85" spans="2:15" x14ac:dyDescent="0.25">
      <c r="B85" s="1"/>
      <c r="G85" s="1"/>
      <c r="H85" s="1"/>
      <c r="M85" s="1"/>
      <c r="N85" s="1"/>
      <c r="O85" s="1"/>
    </row>
    <row r="86" spans="2:15" x14ac:dyDescent="0.25">
      <c r="B86" s="1"/>
      <c r="G86" s="1"/>
      <c r="H86" s="1"/>
      <c r="M86" s="1"/>
      <c r="N86" s="1"/>
      <c r="O86" s="1"/>
    </row>
    <row r="87" spans="2:15" x14ac:dyDescent="0.25">
      <c r="B87" s="1"/>
      <c r="G87" s="1"/>
      <c r="H87" s="1"/>
      <c r="M87" s="1"/>
      <c r="N87" s="1"/>
      <c r="O87" s="1"/>
    </row>
    <row r="88" spans="2:15" x14ac:dyDescent="0.25">
      <c r="B88" s="1"/>
      <c r="G88" s="1"/>
      <c r="H88" s="1"/>
      <c r="M88" s="1"/>
      <c r="N88" s="1"/>
      <c r="O88" s="1"/>
    </row>
    <row r="89" spans="2:15" x14ac:dyDescent="0.25">
      <c r="B89" s="1"/>
      <c r="G89" s="1"/>
      <c r="H89" s="1"/>
      <c r="M89" s="1"/>
      <c r="N89" s="1"/>
      <c r="O89" s="1"/>
    </row>
    <row r="90" spans="2:15" x14ac:dyDescent="0.25">
      <c r="B90" s="1"/>
      <c r="G90" s="1"/>
      <c r="H90" s="1"/>
      <c r="M90" s="1"/>
      <c r="N90" s="1"/>
      <c r="O90" s="1"/>
    </row>
    <row r="91" spans="2:15" x14ac:dyDescent="0.25">
      <c r="B91" s="1"/>
      <c r="G91" s="1"/>
      <c r="H91" s="1"/>
      <c r="M91" s="1"/>
      <c r="N91" s="1"/>
      <c r="O91" s="1"/>
    </row>
    <row r="92" spans="2:15" x14ac:dyDescent="0.25">
      <c r="B92" s="1"/>
      <c r="G92" s="1"/>
      <c r="H92" s="1"/>
      <c r="M92" s="1"/>
      <c r="N92" s="1"/>
      <c r="O92" s="1"/>
    </row>
    <row r="93" spans="2:15" x14ac:dyDescent="0.25">
      <c r="B93" s="1"/>
      <c r="G93" s="1"/>
      <c r="H93" s="1"/>
      <c r="M93" s="1"/>
      <c r="N93" s="1"/>
      <c r="O93" s="1"/>
    </row>
    <row r="94" spans="2:15" x14ac:dyDescent="0.25">
      <c r="B94" s="1"/>
      <c r="G94" s="1"/>
      <c r="H94" s="1"/>
      <c r="M94" s="1"/>
      <c r="N94" s="1"/>
      <c r="O94" s="1"/>
    </row>
    <row r="95" spans="2:15" x14ac:dyDescent="0.25">
      <c r="B95" s="1"/>
      <c r="G95" s="1"/>
      <c r="H95" s="1"/>
      <c r="M95" s="1"/>
      <c r="N95" s="1"/>
      <c r="O95" s="1"/>
    </row>
    <row r="96" spans="2:15" x14ac:dyDescent="0.25">
      <c r="B96" s="1"/>
      <c r="G96" s="1"/>
      <c r="H96" s="1"/>
      <c r="M96" s="1"/>
      <c r="N96" s="1"/>
      <c r="O96" s="1"/>
    </row>
    <row r="97" spans="2:15" x14ac:dyDescent="0.25">
      <c r="B97" s="1"/>
      <c r="G97" s="1"/>
      <c r="H97" s="1"/>
      <c r="M97" s="1"/>
      <c r="N97" s="1"/>
      <c r="O97" s="1"/>
    </row>
    <row r="98" spans="2:15" x14ac:dyDescent="0.25">
      <c r="B98" s="1"/>
      <c r="G98" s="1"/>
      <c r="H98" s="1"/>
      <c r="M98" s="1"/>
      <c r="N98" s="1"/>
      <c r="O98" s="1"/>
    </row>
    <row r="99" spans="2:15" x14ac:dyDescent="0.25">
      <c r="B99" s="1"/>
      <c r="G99" s="1"/>
      <c r="H99" s="1"/>
      <c r="M99" s="1"/>
      <c r="N99" s="1"/>
      <c r="O99" s="1"/>
    </row>
    <row r="100" spans="2:15" x14ac:dyDescent="0.25">
      <c r="B100" s="1"/>
      <c r="G100" s="1"/>
      <c r="H100" s="1"/>
      <c r="M100" s="1"/>
      <c r="N100" s="1"/>
      <c r="O100" s="1"/>
    </row>
    <row r="101" spans="2:15" x14ac:dyDescent="0.25">
      <c r="B101" s="1"/>
      <c r="G101" s="1"/>
      <c r="H101" s="1"/>
      <c r="M101" s="1"/>
      <c r="N101" s="1"/>
      <c r="O101" s="1"/>
    </row>
    <row r="102" spans="2:15" x14ac:dyDescent="0.25">
      <c r="B102" s="1"/>
      <c r="G102" s="1"/>
      <c r="H102" s="1"/>
      <c r="M102" s="1"/>
      <c r="N102" s="1"/>
      <c r="O102" s="1"/>
    </row>
    <row r="103" spans="2:15" x14ac:dyDescent="0.25">
      <c r="B103" s="1"/>
      <c r="G103" s="1"/>
      <c r="H103" s="1"/>
      <c r="M103" s="1"/>
      <c r="N103" s="1"/>
      <c r="O103" s="1"/>
    </row>
    <row r="104" spans="2:15" x14ac:dyDescent="0.25">
      <c r="B104" s="1"/>
      <c r="G104" s="1"/>
      <c r="H104" s="1"/>
      <c r="M104" s="1"/>
      <c r="N104" s="1"/>
      <c r="O104" s="1"/>
    </row>
    <row r="105" spans="2:15" x14ac:dyDescent="0.25">
      <c r="B105" s="1"/>
      <c r="G105" s="1"/>
      <c r="H105" s="1"/>
      <c r="M105" s="1"/>
      <c r="N105" s="1"/>
      <c r="O105" s="1"/>
    </row>
    <row r="106" spans="2:15" x14ac:dyDescent="0.25">
      <c r="B106" s="1"/>
      <c r="G106" s="1"/>
      <c r="H106" s="1"/>
      <c r="M106" s="1"/>
      <c r="N106" s="1"/>
      <c r="O106" s="1"/>
    </row>
    <row r="107" spans="2:15" x14ac:dyDescent="0.25">
      <c r="B107" s="1"/>
      <c r="G107" s="1"/>
      <c r="H107" s="1"/>
      <c r="M107" s="1"/>
      <c r="N107" s="1"/>
      <c r="O107" s="1"/>
    </row>
    <row r="108" spans="2:15" x14ac:dyDescent="0.25">
      <c r="B108" s="1"/>
      <c r="G108" s="1"/>
      <c r="H108" s="1"/>
      <c r="M108" s="1"/>
      <c r="N108" s="1"/>
      <c r="O108" s="1"/>
    </row>
    <row r="109" spans="2:15" x14ac:dyDescent="0.25">
      <c r="B109" s="1"/>
      <c r="G109" s="1"/>
      <c r="H109" s="1"/>
      <c r="M109" s="1"/>
      <c r="N109" s="1"/>
      <c r="O109" s="1"/>
    </row>
    <row r="110" spans="2:15" x14ac:dyDescent="0.25">
      <c r="B110" s="1"/>
      <c r="G110" s="1"/>
      <c r="H110" s="1"/>
      <c r="M110" s="1"/>
      <c r="N110" s="1"/>
      <c r="O110" s="1"/>
    </row>
    <row r="111" spans="2:15" x14ac:dyDescent="0.25">
      <c r="B111" s="1"/>
      <c r="G111" s="1"/>
      <c r="H111" s="1"/>
      <c r="M111" s="1"/>
      <c r="N111" s="1"/>
      <c r="O111" s="1"/>
    </row>
    <row r="112" spans="2:15" x14ac:dyDescent="0.25">
      <c r="B112" s="1"/>
      <c r="G112" s="1"/>
      <c r="H112" s="1"/>
      <c r="M112" s="1"/>
      <c r="N112" s="1"/>
      <c r="O112" s="1"/>
    </row>
    <row r="113" spans="2:15" x14ac:dyDescent="0.25">
      <c r="B113" s="1"/>
      <c r="G113" s="1"/>
      <c r="H113" s="1"/>
      <c r="M113" s="1"/>
      <c r="N113" s="1"/>
      <c r="O113" s="1"/>
    </row>
    <row r="114" spans="2:15" x14ac:dyDescent="0.25">
      <c r="B114" s="1"/>
      <c r="G114" s="1"/>
      <c r="H114" s="1"/>
      <c r="M114" s="1"/>
      <c r="N114" s="1"/>
      <c r="O114" s="1"/>
    </row>
    <row r="115" spans="2:15" x14ac:dyDescent="0.25">
      <c r="B115" s="1"/>
      <c r="G115" s="1"/>
      <c r="H115" s="1"/>
      <c r="M115" s="1"/>
      <c r="N115" s="1"/>
      <c r="O115" s="1"/>
    </row>
    <row r="116" spans="2:15" x14ac:dyDescent="0.25">
      <c r="B116" s="1"/>
      <c r="G116" s="1"/>
      <c r="H116" s="1"/>
      <c r="M116" s="1"/>
      <c r="N116" s="1"/>
      <c r="O116" s="1"/>
    </row>
    <row r="117" spans="2:15" x14ac:dyDescent="0.25">
      <c r="B117" s="1"/>
      <c r="G117" s="1"/>
      <c r="H117" s="1"/>
      <c r="M117" s="1"/>
      <c r="N117" s="1"/>
      <c r="O117" s="1"/>
    </row>
    <row r="118" spans="2:15" x14ac:dyDescent="0.25">
      <c r="B118" s="1"/>
      <c r="G118" s="1"/>
      <c r="H118" s="1"/>
      <c r="M118" s="1"/>
      <c r="N118" s="1"/>
      <c r="O118" s="1"/>
    </row>
    <row r="119" spans="2:15" x14ac:dyDescent="0.25">
      <c r="B119" s="1"/>
      <c r="G119" s="1"/>
      <c r="H119" s="1"/>
      <c r="M119" s="1"/>
      <c r="N119" s="1"/>
      <c r="O119" s="1"/>
    </row>
    <row r="120" spans="2:15" x14ac:dyDescent="0.25">
      <c r="B120" s="1"/>
      <c r="G120" s="1"/>
      <c r="H120" s="1"/>
      <c r="M120" s="1"/>
      <c r="N120" s="1"/>
      <c r="O120" s="1"/>
    </row>
    <row r="121" spans="2:15" x14ac:dyDescent="0.25">
      <c r="B121" s="1"/>
      <c r="G121" s="1"/>
      <c r="H121" s="1"/>
      <c r="M121" s="1"/>
      <c r="N121" s="1"/>
      <c r="O121" s="1"/>
    </row>
    <row r="122" spans="2:15" x14ac:dyDescent="0.25">
      <c r="B122" s="1"/>
      <c r="G122" s="1"/>
      <c r="H122" s="1"/>
      <c r="M122" s="1"/>
      <c r="N122" s="1"/>
      <c r="O122" s="1"/>
    </row>
    <row r="123" spans="2:15" x14ac:dyDescent="0.25">
      <c r="B123" s="1"/>
      <c r="G123" s="1"/>
      <c r="H123" s="1"/>
      <c r="M123" s="1"/>
      <c r="N123" s="1"/>
      <c r="O123" s="1"/>
    </row>
    <row r="124" spans="2:15" x14ac:dyDescent="0.25">
      <c r="B124" s="1"/>
      <c r="G124" s="1"/>
      <c r="H124" s="1"/>
      <c r="M124" s="1"/>
      <c r="N124" s="1"/>
      <c r="O124" s="1"/>
    </row>
    <row r="125" spans="2:15" x14ac:dyDescent="0.25">
      <c r="B125" s="1"/>
      <c r="G125" s="1"/>
      <c r="H125" s="1"/>
      <c r="M125" s="1"/>
      <c r="N125" s="1"/>
      <c r="O125" s="1"/>
    </row>
    <row r="126" spans="2:15" x14ac:dyDescent="0.25">
      <c r="B126" s="1"/>
      <c r="G126" s="1"/>
      <c r="H126" s="1"/>
      <c r="M126" s="1"/>
      <c r="N126" s="1"/>
      <c r="O126" s="1"/>
    </row>
    <row r="127" spans="2:15" x14ac:dyDescent="0.25">
      <c r="B127" s="1"/>
      <c r="G127" s="1"/>
      <c r="H127" s="1"/>
      <c r="M127" s="1"/>
      <c r="N127" s="1"/>
      <c r="O127" s="1"/>
    </row>
    <row r="128" spans="2:15" x14ac:dyDescent="0.25">
      <c r="B128" s="1"/>
      <c r="G128" s="1"/>
      <c r="H128" s="1"/>
      <c r="M128" s="1"/>
      <c r="N128" s="1"/>
      <c r="O128" s="1"/>
    </row>
    <row r="129" spans="2:15" x14ac:dyDescent="0.25">
      <c r="B129" s="1"/>
      <c r="G129" s="1"/>
      <c r="H129" s="1"/>
      <c r="M129" s="1"/>
      <c r="N129" s="1"/>
      <c r="O129" s="1"/>
    </row>
    <row r="130" spans="2:15" x14ac:dyDescent="0.25">
      <c r="B130" s="1"/>
      <c r="G130" s="1"/>
      <c r="H130" s="1"/>
      <c r="M130" s="1"/>
      <c r="N130" s="1"/>
      <c r="O130" s="1"/>
    </row>
    <row r="131" spans="2:15" x14ac:dyDescent="0.25">
      <c r="B131" s="1"/>
      <c r="G131" s="1"/>
      <c r="H131" s="1"/>
      <c r="M131" s="1"/>
      <c r="N131" s="1"/>
      <c r="O131" s="1"/>
    </row>
    <row r="132" spans="2:15" x14ac:dyDescent="0.25">
      <c r="B132" s="1"/>
      <c r="G132" s="1"/>
      <c r="H132" s="1"/>
      <c r="M132" s="1"/>
      <c r="N132" s="1"/>
      <c r="O132" s="1"/>
    </row>
    <row r="133" spans="2:15" x14ac:dyDescent="0.25">
      <c r="B133" s="1"/>
      <c r="G133" s="1"/>
      <c r="H133" s="1"/>
      <c r="M133" s="1"/>
      <c r="N133" s="1"/>
      <c r="O133" s="1"/>
    </row>
    <row r="134" spans="2:15" x14ac:dyDescent="0.25">
      <c r="B134" s="1"/>
      <c r="G134" s="1"/>
      <c r="H134" s="1"/>
      <c r="M134" s="1"/>
      <c r="N134" s="1"/>
      <c r="O134" s="1"/>
    </row>
    <row r="135" spans="2:15" x14ac:dyDescent="0.25">
      <c r="B135" s="1"/>
      <c r="G135" s="1"/>
      <c r="H135" s="1"/>
      <c r="M135" s="1"/>
      <c r="N135" s="1"/>
      <c r="O135" s="1"/>
    </row>
    <row r="136" spans="2:15" x14ac:dyDescent="0.25">
      <c r="B136" s="1"/>
      <c r="G136" s="1"/>
      <c r="H136" s="1"/>
      <c r="M136" s="1"/>
      <c r="N136" s="1"/>
      <c r="O136" s="1"/>
    </row>
    <row r="137" spans="2:15" x14ac:dyDescent="0.25">
      <c r="B137" s="1"/>
      <c r="G137" s="1"/>
      <c r="H137" s="1"/>
      <c r="M137" s="1"/>
      <c r="N137" s="1"/>
      <c r="O137" s="1"/>
    </row>
    <row r="138" spans="2:15" x14ac:dyDescent="0.25">
      <c r="B138" s="1"/>
      <c r="G138" s="1"/>
      <c r="H138" s="1"/>
      <c r="M138" s="1"/>
      <c r="N138" s="1"/>
      <c r="O138" s="1"/>
    </row>
    <row r="139" spans="2:15" x14ac:dyDescent="0.25">
      <c r="B139" s="1"/>
      <c r="G139" s="1"/>
      <c r="H139" s="1"/>
      <c r="M139" s="1"/>
      <c r="N139" s="1"/>
      <c r="O139" s="1"/>
    </row>
    <row r="140" spans="2:15" x14ac:dyDescent="0.25">
      <c r="B140" s="1"/>
      <c r="G140" s="1"/>
      <c r="H140" s="1"/>
      <c r="M140" s="1"/>
      <c r="N140" s="1"/>
      <c r="O140" s="1"/>
    </row>
    <row r="141" spans="2:15" x14ac:dyDescent="0.25">
      <c r="B141" s="1"/>
      <c r="G141" s="1"/>
      <c r="H141" s="1"/>
      <c r="M141" s="1"/>
      <c r="N141" s="1"/>
      <c r="O141" s="1"/>
    </row>
    <row r="142" spans="2:15" x14ac:dyDescent="0.25">
      <c r="B142" s="1"/>
      <c r="G142" s="1"/>
      <c r="H142" s="1"/>
      <c r="M142" s="1"/>
      <c r="N142" s="1"/>
      <c r="O142" s="1"/>
    </row>
    <row r="143" spans="2:15" x14ac:dyDescent="0.25">
      <c r="B143" s="1"/>
      <c r="G143" s="1"/>
      <c r="H143" s="1"/>
      <c r="M143" s="1"/>
      <c r="N143" s="1"/>
      <c r="O143" s="1"/>
    </row>
    <row r="144" spans="2:15" x14ac:dyDescent="0.25">
      <c r="B144" s="1"/>
      <c r="G144" s="1"/>
      <c r="H144" s="1"/>
      <c r="M144" s="1"/>
      <c r="N144" s="1"/>
      <c r="O144" s="1"/>
    </row>
    <row r="145" spans="2:15" x14ac:dyDescent="0.25">
      <c r="B145" s="1"/>
      <c r="G145" s="1"/>
      <c r="H145" s="1"/>
      <c r="M145" s="1"/>
      <c r="N145" s="1"/>
      <c r="O145" s="1"/>
    </row>
    <row r="146" spans="2:15" x14ac:dyDescent="0.25">
      <c r="B146" s="1"/>
      <c r="G146" s="1"/>
      <c r="H146" s="1"/>
      <c r="M146" s="1"/>
      <c r="N146" s="1"/>
      <c r="O146" s="1"/>
    </row>
    <row r="147" spans="2:15" x14ac:dyDescent="0.25">
      <c r="B147" s="1"/>
      <c r="G147" s="1"/>
      <c r="H147" s="1"/>
      <c r="M147" s="1"/>
      <c r="N147" s="1"/>
      <c r="O147" s="1"/>
    </row>
    <row r="148" spans="2:15" x14ac:dyDescent="0.25">
      <c r="B148" s="1"/>
      <c r="G148" s="1"/>
      <c r="H148" s="1"/>
      <c r="M148" s="1"/>
      <c r="N148" s="1"/>
      <c r="O148" s="1"/>
    </row>
    <row r="149" spans="2:15" x14ac:dyDescent="0.25">
      <c r="B149" s="1"/>
      <c r="G149" s="1"/>
      <c r="H149" s="1"/>
      <c r="M149" s="1"/>
      <c r="N149" s="1"/>
      <c r="O149" s="1"/>
    </row>
    <row r="150" spans="2:15" x14ac:dyDescent="0.25">
      <c r="B150" s="1"/>
      <c r="G150" s="1"/>
      <c r="H150" s="1"/>
      <c r="M150" s="1"/>
      <c r="N150" s="1"/>
      <c r="O150" s="1"/>
    </row>
    <row r="151" spans="2:15" x14ac:dyDescent="0.25">
      <c r="B151" s="1"/>
      <c r="G151" s="1"/>
      <c r="H151" s="1"/>
      <c r="M151" s="1"/>
      <c r="N151" s="1"/>
      <c r="O151" s="1"/>
    </row>
    <row r="152" spans="2:15" x14ac:dyDescent="0.25">
      <c r="B152" s="1"/>
      <c r="G152" s="1"/>
      <c r="H152" s="1"/>
      <c r="M152" s="1"/>
      <c r="N152" s="1"/>
      <c r="O152" s="1"/>
    </row>
    <row r="153" spans="2:15" x14ac:dyDescent="0.25">
      <c r="B153" s="1"/>
      <c r="G153" s="1"/>
      <c r="H153" s="1"/>
      <c r="M153" s="1"/>
      <c r="N153" s="1"/>
      <c r="O153" s="1"/>
    </row>
    <row r="154" spans="2:15" x14ac:dyDescent="0.25">
      <c r="B154" s="1"/>
      <c r="G154" s="1"/>
      <c r="H154" s="1"/>
      <c r="M154" s="1"/>
      <c r="N154" s="1"/>
      <c r="O154" s="1"/>
    </row>
    <row r="155" spans="2:15" x14ac:dyDescent="0.25">
      <c r="B155" s="1"/>
      <c r="G155" s="1"/>
      <c r="H155" s="1"/>
      <c r="M155" s="1"/>
      <c r="N155" s="1"/>
      <c r="O155" s="1"/>
    </row>
    <row r="156" spans="2:15" x14ac:dyDescent="0.25">
      <c r="B156" s="1"/>
      <c r="G156" s="1"/>
      <c r="H156" s="1"/>
      <c r="M156" s="1"/>
      <c r="N156" s="1"/>
      <c r="O156" s="1"/>
    </row>
    <row r="157" spans="2:15" x14ac:dyDescent="0.25">
      <c r="B157" s="1"/>
      <c r="G157" s="1"/>
      <c r="H157" s="1"/>
      <c r="M157" s="1"/>
      <c r="N157" s="1"/>
      <c r="O157" s="1"/>
    </row>
    <row r="158" spans="2:15" x14ac:dyDescent="0.25">
      <c r="B158" s="1"/>
      <c r="G158" s="1"/>
      <c r="H158" s="1"/>
      <c r="M158" s="1"/>
      <c r="N158" s="1"/>
      <c r="O158" s="1"/>
    </row>
    <row r="159" spans="2:15" x14ac:dyDescent="0.25">
      <c r="B159" s="1"/>
      <c r="G159" s="1"/>
      <c r="H159" s="1"/>
      <c r="M159" s="1"/>
      <c r="N159" s="1"/>
      <c r="O159" s="1"/>
    </row>
    <row r="160" spans="2:15" x14ac:dyDescent="0.25">
      <c r="B160" s="1"/>
      <c r="G160" s="1"/>
      <c r="H160" s="1"/>
      <c r="M160" s="1"/>
      <c r="N160" s="1"/>
      <c r="O160" s="1"/>
    </row>
    <row r="161" spans="2:15" x14ac:dyDescent="0.25">
      <c r="B161" s="1"/>
      <c r="G161" s="1"/>
      <c r="H161" s="1"/>
      <c r="M161" s="1"/>
      <c r="N161" s="1"/>
      <c r="O161" s="1"/>
    </row>
    <row r="162" spans="2:15" x14ac:dyDescent="0.25">
      <c r="B162" s="1"/>
      <c r="G162" s="1"/>
      <c r="H162" s="1"/>
      <c r="M162" s="1"/>
      <c r="N162" s="1"/>
      <c r="O162" s="1"/>
    </row>
    <row r="163" spans="2:15" x14ac:dyDescent="0.25">
      <c r="B163" s="1"/>
      <c r="G163" s="1"/>
      <c r="H163" s="1"/>
      <c r="M163" s="1"/>
      <c r="N163" s="1"/>
      <c r="O163" s="1"/>
    </row>
    <row r="164" spans="2:15" x14ac:dyDescent="0.25">
      <c r="B164" s="1"/>
      <c r="G164" s="1"/>
      <c r="H164" s="1"/>
      <c r="M164" s="1"/>
      <c r="N164" s="1"/>
      <c r="O164" s="1"/>
    </row>
    <row r="165" spans="2:15" x14ac:dyDescent="0.25">
      <c r="B165" s="1"/>
      <c r="G165" s="1"/>
      <c r="H165" s="1"/>
      <c r="M165" s="1"/>
      <c r="N165" s="1"/>
      <c r="O165" s="1"/>
    </row>
    <row r="166" spans="2:15" x14ac:dyDescent="0.25">
      <c r="B166" s="1"/>
      <c r="G166" s="1"/>
      <c r="H166" s="1"/>
      <c r="M166" s="1"/>
      <c r="N166" s="1"/>
      <c r="O166" s="1"/>
    </row>
    <row r="167" spans="2:15" x14ac:dyDescent="0.25">
      <c r="B167" s="1"/>
      <c r="G167" s="1"/>
      <c r="H167" s="1"/>
      <c r="M167" s="1"/>
      <c r="N167" s="1"/>
      <c r="O167" s="1"/>
    </row>
    <row r="168" spans="2:15" x14ac:dyDescent="0.25">
      <c r="B168" s="1"/>
      <c r="G168" s="1"/>
      <c r="H168" s="1"/>
      <c r="M168" s="1"/>
      <c r="N168" s="1"/>
      <c r="O168" s="1"/>
    </row>
    <row r="169" spans="2:15" x14ac:dyDescent="0.25">
      <c r="B169" s="1"/>
      <c r="G169" s="1"/>
      <c r="H169" s="1"/>
      <c r="M169" s="1"/>
      <c r="N169" s="1"/>
      <c r="O169" s="1"/>
    </row>
    <row r="170" spans="2:15" x14ac:dyDescent="0.25">
      <c r="B170" s="1"/>
      <c r="G170" s="1"/>
      <c r="H170" s="1"/>
      <c r="M170" s="1"/>
      <c r="N170" s="1"/>
      <c r="O170" s="1"/>
    </row>
    <row r="171" spans="2:15" x14ac:dyDescent="0.25">
      <c r="B171" s="1"/>
      <c r="G171" s="1"/>
      <c r="H171" s="1"/>
      <c r="M171" s="1"/>
      <c r="N171" s="1"/>
      <c r="O171" s="1"/>
    </row>
    <row r="172" spans="2:15" x14ac:dyDescent="0.25">
      <c r="B172" s="1"/>
      <c r="G172" s="1"/>
      <c r="H172" s="1"/>
      <c r="M172" s="1"/>
      <c r="N172" s="1"/>
      <c r="O172" s="1"/>
    </row>
    <row r="173" spans="2:15" x14ac:dyDescent="0.25">
      <c r="B173" s="1"/>
      <c r="G173" s="1"/>
      <c r="H173" s="1"/>
      <c r="M173" s="1"/>
      <c r="N173" s="1"/>
      <c r="O173" s="1"/>
    </row>
    <row r="174" spans="2:15" x14ac:dyDescent="0.25">
      <c r="B174" s="1"/>
      <c r="G174" s="1"/>
      <c r="H174" s="1"/>
      <c r="M174" s="1"/>
      <c r="N174" s="1"/>
      <c r="O174" s="1"/>
    </row>
    <row r="175" spans="2:15" x14ac:dyDescent="0.25">
      <c r="B175" s="1"/>
      <c r="G175" s="1"/>
      <c r="H175" s="1"/>
      <c r="M175" s="1"/>
      <c r="N175" s="1"/>
      <c r="O175" s="1"/>
    </row>
    <row r="176" spans="2:15" x14ac:dyDescent="0.25">
      <c r="B176" s="1"/>
      <c r="G176" s="1"/>
      <c r="H176" s="1"/>
      <c r="M176" s="1"/>
      <c r="N176" s="1"/>
      <c r="O176" s="1"/>
    </row>
    <row r="177" spans="2:15" x14ac:dyDescent="0.25">
      <c r="B177" s="1"/>
      <c r="G177" s="1"/>
      <c r="H177" s="1"/>
      <c r="M177" s="1"/>
      <c r="N177" s="1"/>
      <c r="O177" s="1"/>
    </row>
    <row r="178" spans="2:15" x14ac:dyDescent="0.25">
      <c r="B178" s="1"/>
      <c r="G178" s="1"/>
      <c r="H178" s="1"/>
      <c r="M178" s="1"/>
      <c r="N178" s="1"/>
      <c r="O178" s="1"/>
    </row>
    <row r="179" spans="2:15" x14ac:dyDescent="0.25">
      <c r="B179" s="1"/>
      <c r="G179" s="1"/>
      <c r="H179" s="1"/>
      <c r="M179" s="1"/>
      <c r="N179" s="1"/>
      <c r="O179" s="1"/>
    </row>
    <row r="180" spans="2:15" x14ac:dyDescent="0.25">
      <c r="B180" s="1"/>
      <c r="G180" s="1"/>
      <c r="H180" s="1"/>
      <c r="M180" s="1"/>
      <c r="N180" s="1"/>
      <c r="O180" s="1"/>
    </row>
    <row r="181" spans="2:15" x14ac:dyDescent="0.25">
      <c r="B181" s="1"/>
      <c r="G181" s="1"/>
      <c r="H181" s="1"/>
      <c r="M181" s="1"/>
      <c r="N181" s="1"/>
      <c r="O181" s="1"/>
    </row>
    <row r="182" spans="2:15" x14ac:dyDescent="0.25">
      <c r="B182" s="1"/>
      <c r="G182" s="1"/>
      <c r="H182" s="1"/>
      <c r="M182" s="1"/>
      <c r="N182" s="1"/>
      <c r="O182" s="1"/>
    </row>
    <row r="183" spans="2:15" x14ac:dyDescent="0.25">
      <c r="B183" s="1"/>
      <c r="G183" s="1"/>
      <c r="H183" s="1"/>
      <c r="M183" s="1"/>
      <c r="N183" s="1"/>
      <c r="O183" s="1"/>
    </row>
    <row r="184" spans="2:15" x14ac:dyDescent="0.25">
      <c r="B184" s="1"/>
      <c r="G184" s="1"/>
      <c r="H184" s="1"/>
      <c r="M184" s="1"/>
      <c r="N184" s="1"/>
      <c r="O184" s="1"/>
    </row>
    <row r="185" spans="2:15" x14ac:dyDescent="0.25">
      <c r="B185" s="1"/>
      <c r="G185" s="1"/>
      <c r="H185" s="1"/>
      <c r="M185" s="1"/>
      <c r="N185" s="1"/>
      <c r="O185" s="1"/>
    </row>
    <row r="186" spans="2:15" x14ac:dyDescent="0.25">
      <c r="B186" s="1"/>
      <c r="G186" s="1"/>
      <c r="H186" s="1"/>
      <c r="M186" s="1"/>
      <c r="N186" s="1"/>
      <c r="O186" s="1"/>
    </row>
    <row r="187" spans="2:15" x14ac:dyDescent="0.25">
      <c r="B187" s="1"/>
      <c r="G187" s="1"/>
      <c r="H187" s="1"/>
      <c r="M187" s="1"/>
      <c r="N187" s="1"/>
      <c r="O187" s="1"/>
    </row>
    <row r="188" spans="2:15" x14ac:dyDescent="0.25">
      <c r="B188" s="1"/>
      <c r="G188" s="1"/>
      <c r="H188" s="1"/>
      <c r="M188" s="1"/>
      <c r="N188" s="1"/>
      <c r="O188" s="1"/>
    </row>
    <row r="189" spans="2:15" x14ac:dyDescent="0.25">
      <c r="B189" s="1"/>
      <c r="G189" s="1"/>
      <c r="H189" s="1"/>
      <c r="M189" s="1"/>
      <c r="N189" s="1"/>
      <c r="O189" s="1"/>
    </row>
    <row r="190" spans="2:15" x14ac:dyDescent="0.25">
      <c r="B190" s="1"/>
      <c r="G190" s="1"/>
      <c r="H190" s="1"/>
      <c r="M190" s="1"/>
      <c r="N190" s="1"/>
      <c r="O190" s="1"/>
    </row>
    <row r="191" spans="2:15" x14ac:dyDescent="0.25">
      <c r="B191" s="1"/>
      <c r="G191" s="1"/>
      <c r="H191" s="1"/>
      <c r="M191" s="1"/>
      <c r="N191" s="1"/>
      <c r="O191" s="1"/>
    </row>
    <row r="192" spans="2:15" x14ac:dyDescent="0.25">
      <c r="B192" s="1"/>
      <c r="G192" s="1"/>
      <c r="H192" s="1"/>
      <c r="M192" s="1"/>
      <c r="N192" s="1"/>
      <c r="O192" s="1"/>
    </row>
    <row r="193" spans="2:15" x14ac:dyDescent="0.25">
      <c r="B193" s="1"/>
      <c r="G193" s="1"/>
      <c r="H193" s="1"/>
      <c r="M193" s="1"/>
      <c r="N193" s="1"/>
      <c r="O193" s="1"/>
    </row>
    <row r="194" spans="2:15" x14ac:dyDescent="0.25">
      <c r="B194" s="1"/>
      <c r="G194" s="1"/>
      <c r="H194" s="1"/>
      <c r="M194" s="1"/>
      <c r="N194" s="1"/>
      <c r="O194" s="1"/>
    </row>
    <row r="195" spans="2:15" x14ac:dyDescent="0.25">
      <c r="B195" s="1"/>
      <c r="G195" s="1"/>
      <c r="H195" s="1"/>
      <c r="M195" s="1"/>
      <c r="N195" s="1"/>
      <c r="O195" s="1"/>
    </row>
    <row r="196" spans="2:15" x14ac:dyDescent="0.25">
      <c r="B196" s="1"/>
      <c r="G196" s="1"/>
      <c r="H196" s="1"/>
      <c r="M196" s="1"/>
      <c r="N196" s="1"/>
      <c r="O196" s="1"/>
    </row>
    <row r="197" spans="2:15" x14ac:dyDescent="0.25">
      <c r="B197" s="1"/>
      <c r="G197" s="1"/>
      <c r="H197" s="1"/>
      <c r="M197" s="1"/>
      <c r="N197" s="1"/>
      <c r="O197" s="1"/>
    </row>
    <row r="198" spans="2:15" x14ac:dyDescent="0.25">
      <c r="B198" s="1"/>
      <c r="G198" s="1"/>
      <c r="H198" s="1"/>
      <c r="M198" s="1"/>
      <c r="N198" s="1"/>
      <c r="O198" s="1"/>
    </row>
    <row r="199" spans="2:15" x14ac:dyDescent="0.25">
      <c r="B199" s="1"/>
      <c r="G199" s="1"/>
      <c r="H199" s="1"/>
      <c r="M199" s="1"/>
      <c r="N199" s="1"/>
      <c r="O199" s="1"/>
    </row>
    <row r="200" spans="2:15" x14ac:dyDescent="0.25">
      <c r="B200" s="1"/>
      <c r="G200" s="1"/>
      <c r="H200" s="1"/>
      <c r="M200" s="1"/>
      <c r="N200" s="1"/>
      <c r="O200" s="1"/>
    </row>
    <row r="201" spans="2:15" x14ac:dyDescent="0.25">
      <c r="B201" s="1"/>
      <c r="G201" s="1"/>
      <c r="H201" s="1"/>
      <c r="M201" s="1"/>
      <c r="N201" s="1"/>
      <c r="O201" s="1"/>
    </row>
    <row r="202" spans="2:15" x14ac:dyDescent="0.25">
      <c r="B202" s="1"/>
      <c r="G202" s="1"/>
      <c r="H202" s="1"/>
      <c r="M202" s="1"/>
      <c r="N202" s="1"/>
      <c r="O202" s="1"/>
    </row>
    <row r="203" spans="2:15" x14ac:dyDescent="0.25">
      <c r="B203" s="1"/>
      <c r="G203" s="1"/>
      <c r="H203" s="1"/>
      <c r="M203" s="1"/>
      <c r="N203" s="1"/>
      <c r="O203" s="1"/>
    </row>
  </sheetData>
  <mergeCells count="10">
    <mergeCell ref="B2:G2"/>
    <mergeCell ref="A2:A4"/>
    <mergeCell ref="H3:K3"/>
    <mergeCell ref="B3:B4"/>
    <mergeCell ref="L1:P1"/>
    <mergeCell ref="H2:N2"/>
    <mergeCell ref="C3:E3"/>
    <mergeCell ref="O2:O4"/>
    <mergeCell ref="A1:K1"/>
    <mergeCell ref="P2:P4"/>
  </mergeCells>
  <pageMargins left="0.7" right="0.7" top="0.75" bottom="0.75" header="0.3" footer="0.3"/>
  <pageSetup paperSize="9" scale="9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1A4-476B-4815-96C8-F90509F6899B}">
  <sheetPr>
    <pageSetUpPr fitToPage="1"/>
  </sheetPr>
  <dimension ref="A1:AD3064"/>
  <sheetViews>
    <sheetView zoomScaleNormal="100" workbookViewId="0">
      <pane xSplit="12" ySplit="5" topLeftCell="M6" activePane="bottomRight" state="frozen"/>
      <selection pane="topRight" activeCell="M1" sqref="M1"/>
      <selection pane="bottomLeft" activeCell="A6" sqref="A6"/>
      <selection pane="bottomRight" activeCell="F4" sqref="F4"/>
    </sheetView>
  </sheetViews>
  <sheetFormatPr defaultColWidth="9.140625" defaultRowHeight="15" x14ac:dyDescent="0.25"/>
  <cols>
    <col min="1" max="1" width="19" style="54" customWidth="1"/>
    <col min="2" max="2" width="16.7109375" style="55" customWidth="1"/>
    <col min="3" max="11" width="8.7109375" style="54" customWidth="1"/>
    <col min="12" max="12" width="16.7109375" style="55" customWidth="1"/>
    <col min="13" max="23" width="8.7109375" style="54" customWidth="1"/>
    <col min="24" max="24" width="16.7109375" style="55" customWidth="1"/>
    <col min="25" max="29" width="8.7109375" style="54" customWidth="1"/>
    <col min="30" max="30" width="11.42578125" style="54" customWidth="1"/>
    <col min="31" max="33" width="9.140625" style="54" customWidth="1"/>
    <col min="34" max="16384" width="9.140625" style="54"/>
  </cols>
  <sheetData>
    <row r="1" spans="1:30" ht="33.7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3"/>
      <c r="V1" s="83"/>
      <c r="W1" s="83"/>
      <c r="X1" s="83"/>
      <c r="Y1" s="83"/>
      <c r="Z1" s="83"/>
      <c r="AA1" s="83"/>
      <c r="AB1" s="83"/>
      <c r="AC1" s="83"/>
      <c r="AD1" s="83"/>
    </row>
    <row r="2" spans="1:30" ht="54" customHeight="1" x14ac:dyDescent="0.25">
      <c r="A2" s="81" t="s">
        <v>0</v>
      </c>
      <c r="B2" s="80" t="s">
        <v>66</v>
      </c>
      <c r="C2" s="69" t="s">
        <v>65</v>
      </c>
      <c r="D2" s="65"/>
      <c r="E2" s="65"/>
      <c r="F2" s="30" t="s">
        <v>64</v>
      </c>
      <c r="G2" s="84" t="s">
        <v>63</v>
      </c>
      <c r="H2" s="65"/>
      <c r="I2" s="65"/>
      <c r="J2" s="65"/>
      <c r="K2" s="66"/>
      <c r="L2" s="80" t="s">
        <v>62</v>
      </c>
      <c r="M2" s="77" t="s">
        <v>61</v>
      </c>
      <c r="N2" s="78"/>
      <c r="O2" s="78"/>
      <c r="P2" s="78"/>
      <c r="Q2" s="78"/>
      <c r="R2" s="78"/>
      <c r="S2" s="78"/>
      <c r="T2" s="78"/>
      <c r="U2" s="78"/>
      <c r="V2" s="78"/>
      <c r="W2" s="79"/>
      <c r="X2" s="70" t="s">
        <v>60</v>
      </c>
      <c r="Y2" s="64" t="s">
        <v>59</v>
      </c>
      <c r="Z2" s="65"/>
      <c r="AA2" s="66"/>
      <c r="AB2" s="30" t="s">
        <v>58</v>
      </c>
      <c r="AC2" s="30" t="s">
        <v>58</v>
      </c>
      <c r="AD2" s="64" t="s">
        <v>4</v>
      </c>
    </row>
    <row r="3" spans="1:30" ht="155.25" customHeight="1" x14ac:dyDescent="0.25">
      <c r="A3" s="68"/>
      <c r="B3" s="68"/>
      <c r="C3" s="21" t="s">
        <v>10</v>
      </c>
      <c r="D3" s="21" t="s">
        <v>57</v>
      </c>
      <c r="E3" s="21" t="s">
        <v>38</v>
      </c>
      <c r="F3" s="27" t="s">
        <v>56</v>
      </c>
      <c r="G3" s="63" t="s">
        <v>55</v>
      </c>
      <c r="H3" s="63" t="s">
        <v>54</v>
      </c>
      <c r="I3" s="63" t="s">
        <v>53</v>
      </c>
      <c r="J3" s="63" t="s">
        <v>52</v>
      </c>
      <c r="K3" s="63" t="s">
        <v>51</v>
      </c>
      <c r="L3" s="68"/>
      <c r="M3" s="63" t="s">
        <v>50</v>
      </c>
      <c r="N3" s="63" t="s">
        <v>49</v>
      </c>
      <c r="O3" s="63" t="s">
        <v>48</v>
      </c>
      <c r="P3" s="63" t="s">
        <v>47</v>
      </c>
      <c r="Q3" s="63" t="s">
        <v>46</v>
      </c>
      <c r="R3" s="63" t="s">
        <v>45</v>
      </c>
      <c r="S3" s="63" t="s">
        <v>44</v>
      </c>
      <c r="T3" s="63" t="s">
        <v>43</v>
      </c>
      <c r="U3" s="63" t="s">
        <v>42</v>
      </c>
      <c r="V3" s="63" t="s">
        <v>41</v>
      </c>
      <c r="W3" s="63" t="s">
        <v>40</v>
      </c>
      <c r="X3" s="68"/>
      <c r="Y3" s="21" t="s">
        <v>10</v>
      </c>
      <c r="Z3" s="21" t="s">
        <v>39</v>
      </c>
      <c r="AA3" s="21" t="s">
        <v>38</v>
      </c>
      <c r="AB3" s="27" t="s">
        <v>37</v>
      </c>
      <c r="AC3" s="27" t="s">
        <v>36</v>
      </c>
      <c r="AD3" s="68"/>
    </row>
    <row r="4" spans="1:30" ht="20.25" customHeight="1" x14ac:dyDescent="0.25">
      <c r="A4" s="31">
        <v>1</v>
      </c>
      <c r="B4" s="61">
        <v>2</v>
      </c>
      <c r="C4" s="31">
        <v>3</v>
      </c>
      <c r="D4" s="31">
        <v>4</v>
      </c>
      <c r="E4" s="31">
        <v>5</v>
      </c>
      <c r="F4" s="94">
        <v>6</v>
      </c>
      <c r="G4" s="31">
        <v>7</v>
      </c>
      <c r="H4" s="31">
        <v>8</v>
      </c>
      <c r="I4" s="31">
        <v>9</v>
      </c>
      <c r="J4" s="31">
        <v>10</v>
      </c>
      <c r="K4" s="31">
        <v>11</v>
      </c>
      <c r="L4" s="61">
        <v>12</v>
      </c>
      <c r="M4" s="31">
        <v>13</v>
      </c>
      <c r="N4" s="31">
        <v>14</v>
      </c>
      <c r="O4" s="31">
        <v>15</v>
      </c>
      <c r="P4" s="31">
        <v>16</v>
      </c>
      <c r="Q4" s="31">
        <v>17</v>
      </c>
      <c r="R4" s="31">
        <v>18</v>
      </c>
      <c r="S4" s="31">
        <v>19</v>
      </c>
      <c r="T4" s="31">
        <v>20</v>
      </c>
      <c r="U4" s="31">
        <v>21</v>
      </c>
      <c r="V4" s="31">
        <v>22</v>
      </c>
      <c r="W4" s="31">
        <v>23</v>
      </c>
      <c r="X4" s="61">
        <v>24</v>
      </c>
      <c r="Y4" s="31">
        <v>25</v>
      </c>
      <c r="Z4" s="31">
        <v>26</v>
      </c>
      <c r="AA4" s="31">
        <v>27</v>
      </c>
      <c r="AB4" s="31">
        <v>28</v>
      </c>
      <c r="AC4" s="31">
        <v>29</v>
      </c>
      <c r="AD4" s="31">
        <v>30</v>
      </c>
    </row>
    <row r="5" spans="1:30" s="62" customFormat="1" ht="32.25" customHeight="1" x14ac:dyDescent="0.25">
      <c r="A5" s="20" t="s">
        <v>18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</row>
    <row r="6" spans="1:30" s="59" customFormat="1" ht="17.100000000000001" customHeight="1" x14ac:dyDescent="0.25">
      <c r="A6" s="31"/>
      <c r="B6" s="61"/>
      <c r="C6" s="31"/>
      <c r="D6" s="31"/>
      <c r="E6" s="31"/>
      <c r="F6" s="60"/>
      <c r="G6" s="31"/>
      <c r="H6" s="31"/>
      <c r="I6" s="31"/>
      <c r="J6" s="31"/>
      <c r="K6" s="31"/>
      <c r="L6" s="6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61"/>
      <c r="Y6" s="31"/>
      <c r="Z6" s="31"/>
      <c r="AA6" s="31"/>
      <c r="AB6" s="60"/>
      <c r="AC6" s="60"/>
      <c r="AD6" s="31"/>
    </row>
    <row r="7" spans="1:30" x14ac:dyDescent="0.25">
      <c r="A7" s="20" t="s">
        <v>19</v>
      </c>
      <c r="B7" s="58">
        <f ca="1">SUM(INDIRECT("B6:B"&amp;ROW()-1))</f>
        <v>0</v>
      </c>
      <c r="C7" s="58">
        <f ca="1">SUM(INDIRECT("C6:C"&amp;ROW()-1))</f>
        <v>0</v>
      </c>
      <c r="D7" s="58">
        <f ca="1">SUM(INDIRECT("D6:D"&amp;ROW()-1))</f>
        <v>0</v>
      </c>
      <c r="E7" s="58">
        <f ca="1">SUM(INDIRECT("E6:E"&amp;ROW()-1))</f>
        <v>0</v>
      </c>
      <c r="F7" s="58">
        <f ca="1">SUM(INDIRECT("F6:F"&amp;ROW()-1))</f>
        <v>0</v>
      </c>
      <c r="G7" s="58">
        <f ca="1">SUM(INDIRECT("G6:G"&amp;ROW()-1))</f>
        <v>0</v>
      </c>
      <c r="H7" s="58">
        <f ca="1">SUM(INDIRECT("H6:H"&amp;ROW()-1))</f>
        <v>0</v>
      </c>
      <c r="I7" s="58">
        <f ca="1">SUM(INDIRECT("I6:I"&amp;ROW()-1))</f>
        <v>0</v>
      </c>
      <c r="J7" s="58">
        <f ca="1">SUM(INDIRECT("J6:J"&amp;ROW()-1))</f>
        <v>0</v>
      </c>
      <c r="K7" s="58">
        <f ca="1">SUM(INDIRECT("K6:K"&amp;ROW()-1))</f>
        <v>0</v>
      </c>
      <c r="L7" s="58">
        <f ca="1">SUM(INDIRECT("L6:L"&amp;ROW()-1))</f>
        <v>0</v>
      </c>
      <c r="M7" s="58">
        <f ca="1">SUM(INDIRECT("M6:M"&amp;ROW()-1))</f>
        <v>0</v>
      </c>
      <c r="N7" s="58">
        <f ca="1">SUM(INDIRECT("N6:N"&amp;ROW()-1))</f>
        <v>0</v>
      </c>
      <c r="O7" s="58">
        <f ca="1">SUM(INDIRECT("O6:O"&amp;ROW()-1))</f>
        <v>0</v>
      </c>
      <c r="P7" s="58">
        <f ca="1">SUM(INDIRECT("P6:P"&amp;ROW()-1))</f>
        <v>0</v>
      </c>
      <c r="Q7" s="58">
        <f ca="1">SUM(INDIRECT("Q6:Q"&amp;ROW()-1))</f>
        <v>0</v>
      </c>
      <c r="R7" s="58">
        <f ca="1">SUM(INDIRECT("R6:R"&amp;ROW()-1))</f>
        <v>0</v>
      </c>
      <c r="S7" s="58">
        <f ca="1">SUM(INDIRECT("S6:S"&amp;ROW()-1))</f>
        <v>0</v>
      </c>
      <c r="T7" s="58">
        <f ca="1">SUM(INDIRECT("T6:T"&amp;ROW()-1))</f>
        <v>0</v>
      </c>
      <c r="U7" s="58">
        <f ca="1">SUM(INDIRECT("U6:U"&amp;ROW()-1))</f>
        <v>0</v>
      </c>
      <c r="V7" s="58">
        <f ca="1">SUM(INDIRECT("V6:V"&amp;ROW()-1))</f>
        <v>0</v>
      </c>
      <c r="W7" s="58">
        <f ca="1">SUM(INDIRECT("W6:W"&amp;ROW()-1))</f>
        <v>0</v>
      </c>
      <c r="X7" s="58">
        <f ca="1">SUM(INDIRECT("X6:X"&amp;ROW()-1))</f>
        <v>0</v>
      </c>
      <c r="Y7" s="58">
        <f ca="1">SUM(INDIRECT("Y6:Y"&amp;ROW()-1))</f>
        <v>0</v>
      </c>
      <c r="Z7" s="58">
        <f ca="1">SUM(INDIRECT("Z6:Z"&amp;ROW()-1))</f>
        <v>0</v>
      </c>
      <c r="AA7" s="58">
        <f ca="1">SUM(INDIRECT("AA6:AA"&amp;ROW()-1))</f>
        <v>0</v>
      </c>
      <c r="AB7" s="58">
        <f ca="1">SUM(INDIRECT("AB6:AB"&amp;ROW()-1))</f>
        <v>0</v>
      </c>
      <c r="AC7" s="58">
        <f ca="1">SUM(INDIRECT("AC6:AC"&amp;ROW()-1))</f>
        <v>0</v>
      </c>
      <c r="AD7" s="58"/>
    </row>
    <row r="8" spans="1:30" ht="28.5" x14ac:dyDescent="0.25">
      <c r="A8" s="57" t="s">
        <v>20</v>
      </c>
      <c r="B8" s="56">
        <f ca="1">SUM(INDIRECT("B"&amp;ROW()-1)+B5)</f>
        <v>0</v>
      </c>
      <c r="C8" s="56">
        <f ca="1">SUM(INDIRECT("C"&amp;ROW()-1)+C5)</f>
        <v>0</v>
      </c>
      <c r="D8" s="56">
        <f ca="1">SUM(INDIRECT("D"&amp;ROW()-1)+D5)</f>
        <v>0</v>
      </c>
      <c r="E8" s="56">
        <f ca="1">SUM(INDIRECT("E"&amp;ROW()-1)+E5)</f>
        <v>0</v>
      </c>
      <c r="F8" s="56">
        <f ca="1">SUM(INDIRECT("F"&amp;ROW()-1)+F5)</f>
        <v>0</v>
      </c>
      <c r="G8" s="56">
        <f ca="1">SUM(INDIRECT("G"&amp;ROW()-1)+G5)</f>
        <v>0</v>
      </c>
      <c r="H8" s="56">
        <f ca="1">SUM(INDIRECT("H"&amp;ROW()-1)+H5)</f>
        <v>0</v>
      </c>
      <c r="I8" s="56">
        <f ca="1">SUM(INDIRECT("I"&amp;ROW()-1)+I5)</f>
        <v>0</v>
      </c>
      <c r="J8" s="56">
        <f ca="1">SUM(INDIRECT("J"&amp;ROW()-1)+J5)</f>
        <v>0</v>
      </c>
      <c r="K8" s="56">
        <f ca="1">SUM(INDIRECT("K"&amp;ROW()-1)+K5)</f>
        <v>0</v>
      </c>
      <c r="L8" s="56">
        <f ca="1">SUM(INDIRECT("L"&amp;ROW()-1)+L5)</f>
        <v>0</v>
      </c>
      <c r="M8" s="56">
        <f ca="1">SUM(INDIRECT("M"&amp;ROW()-1)+M5)</f>
        <v>0</v>
      </c>
      <c r="N8" s="56">
        <f ca="1">SUM(INDIRECT("N"&amp;ROW()-1)+N5)</f>
        <v>0</v>
      </c>
      <c r="O8" s="56">
        <f ca="1">SUM(INDIRECT("O"&amp;ROW()-1)+O5)</f>
        <v>0</v>
      </c>
      <c r="P8" s="56">
        <f ca="1">SUM(INDIRECT("P"&amp;ROW()-1)+P5)</f>
        <v>0</v>
      </c>
      <c r="Q8" s="56">
        <f ca="1">SUM(INDIRECT("Q"&amp;ROW()-1)+Q5)</f>
        <v>0</v>
      </c>
      <c r="R8" s="56">
        <f ca="1">SUM(INDIRECT("R"&amp;ROW()-1)+R5)</f>
        <v>0</v>
      </c>
      <c r="S8" s="56">
        <f ca="1">SUM(INDIRECT("S"&amp;ROW()-1)+S5)</f>
        <v>0</v>
      </c>
      <c r="T8" s="56">
        <f ca="1">SUM(INDIRECT("T"&amp;ROW()-1)+T5)</f>
        <v>0</v>
      </c>
      <c r="U8" s="56">
        <f ca="1">SUM(INDIRECT("U"&amp;ROW()-1)+U5)</f>
        <v>0</v>
      </c>
      <c r="V8" s="56">
        <f ca="1">SUM(INDIRECT("V"&amp;ROW()-1)+V5)</f>
        <v>0</v>
      </c>
      <c r="W8" s="56">
        <f ca="1">SUM(INDIRECT("W"&amp;ROW()-1)+W5)</f>
        <v>0</v>
      </c>
      <c r="X8" s="56">
        <f ca="1">SUM(INDIRECT("X"&amp;ROW()-1)+X5)</f>
        <v>0</v>
      </c>
      <c r="Y8" s="56">
        <f ca="1">SUM(INDIRECT("Y"&amp;ROW()-1)+Y5)</f>
        <v>0</v>
      </c>
      <c r="Z8" s="56">
        <f ca="1">SUM(INDIRECT("Z"&amp;ROW()-1)+Z5)</f>
        <v>0</v>
      </c>
      <c r="AA8" s="56">
        <f ca="1">SUM(INDIRECT("AA"&amp;ROW()-1)+AA5)</f>
        <v>0</v>
      </c>
      <c r="AB8" s="56">
        <f ca="1">SUM(INDIRECT("AB"&amp;ROW()-1)+AB5)</f>
        <v>0</v>
      </c>
      <c r="AC8" s="56">
        <f ca="1">SUM(INDIRECT("AC"&amp;ROW()-1)+AC5)</f>
        <v>0</v>
      </c>
      <c r="AD8" s="56"/>
    </row>
    <row r="9" spans="1:30" x14ac:dyDescent="0.25">
      <c r="B9" s="54"/>
      <c r="L9" s="54"/>
      <c r="X9" s="54"/>
    </row>
    <row r="10" spans="1:30" x14ac:dyDescent="0.25">
      <c r="B10" s="54"/>
      <c r="L10" s="54"/>
      <c r="X10" s="54"/>
    </row>
    <row r="11" spans="1:30" x14ac:dyDescent="0.25">
      <c r="B11" s="54"/>
      <c r="L11" s="54"/>
      <c r="X11" s="54"/>
    </row>
    <row r="12" spans="1:30" x14ac:dyDescent="0.25">
      <c r="B12" s="54"/>
      <c r="L12" s="54"/>
      <c r="X12" s="54"/>
    </row>
    <row r="13" spans="1:30" x14ac:dyDescent="0.25">
      <c r="B13" s="54"/>
      <c r="L13" s="54"/>
      <c r="X13" s="54"/>
    </row>
    <row r="14" spans="1:30" x14ac:dyDescent="0.25">
      <c r="B14" s="54"/>
      <c r="L14" s="54"/>
      <c r="X14" s="54"/>
    </row>
    <row r="15" spans="1:30" x14ac:dyDescent="0.25">
      <c r="B15" s="54"/>
      <c r="L15" s="54"/>
      <c r="X15" s="54"/>
    </row>
    <row r="16" spans="1:30" x14ac:dyDescent="0.25">
      <c r="B16" s="54"/>
      <c r="L16" s="54"/>
      <c r="X16" s="54"/>
    </row>
    <row r="17" s="54" customFormat="1" x14ac:dyDescent="0.25"/>
    <row r="18" s="54" customFormat="1" x14ac:dyDescent="0.25"/>
    <row r="19" s="54" customFormat="1" x14ac:dyDescent="0.25"/>
    <row r="20" s="54" customFormat="1" x14ac:dyDescent="0.25"/>
    <row r="21" s="54" customFormat="1" x14ac:dyDescent="0.25"/>
    <row r="22" s="54" customFormat="1" x14ac:dyDescent="0.25"/>
    <row r="23" s="54" customFormat="1" x14ac:dyDescent="0.25"/>
    <row r="24" s="54" customFormat="1" x14ac:dyDescent="0.25"/>
    <row r="25" s="54" customFormat="1" x14ac:dyDescent="0.25"/>
    <row r="26" s="54" customFormat="1" x14ac:dyDescent="0.25"/>
    <row r="27" s="54" customFormat="1" x14ac:dyDescent="0.25"/>
    <row r="28" s="54" customFormat="1" x14ac:dyDescent="0.25"/>
    <row r="29" s="54" customFormat="1" x14ac:dyDescent="0.25"/>
    <row r="30" s="54" customFormat="1" x14ac:dyDescent="0.25"/>
    <row r="31" s="54" customFormat="1" x14ac:dyDescent="0.25"/>
    <row r="32" s="54" customFormat="1" x14ac:dyDescent="0.25"/>
    <row r="33" s="54" customFormat="1" x14ac:dyDescent="0.25"/>
    <row r="34" s="54" customFormat="1" x14ac:dyDescent="0.25"/>
    <row r="35" s="54" customFormat="1" x14ac:dyDescent="0.25"/>
    <row r="36" s="54" customFormat="1" x14ac:dyDescent="0.25"/>
    <row r="37" s="54" customFormat="1" x14ac:dyDescent="0.25"/>
    <row r="38" s="54" customFormat="1" x14ac:dyDescent="0.25"/>
    <row r="39" s="54" customFormat="1" x14ac:dyDescent="0.25"/>
    <row r="40" s="54" customFormat="1" x14ac:dyDescent="0.25"/>
    <row r="41" s="54" customFormat="1" x14ac:dyDescent="0.25"/>
    <row r="42" s="54" customFormat="1" x14ac:dyDescent="0.25"/>
    <row r="43" s="54" customFormat="1" x14ac:dyDescent="0.25"/>
    <row r="44" s="54" customFormat="1" x14ac:dyDescent="0.25"/>
    <row r="45" s="54" customFormat="1" x14ac:dyDescent="0.25"/>
    <row r="46" s="54" customFormat="1" x14ac:dyDescent="0.25"/>
    <row r="47" s="54" customFormat="1" x14ac:dyDescent="0.25"/>
    <row r="48" s="54" customFormat="1" x14ac:dyDescent="0.25"/>
    <row r="49" s="54" customFormat="1" x14ac:dyDescent="0.25"/>
    <row r="50" s="54" customFormat="1" x14ac:dyDescent="0.25"/>
    <row r="51" s="54" customFormat="1" x14ac:dyDescent="0.25"/>
    <row r="52" s="54" customFormat="1" x14ac:dyDescent="0.25"/>
    <row r="53" s="54" customFormat="1" x14ac:dyDescent="0.25"/>
    <row r="54" s="54" customFormat="1" x14ac:dyDescent="0.25"/>
    <row r="55" s="54" customFormat="1" x14ac:dyDescent="0.25"/>
    <row r="56" s="54" customFormat="1" x14ac:dyDescent="0.25"/>
    <row r="57" s="54" customFormat="1" x14ac:dyDescent="0.25"/>
    <row r="58" s="54" customFormat="1" x14ac:dyDescent="0.25"/>
    <row r="59" s="54" customFormat="1" x14ac:dyDescent="0.25"/>
    <row r="60" s="54" customFormat="1" x14ac:dyDescent="0.25"/>
    <row r="61" s="54" customFormat="1" x14ac:dyDescent="0.25"/>
    <row r="62" s="54" customFormat="1" x14ac:dyDescent="0.25"/>
    <row r="63" s="54" customFormat="1" x14ac:dyDescent="0.25"/>
    <row r="64" s="54" customFormat="1" x14ac:dyDescent="0.25"/>
    <row r="65" s="54" customFormat="1" x14ac:dyDescent="0.25"/>
    <row r="66" s="54" customFormat="1" x14ac:dyDescent="0.25"/>
    <row r="67" s="54" customFormat="1" x14ac:dyDescent="0.25"/>
    <row r="68" s="54" customFormat="1" x14ac:dyDescent="0.25"/>
    <row r="69" s="54" customFormat="1" x14ac:dyDescent="0.25"/>
    <row r="70" s="54" customFormat="1" x14ac:dyDescent="0.25"/>
    <row r="71" s="54" customFormat="1" x14ac:dyDescent="0.25"/>
    <row r="72" s="54" customFormat="1" x14ac:dyDescent="0.25"/>
    <row r="73" s="54" customFormat="1" x14ac:dyDescent="0.25"/>
    <row r="74" s="54" customFormat="1" x14ac:dyDescent="0.25"/>
    <row r="75" s="54" customFormat="1" x14ac:dyDescent="0.25"/>
    <row r="76" s="54" customFormat="1" x14ac:dyDescent="0.25"/>
    <row r="77" s="54" customFormat="1" x14ac:dyDescent="0.25"/>
    <row r="78" s="54" customFormat="1" x14ac:dyDescent="0.25"/>
    <row r="79" s="54" customFormat="1" x14ac:dyDescent="0.25"/>
    <row r="80" s="54" customFormat="1" x14ac:dyDescent="0.25"/>
    <row r="81" s="54" customFormat="1" x14ac:dyDescent="0.25"/>
    <row r="82" s="54" customFormat="1" x14ac:dyDescent="0.25"/>
    <row r="83" s="54" customFormat="1" x14ac:dyDescent="0.25"/>
    <row r="84" s="54" customFormat="1" x14ac:dyDescent="0.25"/>
    <row r="85" s="54" customFormat="1" x14ac:dyDescent="0.25"/>
    <row r="86" s="54" customFormat="1" x14ac:dyDescent="0.25"/>
    <row r="87" s="54" customFormat="1" x14ac:dyDescent="0.25"/>
    <row r="88" s="54" customFormat="1" x14ac:dyDescent="0.25"/>
    <row r="89" s="54" customFormat="1" x14ac:dyDescent="0.25"/>
    <row r="90" s="54" customFormat="1" x14ac:dyDescent="0.25"/>
    <row r="91" s="54" customFormat="1" x14ac:dyDescent="0.25"/>
    <row r="92" s="54" customFormat="1" x14ac:dyDescent="0.25"/>
    <row r="93" s="54" customFormat="1" x14ac:dyDescent="0.25"/>
    <row r="94" s="54" customFormat="1" x14ac:dyDescent="0.25"/>
    <row r="95" s="54" customFormat="1" x14ac:dyDescent="0.25"/>
    <row r="96" s="54" customFormat="1" x14ac:dyDescent="0.25"/>
    <row r="97" s="54" customFormat="1" x14ac:dyDescent="0.25"/>
    <row r="98" s="54" customFormat="1" x14ac:dyDescent="0.25"/>
    <row r="99" s="54" customFormat="1" x14ac:dyDescent="0.25"/>
    <row r="100" s="54" customFormat="1" x14ac:dyDescent="0.25"/>
    <row r="101" s="54" customFormat="1" x14ac:dyDescent="0.25"/>
    <row r="102" s="54" customFormat="1" x14ac:dyDescent="0.25"/>
    <row r="103" s="54" customFormat="1" x14ac:dyDescent="0.25"/>
    <row r="104" s="54" customFormat="1" x14ac:dyDescent="0.25"/>
    <row r="105" s="54" customFormat="1" x14ac:dyDescent="0.25"/>
    <row r="106" s="54" customFormat="1" x14ac:dyDescent="0.25"/>
    <row r="107" s="54" customFormat="1" x14ac:dyDescent="0.25"/>
    <row r="108" s="54" customFormat="1" x14ac:dyDescent="0.25"/>
    <row r="109" s="54" customFormat="1" x14ac:dyDescent="0.25"/>
    <row r="110" s="54" customFormat="1" x14ac:dyDescent="0.25"/>
    <row r="111" s="54" customFormat="1" x14ac:dyDescent="0.25"/>
    <row r="112" s="54" customFormat="1" x14ac:dyDescent="0.25"/>
    <row r="113" s="54" customFormat="1" x14ac:dyDescent="0.25"/>
    <row r="114" s="54" customFormat="1" x14ac:dyDescent="0.25"/>
    <row r="115" s="54" customFormat="1" x14ac:dyDescent="0.25"/>
    <row r="116" s="54" customFormat="1" x14ac:dyDescent="0.25"/>
    <row r="117" s="54" customFormat="1" x14ac:dyDescent="0.25"/>
    <row r="118" s="54" customFormat="1" x14ac:dyDescent="0.25"/>
    <row r="119" s="54" customFormat="1" x14ac:dyDescent="0.25"/>
    <row r="120" s="54" customFormat="1" x14ac:dyDescent="0.25"/>
    <row r="121" s="54" customFormat="1" x14ac:dyDescent="0.25"/>
    <row r="122" s="54" customFormat="1" x14ac:dyDescent="0.25"/>
    <row r="123" s="54" customFormat="1" x14ac:dyDescent="0.25"/>
    <row r="124" s="54" customFormat="1" x14ac:dyDescent="0.25"/>
    <row r="125" s="54" customFormat="1" x14ac:dyDescent="0.25"/>
    <row r="126" s="54" customFormat="1" x14ac:dyDescent="0.25"/>
    <row r="127" s="54" customFormat="1" x14ac:dyDescent="0.25"/>
    <row r="128" s="54" customFormat="1" x14ac:dyDescent="0.25"/>
    <row r="129" s="54" customFormat="1" x14ac:dyDescent="0.25"/>
    <row r="130" s="54" customFormat="1" x14ac:dyDescent="0.25"/>
    <row r="131" s="54" customFormat="1" x14ac:dyDescent="0.25"/>
    <row r="132" s="54" customFormat="1" x14ac:dyDescent="0.25"/>
    <row r="133" s="54" customFormat="1" x14ac:dyDescent="0.25"/>
    <row r="134" s="54" customFormat="1" x14ac:dyDescent="0.25"/>
    <row r="135" s="54" customFormat="1" x14ac:dyDescent="0.25"/>
    <row r="136" s="54" customFormat="1" x14ac:dyDescent="0.25"/>
    <row r="137" s="54" customFormat="1" x14ac:dyDescent="0.25"/>
    <row r="138" s="54" customFormat="1" x14ac:dyDescent="0.25"/>
    <row r="139" s="54" customFormat="1" x14ac:dyDescent="0.25"/>
    <row r="140" s="54" customFormat="1" x14ac:dyDescent="0.25"/>
    <row r="141" s="54" customFormat="1" x14ac:dyDescent="0.25"/>
    <row r="142" s="54" customFormat="1" x14ac:dyDescent="0.25"/>
    <row r="143" s="54" customFormat="1" x14ac:dyDescent="0.25"/>
    <row r="144" s="54" customFormat="1" x14ac:dyDescent="0.25"/>
    <row r="145" s="54" customFormat="1" x14ac:dyDescent="0.25"/>
    <row r="146" s="54" customFormat="1" x14ac:dyDescent="0.25"/>
    <row r="147" s="54" customFormat="1" x14ac:dyDescent="0.25"/>
    <row r="148" s="54" customFormat="1" x14ac:dyDescent="0.25"/>
    <row r="149" s="54" customFormat="1" x14ac:dyDescent="0.25"/>
    <row r="150" s="54" customFormat="1" x14ac:dyDescent="0.25"/>
    <row r="151" s="54" customFormat="1" x14ac:dyDescent="0.25"/>
    <row r="152" s="54" customFormat="1" x14ac:dyDescent="0.25"/>
    <row r="153" s="54" customFormat="1" x14ac:dyDescent="0.25"/>
    <row r="154" s="54" customFormat="1" x14ac:dyDescent="0.25"/>
    <row r="155" s="54" customFormat="1" x14ac:dyDescent="0.25"/>
    <row r="156" s="54" customFormat="1" x14ac:dyDescent="0.25"/>
    <row r="157" s="54" customFormat="1" x14ac:dyDescent="0.25"/>
    <row r="158" s="54" customFormat="1" x14ac:dyDescent="0.25"/>
    <row r="159" s="54" customFormat="1" x14ac:dyDescent="0.25"/>
    <row r="160" s="54" customFormat="1" x14ac:dyDescent="0.25"/>
    <row r="161" s="54" customFormat="1" x14ac:dyDescent="0.25"/>
    <row r="162" s="54" customFormat="1" x14ac:dyDescent="0.25"/>
    <row r="163" s="54" customFormat="1" x14ac:dyDescent="0.25"/>
    <row r="164" s="54" customFormat="1" x14ac:dyDescent="0.25"/>
    <row r="165" s="54" customFormat="1" x14ac:dyDescent="0.25"/>
    <row r="166" s="54" customFormat="1" x14ac:dyDescent="0.25"/>
    <row r="167" s="54" customFormat="1" x14ac:dyDescent="0.25"/>
    <row r="168" s="54" customFormat="1" x14ac:dyDescent="0.25"/>
    <row r="169" s="54" customFormat="1" x14ac:dyDescent="0.25"/>
    <row r="170" s="54" customFormat="1" x14ac:dyDescent="0.25"/>
    <row r="171" s="54" customFormat="1" x14ac:dyDescent="0.25"/>
    <row r="172" s="54" customFormat="1" x14ac:dyDescent="0.25"/>
    <row r="173" s="54" customFormat="1" x14ac:dyDescent="0.25"/>
    <row r="174" s="54" customFormat="1" x14ac:dyDescent="0.25"/>
    <row r="175" s="54" customFormat="1" x14ac:dyDescent="0.25"/>
    <row r="176" s="54" customFormat="1" x14ac:dyDescent="0.25"/>
    <row r="177" s="54" customFormat="1" x14ac:dyDescent="0.25"/>
    <row r="178" s="54" customFormat="1" x14ac:dyDescent="0.25"/>
    <row r="179" s="54" customFormat="1" x14ac:dyDescent="0.25"/>
    <row r="180" s="54" customFormat="1" x14ac:dyDescent="0.25"/>
    <row r="181" s="54" customFormat="1" x14ac:dyDescent="0.25"/>
    <row r="182" s="54" customFormat="1" x14ac:dyDescent="0.25"/>
    <row r="183" s="54" customFormat="1" x14ac:dyDescent="0.25"/>
    <row r="184" s="54" customFormat="1" x14ac:dyDescent="0.25"/>
    <row r="185" s="54" customFormat="1" x14ac:dyDescent="0.25"/>
    <row r="186" s="54" customFormat="1" x14ac:dyDescent="0.25"/>
    <row r="187" s="54" customFormat="1" x14ac:dyDescent="0.25"/>
    <row r="188" s="54" customFormat="1" x14ac:dyDescent="0.25"/>
    <row r="189" s="54" customFormat="1" x14ac:dyDescent="0.25"/>
    <row r="190" s="54" customFormat="1" x14ac:dyDescent="0.25"/>
    <row r="191" s="54" customFormat="1" x14ac:dyDescent="0.25"/>
    <row r="192" s="54" customFormat="1" x14ac:dyDescent="0.25"/>
    <row r="193" s="54" customFormat="1" x14ac:dyDescent="0.25"/>
    <row r="194" s="54" customFormat="1" x14ac:dyDescent="0.25"/>
    <row r="195" s="54" customFormat="1" x14ac:dyDescent="0.25"/>
    <row r="196" s="54" customFormat="1" x14ac:dyDescent="0.25"/>
    <row r="197" s="54" customFormat="1" x14ac:dyDescent="0.25"/>
    <row r="198" s="54" customFormat="1" x14ac:dyDescent="0.25"/>
    <row r="199" s="54" customFormat="1" x14ac:dyDescent="0.25"/>
    <row r="200" s="54" customFormat="1" x14ac:dyDescent="0.25"/>
    <row r="201" s="54" customFormat="1" x14ac:dyDescent="0.25"/>
    <row r="202" s="54" customFormat="1" x14ac:dyDescent="0.25"/>
    <row r="203" s="54" customFormat="1" x14ac:dyDescent="0.25"/>
    <row r="204" s="54" customFormat="1" x14ac:dyDescent="0.25"/>
    <row r="205" s="54" customFormat="1" x14ac:dyDescent="0.25"/>
    <row r="206" s="54" customFormat="1" x14ac:dyDescent="0.25"/>
    <row r="207" s="54" customFormat="1" x14ac:dyDescent="0.25"/>
    <row r="208" s="54" customFormat="1" x14ac:dyDescent="0.25"/>
    <row r="209" s="54" customFormat="1" x14ac:dyDescent="0.25"/>
    <row r="210" s="54" customFormat="1" x14ac:dyDescent="0.25"/>
    <row r="211" s="54" customFormat="1" x14ac:dyDescent="0.25"/>
    <row r="212" s="54" customFormat="1" x14ac:dyDescent="0.25"/>
    <row r="213" s="54" customFormat="1" x14ac:dyDescent="0.25"/>
    <row r="214" s="54" customFormat="1" x14ac:dyDescent="0.25"/>
    <row r="215" s="54" customFormat="1" x14ac:dyDescent="0.25"/>
    <row r="216" s="54" customFormat="1" x14ac:dyDescent="0.25"/>
    <row r="217" s="54" customFormat="1" x14ac:dyDescent="0.25"/>
    <row r="218" s="54" customFormat="1" x14ac:dyDescent="0.25"/>
    <row r="219" s="54" customFormat="1" x14ac:dyDescent="0.25"/>
    <row r="220" s="54" customFormat="1" x14ac:dyDescent="0.25"/>
    <row r="221" s="54" customFormat="1" x14ac:dyDescent="0.25"/>
    <row r="222" s="54" customFormat="1" x14ac:dyDescent="0.25"/>
    <row r="223" s="54" customFormat="1" x14ac:dyDescent="0.25"/>
    <row r="224" s="54" customFormat="1" x14ac:dyDescent="0.25"/>
    <row r="225" s="54" customFormat="1" x14ac:dyDescent="0.25"/>
    <row r="226" s="54" customFormat="1" x14ac:dyDescent="0.25"/>
    <row r="227" s="54" customFormat="1" x14ac:dyDescent="0.25"/>
    <row r="228" s="54" customFormat="1" x14ac:dyDescent="0.25"/>
    <row r="229" s="54" customFormat="1" x14ac:dyDescent="0.25"/>
    <row r="230" s="54" customFormat="1" x14ac:dyDescent="0.25"/>
    <row r="231" s="54" customFormat="1" x14ac:dyDescent="0.25"/>
    <row r="232" s="54" customFormat="1" x14ac:dyDescent="0.25"/>
    <row r="233" s="54" customFormat="1" x14ac:dyDescent="0.25"/>
    <row r="234" s="54" customFormat="1" x14ac:dyDescent="0.25"/>
    <row r="235" s="54" customFormat="1" x14ac:dyDescent="0.25"/>
    <row r="236" s="54" customFormat="1" x14ac:dyDescent="0.25"/>
    <row r="237" s="54" customFormat="1" x14ac:dyDescent="0.25"/>
    <row r="238" s="54" customFormat="1" x14ac:dyDescent="0.25"/>
    <row r="239" s="54" customFormat="1" x14ac:dyDescent="0.25"/>
    <row r="240" s="54" customFormat="1" x14ac:dyDescent="0.25"/>
    <row r="241" s="54" customFormat="1" x14ac:dyDescent="0.25"/>
    <row r="242" s="54" customFormat="1" x14ac:dyDescent="0.25"/>
    <row r="243" s="54" customFormat="1" x14ac:dyDescent="0.25"/>
    <row r="244" s="54" customFormat="1" x14ac:dyDescent="0.25"/>
    <row r="245" s="54" customFormat="1" x14ac:dyDescent="0.25"/>
    <row r="246" s="54" customFormat="1" x14ac:dyDescent="0.25"/>
    <row r="247" s="54" customFormat="1" x14ac:dyDescent="0.25"/>
    <row r="248" s="54" customFormat="1" x14ac:dyDescent="0.25"/>
    <row r="249" s="54" customFormat="1" x14ac:dyDescent="0.25"/>
    <row r="250" s="54" customFormat="1" x14ac:dyDescent="0.25"/>
    <row r="251" s="54" customFormat="1" x14ac:dyDescent="0.25"/>
    <row r="252" s="54" customFormat="1" x14ac:dyDescent="0.25"/>
    <row r="253" s="54" customFormat="1" x14ac:dyDescent="0.25"/>
    <row r="254" s="54" customFormat="1" x14ac:dyDescent="0.25"/>
    <row r="255" s="54" customFormat="1" x14ac:dyDescent="0.25"/>
    <row r="256" s="54" customFormat="1" x14ac:dyDescent="0.25"/>
    <row r="257" s="54" customFormat="1" x14ac:dyDescent="0.25"/>
    <row r="258" s="54" customFormat="1" x14ac:dyDescent="0.25"/>
    <row r="259" s="54" customFormat="1" x14ac:dyDescent="0.25"/>
    <row r="260" s="54" customFormat="1" x14ac:dyDescent="0.25"/>
    <row r="261" s="54" customFormat="1" x14ac:dyDescent="0.25"/>
    <row r="262" s="54" customFormat="1" x14ac:dyDescent="0.25"/>
    <row r="263" s="54" customFormat="1" x14ac:dyDescent="0.25"/>
    <row r="264" s="54" customFormat="1" x14ac:dyDescent="0.25"/>
    <row r="265" s="54" customFormat="1" x14ac:dyDescent="0.25"/>
    <row r="266" s="54" customFormat="1" x14ac:dyDescent="0.25"/>
    <row r="267" s="54" customFormat="1" x14ac:dyDescent="0.25"/>
    <row r="268" s="54" customFormat="1" x14ac:dyDescent="0.25"/>
    <row r="269" s="54" customFormat="1" x14ac:dyDescent="0.25"/>
    <row r="270" s="54" customFormat="1" x14ac:dyDescent="0.25"/>
    <row r="271" s="54" customFormat="1" x14ac:dyDescent="0.25"/>
    <row r="272" s="54" customFormat="1" x14ac:dyDescent="0.25"/>
    <row r="273" s="54" customFormat="1" x14ac:dyDescent="0.25"/>
    <row r="274" s="54" customFormat="1" x14ac:dyDescent="0.25"/>
    <row r="275" s="54" customFormat="1" x14ac:dyDescent="0.25"/>
    <row r="276" s="54" customFormat="1" x14ac:dyDescent="0.25"/>
    <row r="277" s="54" customFormat="1" x14ac:dyDescent="0.25"/>
    <row r="278" s="54" customFormat="1" x14ac:dyDescent="0.25"/>
    <row r="279" s="54" customFormat="1" x14ac:dyDescent="0.25"/>
    <row r="280" s="54" customFormat="1" x14ac:dyDescent="0.25"/>
    <row r="281" s="54" customFormat="1" x14ac:dyDescent="0.25"/>
    <row r="282" s="54" customFormat="1" x14ac:dyDescent="0.25"/>
    <row r="283" s="54" customFormat="1" x14ac:dyDescent="0.25"/>
    <row r="284" s="54" customFormat="1" x14ac:dyDescent="0.25"/>
    <row r="285" s="54" customFormat="1" x14ac:dyDescent="0.25"/>
    <row r="286" s="54" customFormat="1" x14ac:dyDescent="0.25"/>
    <row r="287" s="54" customFormat="1" x14ac:dyDescent="0.25"/>
    <row r="288" s="54" customFormat="1" x14ac:dyDescent="0.25"/>
    <row r="289" s="54" customFormat="1" x14ac:dyDescent="0.25"/>
    <row r="290" s="54" customFormat="1" x14ac:dyDescent="0.25"/>
    <row r="291" s="54" customFormat="1" x14ac:dyDescent="0.25"/>
    <row r="292" s="54" customFormat="1" x14ac:dyDescent="0.25"/>
    <row r="293" s="54" customFormat="1" x14ac:dyDescent="0.25"/>
    <row r="294" s="54" customFormat="1" x14ac:dyDescent="0.25"/>
    <row r="295" s="54" customFormat="1" x14ac:dyDescent="0.25"/>
    <row r="296" s="54" customFormat="1" x14ac:dyDescent="0.25"/>
    <row r="297" s="54" customFormat="1" x14ac:dyDescent="0.25"/>
    <row r="298" s="54" customFormat="1" x14ac:dyDescent="0.25"/>
    <row r="299" s="54" customFormat="1" x14ac:dyDescent="0.25"/>
    <row r="300" s="54" customFormat="1" x14ac:dyDescent="0.25"/>
    <row r="301" s="54" customFormat="1" x14ac:dyDescent="0.25"/>
    <row r="302" s="54" customFormat="1" x14ac:dyDescent="0.25"/>
    <row r="303" s="54" customFormat="1" x14ac:dyDescent="0.25"/>
    <row r="304" s="54" customFormat="1" x14ac:dyDescent="0.25"/>
    <row r="305" s="54" customFormat="1" x14ac:dyDescent="0.25"/>
    <row r="306" s="54" customFormat="1" x14ac:dyDescent="0.25"/>
    <row r="307" s="54" customFormat="1" x14ac:dyDescent="0.25"/>
    <row r="308" s="54" customFormat="1" x14ac:dyDescent="0.25"/>
    <row r="309" s="54" customFormat="1" x14ac:dyDescent="0.25"/>
    <row r="310" s="54" customFormat="1" x14ac:dyDescent="0.25"/>
    <row r="311" s="54" customFormat="1" x14ac:dyDescent="0.25"/>
    <row r="312" s="54" customFormat="1" x14ac:dyDescent="0.25"/>
    <row r="313" s="54" customFormat="1" x14ac:dyDescent="0.25"/>
    <row r="314" s="54" customFormat="1" x14ac:dyDescent="0.25"/>
    <row r="315" s="54" customFormat="1" x14ac:dyDescent="0.25"/>
    <row r="316" s="54" customFormat="1" x14ac:dyDescent="0.25"/>
    <row r="317" s="54" customFormat="1" x14ac:dyDescent="0.25"/>
    <row r="318" s="54" customFormat="1" x14ac:dyDescent="0.25"/>
    <row r="319" s="54" customFormat="1" x14ac:dyDescent="0.25"/>
    <row r="320" s="54" customFormat="1" x14ac:dyDescent="0.25"/>
    <row r="321" s="54" customFormat="1" x14ac:dyDescent="0.25"/>
    <row r="322" s="54" customFormat="1" x14ac:dyDescent="0.25"/>
    <row r="323" s="54" customFormat="1" x14ac:dyDescent="0.25"/>
    <row r="324" s="54" customFormat="1" x14ac:dyDescent="0.25"/>
    <row r="325" s="54" customFormat="1" x14ac:dyDescent="0.25"/>
    <row r="326" s="54" customFormat="1" x14ac:dyDescent="0.25"/>
    <row r="327" s="54" customFormat="1" x14ac:dyDescent="0.25"/>
    <row r="328" s="54" customFormat="1" x14ac:dyDescent="0.25"/>
    <row r="329" s="54" customFormat="1" x14ac:dyDescent="0.25"/>
    <row r="330" s="54" customFormat="1" x14ac:dyDescent="0.25"/>
    <row r="331" s="54" customFormat="1" x14ac:dyDescent="0.25"/>
    <row r="332" s="54" customFormat="1" x14ac:dyDescent="0.25"/>
    <row r="333" s="54" customFormat="1" x14ac:dyDescent="0.25"/>
    <row r="334" s="54" customFormat="1" x14ac:dyDescent="0.25"/>
    <row r="335" s="54" customFormat="1" x14ac:dyDescent="0.25"/>
    <row r="336" s="54" customFormat="1" x14ac:dyDescent="0.25"/>
    <row r="337" s="54" customFormat="1" x14ac:dyDescent="0.25"/>
    <row r="338" s="54" customFormat="1" x14ac:dyDescent="0.25"/>
    <row r="339" s="54" customFormat="1" x14ac:dyDescent="0.25"/>
    <row r="340" s="54" customFormat="1" x14ac:dyDescent="0.25"/>
    <row r="341" s="54" customFormat="1" x14ac:dyDescent="0.25"/>
    <row r="342" s="54" customFormat="1" x14ac:dyDescent="0.25"/>
    <row r="343" s="54" customFormat="1" x14ac:dyDescent="0.25"/>
    <row r="344" s="54" customFormat="1" x14ac:dyDescent="0.25"/>
    <row r="345" s="54" customFormat="1" x14ac:dyDescent="0.25"/>
    <row r="346" s="54" customFormat="1" x14ac:dyDescent="0.25"/>
    <row r="347" s="54" customFormat="1" x14ac:dyDescent="0.25"/>
    <row r="348" s="54" customFormat="1" x14ac:dyDescent="0.25"/>
    <row r="349" s="54" customFormat="1" x14ac:dyDescent="0.25"/>
    <row r="350" s="54" customFormat="1" x14ac:dyDescent="0.25"/>
    <row r="351" s="54" customFormat="1" x14ac:dyDescent="0.25"/>
    <row r="352" s="54" customFormat="1" x14ac:dyDescent="0.25"/>
    <row r="353" s="54" customFormat="1" x14ac:dyDescent="0.25"/>
    <row r="354" s="54" customFormat="1" x14ac:dyDescent="0.25"/>
    <row r="355" s="54" customFormat="1" x14ac:dyDescent="0.25"/>
    <row r="356" s="54" customFormat="1" x14ac:dyDescent="0.25"/>
    <row r="357" s="54" customFormat="1" x14ac:dyDescent="0.25"/>
    <row r="358" s="54" customFormat="1" x14ac:dyDescent="0.25"/>
    <row r="359" s="54" customFormat="1" x14ac:dyDescent="0.25"/>
    <row r="360" s="54" customFormat="1" x14ac:dyDescent="0.25"/>
    <row r="361" s="54" customFormat="1" x14ac:dyDescent="0.25"/>
    <row r="362" s="54" customFormat="1" x14ac:dyDescent="0.25"/>
    <row r="363" s="54" customFormat="1" x14ac:dyDescent="0.25"/>
    <row r="364" s="54" customFormat="1" x14ac:dyDescent="0.25"/>
    <row r="365" s="54" customFormat="1" x14ac:dyDescent="0.25"/>
    <row r="366" s="54" customFormat="1" x14ac:dyDescent="0.25"/>
    <row r="367" s="54" customFormat="1" x14ac:dyDescent="0.25"/>
    <row r="368" s="54" customFormat="1" x14ac:dyDescent="0.25"/>
    <row r="369" s="54" customFormat="1" x14ac:dyDescent="0.25"/>
    <row r="370" s="54" customFormat="1" x14ac:dyDescent="0.25"/>
    <row r="371" s="54" customFormat="1" x14ac:dyDescent="0.25"/>
    <row r="372" s="54" customFormat="1" x14ac:dyDescent="0.25"/>
    <row r="373" s="54" customFormat="1" x14ac:dyDescent="0.25"/>
    <row r="374" s="54" customFormat="1" x14ac:dyDescent="0.25"/>
    <row r="375" s="54" customFormat="1" x14ac:dyDescent="0.25"/>
    <row r="376" s="54" customFormat="1" x14ac:dyDescent="0.25"/>
    <row r="377" s="54" customFormat="1" x14ac:dyDescent="0.25"/>
    <row r="378" s="54" customFormat="1" x14ac:dyDescent="0.25"/>
    <row r="379" s="54" customFormat="1" x14ac:dyDescent="0.25"/>
    <row r="380" s="54" customFormat="1" x14ac:dyDescent="0.25"/>
    <row r="381" s="54" customFormat="1" x14ac:dyDescent="0.25"/>
    <row r="382" s="54" customFormat="1" x14ac:dyDescent="0.25"/>
    <row r="383" s="54" customFormat="1" x14ac:dyDescent="0.25"/>
    <row r="384" s="54" customFormat="1" x14ac:dyDescent="0.25"/>
    <row r="385" s="54" customFormat="1" x14ac:dyDescent="0.25"/>
    <row r="386" s="54" customFormat="1" x14ac:dyDescent="0.25"/>
    <row r="387" s="54" customFormat="1" x14ac:dyDescent="0.25"/>
    <row r="388" s="54" customFormat="1" x14ac:dyDescent="0.25"/>
    <row r="389" s="54" customFormat="1" x14ac:dyDescent="0.25"/>
    <row r="390" s="54" customFormat="1" x14ac:dyDescent="0.25"/>
    <row r="391" s="54" customFormat="1" x14ac:dyDescent="0.25"/>
    <row r="392" s="54" customFormat="1" x14ac:dyDescent="0.25"/>
    <row r="393" s="54" customFormat="1" x14ac:dyDescent="0.25"/>
    <row r="394" s="54" customFormat="1" x14ac:dyDescent="0.25"/>
    <row r="395" s="54" customFormat="1" x14ac:dyDescent="0.25"/>
    <row r="396" s="54" customFormat="1" x14ac:dyDescent="0.25"/>
    <row r="397" s="54" customFormat="1" x14ac:dyDescent="0.25"/>
    <row r="398" s="54" customFormat="1" x14ac:dyDescent="0.25"/>
    <row r="399" s="54" customFormat="1" x14ac:dyDescent="0.25"/>
    <row r="400" s="54" customFormat="1" x14ac:dyDescent="0.25"/>
    <row r="401" s="54" customFormat="1" x14ac:dyDescent="0.25"/>
    <row r="402" s="54" customFormat="1" x14ac:dyDescent="0.25"/>
    <row r="403" s="54" customFormat="1" x14ac:dyDescent="0.25"/>
    <row r="404" s="54" customFormat="1" x14ac:dyDescent="0.25"/>
    <row r="405" s="54" customFormat="1" x14ac:dyDescent="0.25"/>
    <row r="406" s="54" customFormat="1" x14ac:dyDescent="0.25"/>
    <row r="407" s="54" customFormat="1" x14ac:dyDescent="0.25"/>
    <row r="408" s="54" customFormat="1" x14ac:dyDescent="0.25"/>
    <row r="409" s="54" customFormat="1" x14ac:dyDescent="0.25"/>
    <row r="410" s="54" customFormat="1" x14ac:dyDescent="0.25"/>
    <row r="411" s="54" customFormat="1" x14ac:dyDescent="0.25"/>
    <row r="412" s="54" customFormat="1" x14ac:dyDescent="0.25"/>
    <row r="413" s="54" customFormat="1" x14ac:dyDescent="0.25"/>
    <row r="414" s="54" customFormat="1" x14ac:dyDescent="0.25"/>
    <row r="415" s="54" customFormat="1" x14ac:dyDescent="0.25"/>
    <row r="416" s="54" customFormat="1" x14ac:dyDescent="0.25"/>
    <row r="417" s="54" customFormat="1" x14ac:dyDescent="0.25"/>
    <row r="418" s="54" customFormat="1" x14ac:dyDescent="0.25"/>
    <row r="419" s="54" customFormat="1" x14ac:dyDescent="0.25"/>
    <row r="420" s="54" customFormat="1" x14ac:dyDescent="0.25"/>
    <row r="421" s="54" customFormat="1" x14ac:dyDescent="0.25"/>
    <row r="422" s="54" customFormat="1" x14ac:dyDescent="0.25"/>
    <row r="423" s="54" customFormat="1" x14ac:dyDescent="0.25"/>
    <row r="424" s="54" customFormat="1" x14ac:dyDescent="0.25"/>
    <row r="425" s="54" customFormat="1" x14ac:dyDescent="0.25"/>
    <row r="426" s="54" customFormat="1" x14ac:dyDescent="0.25"/>
    <row r="427" s="54" customFormat="1" x14ac:dyDescent="0.25"/>
    <row r="428" s="54" customFormat="1" x14ac:dyDescent="0.25"/>
    <row r="429" s="54" customFormat="1" x14ac:dyDescent="0.25"/>
    <row r="430" s="54" customFormat="1" x14ac:dyDescent="0.25"/>
    <row r="431" s="54" customFormat="1" x14ac:dyDescent="0.25"/>
    <row r="432" s="54" customFormat="1" x14ac:dyDescent="0.25"/>
    <row r="433" s="54" customFormat="1" x14ac:dyDescent="0.25"/>
    <row r="434" s="54" customFormat="1" x14ac:dyDescent="0.25"/>
    <row r="435" s="54" customFormat="1" x14ac:dyDescent="0.25"/>
    <row r="436" s="54" customFormat="1" x14ac:dyDescent="0.25"/>
    <row r="437" s="54" customFormat="1" x14ac:dyDescent="0.25"/>
    <row r="438" s="54" customFormat="1" x14ac:dyDescent="0.25"/>
    <row r="439" s="54" customFormat="1" x14ac:dyDescent="0.25"/>
    <row r="440" s="54" customFormat="1" x14ac:dyDescent="0.25"/>
    <row r="441" s="54" customFormat="1" x14ac:dyDescent="0.25"/>
    <row r="442" s="54" customFormat="1" x14ac:dyDescent="0.25"/>
    <row r="443" s="54" customFormat="1" x14ac:dyDescent="0.25"/>
    <row r="444" s="54" customFormat="1" x14ac:dyDescent="0.25"/>
    <row r="445" s="54" customFormat="1" x14ac:dyDescent="0.25"/>
    <row r="446" s="54" customFormat="1" x14ac:dyDescent="0.25"/>
    <row r="447" s="54" customFormat="1" x14ac:dyDescent="0.25"/>
    <row r="448" s="54" customFormat="1" x14ac:dyDescent="0.25"/>
    <row r="449" s="54" customFormat="1" x14ac:dyDescent="0.25"/>
    <row r="450" s="54" customFormat="1" x14ac:dyDescent="0.25"/>
    <row r="451" s="54" customFormat="1" x14ac:dyDescent="0.25"/>
    <row r="452" s="54" customFormat="1" x14ac:dyDescent="0.25"/>
    <row r="453" s="54" customFormat="1" x14ac:dyDescent="0.25"/>
    <row r="454" s="54" customFormat="1" x14ac:dyDescent="0.25"/>
    <row r="455" s="54" customFormat="1" x14ac:dyDescent="0.25"/>
    <row r="456" s="54" customFormat="1" x14ac:dyDescent="0.25"/>
    <row r="457" s="54" customFormat="1" x14ac:dyDescent="0.25"/>
    <row r="458" s="54" customFormat="1" x14ac:dyDescent="0.25"/>
    <row r="459" s="54" customFormat="1" x14ac:dyDescent="0.25"/>
    <row r="460" s="54" customFormat="1" x14ac:dyDescent="0.25"/>
    <row r="461" s="54" customFormat="1" x14ac:dyDescent="0.25"/>
    <row r="462" s="54" customFormat="1" x14ac:dyDescent="0.25"/>
    <row r="463" s="54" customFormat="1" x14ac:dyDescent="0.25"/>
    <row r="464" s="54" customFormat="1" x14ac:dyDescent="0.25"/>
    <row r="465" s="54" customFormat="1" x14ac:dyDescent="0.25"/>
    <row r="466" s="54" customFormat="1" x14ac:dyDescent="0.25"/>
    <row r="467" s="54" customFormat="1" x14ac:dyDescent="0.25"/>
    <row r="468" s="54" customFormat="1" x14ac:dyDescent="0.25"/>
    <row r="469" s="54" customFormat="1" x14ac:dyDescent="0.25"/>
    <row r="470" s="54" customFormat="1" x14ac:dyDescent="0.25"/>
    <row r="471" s="54" customFormat="1" x14ac:dyDescent="0.25"/>
    <row r="472" s="54" customFormat="1" x14ac:dyDescent="0.25"/>
    <row r="473" s="54" customFormat="1" x14ac:dyDescent="0.25"/>
    <row r="474" s="54" customFormat="1" x14ac:dyDescent="0.25"/>
    <row r="475" s="54" customFormat="1" x14ac:dyDescent="0.25"/>
    <row r="476" s="54" customFormat="1" x14ac:dyDescent="0.25"/>
    <row r="477" s="54" customFormat="1" x14ac:dyDescent="0.25"/>
    <row r="478" s="54" customFormat="1" x14ac:dyDescent="0.25"/>
    <row r="479" s="54" customFormat="1" x14ac:dyDescent="0.25"/>
    <row r="480" s="54" customFormat="1" x14ac:dyDescent="0.25"/>
    <row r="481" s="54" customFormat="1" x14ac:dyDescent="0.25"/>
    <row r="482" s="54" customFormat="1" x14ac:dyDescent="0.25"/>
    <row r="483" s="54" customFormat="1" x14ac:dyDescent="0.25"/>
    <row r="484" s="54" customFormat="1" x14ac:dyDescent="0.25"/>
    <row r="485" s="54" customFormat="1" x14ac:dyDescent="0.25"/>
    <row r="486" s="54" customFormat="1" x14ac:dyDescent="0.25"/>
    <row r="487" s="54" customFormat="1" x14ac:dyDescent="0.25"/>
    <row r="488" s="54" customFormat="1" x14ac:dyDescent="0.25"/>
    <row r="489" s="54" customFormat="1" x14ac:dyDescent="0.25"/>
    <row r="490" s="54" customFormat="1" x14ac:dyDescent="0.25"/>
    <row r="491" s="54" customFormat="1" x14ac:dyDescent="0.25"/>
    <row r="492" s="54" customFormat="1" x14ac:dyDescent="0.25"/>
    <row r="493" s="54" customFormat="1" x14ac:dyDescent="0.25"/>
    <row r="494" s="54" customFormat="1" x14ac:dyDescent="0.25"/>
    <row r="495" s="54" customFormat="1" x14ac:dyDescent="0.25"/>
    <row r="496" s="54" customFormat="1" x14ac:dyDescent="0.25"/>
    <row r="497" s="54" customFormat="1" x14ac:dyDescent="0.25"/>
    <row r="498" s="54" customFormat="1" x14ac:dyDescent="0.25"/>
    <row r="499" s="54" customFormat="1" x14ac:dyDescent="0.25"/>
    <row r="500" s="54" customFormat="1" x14ac:dyDescent="0.25"/>
    <row r="501" s="54" customFormat="1" x14ac:dyDescent="0.25"/>
    <row r="502" s="54" customFormat="1" x14ac:dyDescent="0.25"/>
    <row r="503" s="54" customFormat="1" x14ac:dyDescent="0.25"/>
    <row r="504" s="54" customFormat="1" x14ac:dyDescent="0.25"/>
    <row r="505" s="54" customFormat="1" x14ac:dyDescent="0.25"/>
    <row r="506" s="54" customFormat="1" x14ac:dyDescent="0.25"/>
    <row r="507" s="54" customFormat="1" x14ac:dyDescent="0.25"/>
    <row r="508" s="54" customFormat="1" x14ac:dyDescent="0.25"/>
    <row r="509" s="54" customFormat="1" x14ac:dyDescent="0.25"/>
    <row r="510" s="54" customFormat="1" x14ac:dyDescent="0.25"/>
    <row r="511" s="54" customFormat="1" x14ac:dyDescent="0.25"/>
    <row r="512" s="54" customFormat="1" x14ac:dyDescent="0.25"/>
    <row r="513" s="54" customFormat="1" x14ac:dyDescent="0.25"/>
    <row r="514" s="54" customFormat="1" x14ac:dyDescent="0.25"/>
    <row r="515" s="54" customFormat="1" x14ac:dyDescent="0.25"/>
    <row r="516" s="54" customFormat="1" x14ac:dyDescent="0.25"/>
    <row r="517" s="54" customFormat="1" x14ac:dyDescent="0.25"/>
    <row r="518" s="54" customFormat="1" x14ac:dyDescent="0.25"/>
    <row r="519" s="54" customFormat="1" x14ac:dyDescent="0.25"/>
    <row r="520" s="54" customFormat="1" x14ac:dyDescent="0.25"/>
    <row r="521" s="54" customFormat="1" x14ac:dyDescent="0.25"/>
    <row r="522" s="54" customFormat="1" x14ac:dyDescent="0.25"/>
    <row r="523" s="54" customFormat="1" x14ac:dyDescent="0.25"/>
    <row r="524" s="54" customFormat="1" x14ac:dyDescent="0.25"/>
    <row r="525" s="54" customFormat="1" x14ac:dyDescent="0.25"/>
    <row r="526" s="54" customFormat="1" x14ac:dyDescent="0.25"/>
    <row r="527" s="54" customFormat="1" x14ac:dyDescent="0.25"/>
    <row r="528" s="54" customFormat="1" x14ac:dyDescent="0.25"/>
    <row r="529" s="54" customFormat="1" x14ac:dyDescent="0.25"/>
    <row r="530" s="54" customFormat="1" x14ac:dyDescent="0.25"/>
    <row r="531" s="54" customFormat="1" x14ac:dyDescent="0.25"/>
    <row r="532" s="54" customFormat="1" x14ac:dyDescent="0.25"/>
    <row r="533" s="54" customFormat="1" x14ac:dyDescent="0.25"/>
    <row r="534" s="54" customFormat="1" x14ac:dyDescent="0.25"/>
    <row r="535" s="54" customFormat="1" x14ac:dyDescent="0.25"/>
    <row r="536" s="54" customFormat="1" x14ac:dyDescent="0.25"/>
    <row r="537" s="54" customFormat="1" x14ac:dyDescent="0.25"/>
    <row r="538" s="54" customFormat="1" x14ac:dyDescent="0.25"/>
    <row r="539" s="54" customFormat="1" x14ac:dyDescent="0.25"/>
    <row r="540" s="54" customFormat="1" x14ac:dyDescent="0.25"/>
    <row r="541" s="54" customFormat="1" x14ac:dyDescent="0.25"/>
    <row r="542" s="54" customFormat="1" x14ac:dyDescent="0.25"/>
    <row r="543" s="54" customFormat="1" x14ac:dyDescent="0.25"/>
    <row r="544" s="54" customFormat="1" x14ac:dyDescent="0.25"/>
    <row r="545" s="54" customFormat="1" x14ac:dyDescent="0.25"/>
    <row r="546" s="54" customFormat="1" x14ac:dyDescent="0.25"/>
    <row r="547" s="54" customFormat="1" x14ac:dyDescent="0.25"/>
    <row r="548" s="54" customFormat="1" x14ac:dyDescent="0.25"/>
    <row r="549" s="54" customFormat="1" x14ac:dyDescent="0.25"/>
    <row r="550" s="54" customFormat="1" x14ac:dyDescent="0.25"/>
    <row r="551" s="54" customFormat="1" x14ac:dyDescent="0.25"/>
    <row r="552" s="54" customFormat="1" x14ac:dyDescent="0.25"/>
    <row r="553" s="54" customFormat="1" x14ac:dyDescent="0.25"/>
    <row r="554" s="54" customFormat="1" x14ac:dyDescent="0.25"/>
    <row r="555" s="54" customFormat="1" x14ac:dyDescent="0.25"/>
    <row r="556" s="54" customFormat="1" x14ac:dyDescent="0.25"/>
    <row r="557" s="54" customFormat="1" x14ac:dyDescent="0.25"/>
    <row r="558" s="54" customFormat="1" x14ac:dyDescent="0.25"/>
    <row r="559" s="54" customFormat="1" x14ac:dyDescent="0.25"/>
    <row r="560" s="54" customFormat="1" x14ac:dyDescent="0.25"/>
    <row r="561" s="54" customFormat="1" x14ac:dyDescent="0.25"/>
    <row r="562" s="54" customFormat="1" x14ac:dyDescent="0.25"/>
    <row r="563" s="54" customFormat="1" x14ac:dyDescent="0.25"/>
    <row r="564" s="54" customFormat="1" x14ac:dyDescent="0.25"/>
    <row r="565" s="54" customFormat="1" x14ac:dyDescent="0.25"/>
    <row r="566" s="54" customFormat="1" x14ac:dyDescent="0.25"/>
    <row r="567" s="54" customFormat="1" x14ac:dyDescent="0.25"/>
    <row r="568" s="54" customFormat="1" x14ac:dyDescent="0.25"/>
    <row r="569" s="54" customFormat="1" x14ac:dyDescent="0.25"/>
    <row r="570" s="54" customFormat="1" x14ac:dyDescent="0.25"/>
    <row r="571" s="54" customFormat="1" x14ac:dyDescent="0.25"/>
    <row r="572" s="54" customFormat="1" x14ac:dyDescent="0.25"/>
    <row r="573" s="54" customFormat="1" x14ac:dyDescent="0.25"/>
    <row r="574" s="54" customFormat="1" x14ac:dyDescent="0.25"/>
    <row r="575" s="54" customFormat="1" x14ac:dyDescent="0.25"/>
    <row r="576" s="54" customFormat="1" x14ac:dyDescent="0.25"/>
    <row r="577" s="54" customFormat="1" x14ac:dyDescent="0.25"/>
    <row r="578" s="54" customFormat="1" x14ac:dyDescent="0.25"/>
    <row r="579" s="54" customFormat="1" x14ac:dyDescent="0.25"/>
    <row r="580" s="54" customFormat="1" x14ac:dyDescent="0.25"/>
    <row r="581" s="54" customFormat="1" x14ac:dyDescent="0.25"/>
    <row r="582" s="54" customFormat="1" x14ac:dyDescent="0.25"/>
    <row r="583" s="54" customFormat="1" x14ac:dyDescent="0.25"/>
    <row r="584" s="54" customFormat="1" x14ac:dyDescent="0.25"/>
    <row r="585" s="54" customFormat="1" x14ac:dyDescent="0.25"/>
    <row r="586" s="54" customFormat="1" x14ac:dyDescent="0.25"/>
    <row r="587" s="54" customFormat="1" x14ac:dyDescent="0.25"/>
    <row r="588" s="54" customFormat="1" x14ac:dyDescent="0.25"/>
    <row r="589" s="54" customFormat="1" x14ac:dyDescent="0.25"/>
    <row r="590" s="54" customFormat="1" x14ac:dyDescent="0.25"/>
    <row r="591" s="54" customFormat="1" x14ac:dyDescent="0.25"/>
    <row r="592" s="54" customFormat="1" x14ac:dyDescent="0.25"/>
    <row r="593" s="54" customFormat="1" x14ac:dyDescent="0.25"/>
    <row r="594" s="54" customFormat="1" x14ac:dyDescent="0.25"/>
    <row r="595" s="54" customFormat="1" x14ac:dyDescent="0.25"/>
    <row r="596" s="54" customFormat="1" x14ac:dyDescent="0.25"/>
    <row r="597" s="54" customFormat="1" x14ac:dyDescent="0.25"/>
    <row r="598" s="54" customFormat="1" x14ac:dyDescent="0.25"/>
    <row r="599" s="54" customFormat="1" x14ac:dyDescent="0.25"/>
    <row r="600" s="54" customFormat="1" x14ac:dyDescent="0.25"/>
    <row r="601" s="54" customFormat="1" x14ac:dyDescent="0.25"/>
    <row r="602" s="54" customFormat="1" x14ac:dyDescent="0.25"/>
    <row r="603" s="54" customFormat="1" x14ac:dyDescent="0.25"/>
    <row r="604" s="54" customFormat="1" x14ac:dyDescent="0.25"/>
    <row r="605" s="54" customFormat="1" x14ac:dyDescent="0.25"/>
    <row r="606" s="54" customFormat="1" x14ac:dyDescent="0.25"/>
    <row r="607" s="54" customFormat="1" x14ac:dyDescent="0.25"/>
    <row r="608" s="54" customFormat="1" x14ac:dyDescent="0.25"/>
    <row r="609" s="54" customFormat="1" x14ac:dyDescent="0.25"/>
    <row r="610" s="54" customFormat="1" x14ac:dyDescent="0.25"/>
    <row r="611" s="54" customFormat="1" x14ac:dyDescent="0.25"/>
    <row r="612" s="54" customFormat="1" x14ac:dyDescent="0.25"/>
    <row r="613" s="54" customFormat="1" x14ac:dyDescent="0.25"/>
    <row r="614" s="54" customFormat="1" x14ac:dyDescent="0.25"/>
    <row r="615" s="54" customFormat="1" x14ac:dyDescent="0.25"/>
    <row r="616" s="54" customFormat="1" x14ac:dyDescent="0.25"/>
    <row r="617" s="54" customFormat="1" x14ac:dyDescent="0.25"/>
    <row r="618" s="54" customFormat="1" x14ac:dyDescent="0.25"/>
    <row r="619" s="54" customFormat="1" x14ac:dyDescent="0.25"/>
    <row r="620" s="54" customFormat="1" x14ac:dyDescent="0.25"/>
    <row r="621" s="54" customFormat="1" x14ac:dyDescent="0.25"/>
    <row r="622" s="54" customFormat="1" x14ac:dyDescent="0.25"/>
    <row r="623" s="54" customFormat="1" x14ac:dyDescent="0.25"/>
    <row r="624" s="54" customFormat="1" x14ac:dyDescent="0.25"/>
    <row r="625" s="54" customFormat="1" x14ac:dyDescent="0.25"/>
    <row r="626" s="54" customFormat="1" x14ac:dyDescent="0.25"/>
    <row r="627" s="54" customFormat="1" x14ac:dyDescent="0.25"/>
    <row r="628" s="54" customFormat="1" x14ac:dyDescent="0.25"/>
    <row r="629" s="54" customFormat="1" x14ac:dyDescent="0.25"/>
    <row r="630" s="54" customFormat="1" x14ac:dyDescent="0.25"/>
    <row r="631" s="54" customFormat="1" x14ac:dyDescent="0.25"/>
    <row r="632" s="54" customFormat="1" x14ac:dyDescent="0.25"/>
    <row r="633" s="54" customFormat="1" x14ac:dyDescent="0.25"/>
    <row r="634" s="54" customFormat="1" x14ac:dyDescent="0.25"/>
    <row r="635" s="54" customFormat="1" x14ac:dyDescent="0.25"/>
    <row r="636" s="54" customFormat="1" x14ac:dyDescent="0.25"/>
    <row r="637" s="54" customFormat="1" x14ac:dyDescent="0.25"/>
    <row r="638" s="54" customFormat="1" x14ac:dyDescent="0.25"/>
    <row r="639" s="54" customFormat="1" x14ac:dyDescent="0.25"/>
    <row r="640" s="54" customFormat="1" x14ac:dyDescent="0.25"/>
    <row r="641" s="54" customFormat="1" x14ac:dyDescent="0.25"/>
    <row r="642" s="54" customFormat="1" x14ac:dyDescent="0.25"/>
    <row r="643" s="54" customFormat="1" x14ac:dyDescent="0.25"/>
    <row r="644" s="54" customFormat="1" x14ac:dyDescent="0.25"/>
    <row r="645" s="54" customFormat="1" x14ac:dyDescent="0.25"/>
    <row r="646" s="54" customFormat="1" x14ac:dyDescent="0.25"/>
    <row r="647" s="54" customFormat="1" x14ac:dyDescent="0.25"/>
    <row r="648" s="54" customFormat="1" x14ac:dyDescent="0.25"/>
    <row r="649" s="54" customFormat="1" x14ac:dyDescent="0.25"/>
    <row r="650" s="54" customFormat="1" x14ac:dyDescent="0.25"/>
    <row r="651" s="54" customFormat="1" x14ac:dyDescent="0.25"/>
    <row r="652" s="54" customFormat="1" x14ac:dyDescent="0.25"/>
    <row r="653" s="54" customFormat="1" x14ac:dyDescent="0.25"/>
    <row r="654" s="54" customFormat="1" x14ac:dyDescent="0.25"/>
    <row r="655" s="54" customFormat="1" x14ac:dyDescent="0.25"/>
    <row r="656" s="54" customFormat="1" x14ac:dyDescent="0.25"/>
    <row r="657" s="54" customFormat="1" x14ac:dyDescent="0.25"/>
    <row r="658" s="54" customFormat="1" x14ac:dyDescent="0.25"/>
    <row r="659" s="54" customFormat="1" x14ac:dyDescent="0.25"/>
    <row r="660" s="54" customFormat="1" x14ac:dyDescent="0.25"/>
    <row r="661" s="54" customFormat="1" x14ac:dyDescent="0.25"/>
    <row r="662" s="54" customFormat="1" x14ac:dyDescent="0.25"/>
    <row r="663" s="54" customFormat="1" x14ac:dyDescent="0.25"/>
    <row r="664" s="54" customFormat="1" x14ac:dyDescent="0.25"/>
    <row r="665" s="54" customFormat="1" x14ac:dyDescent="0.25"/>
    <row r="666" s="54" customFormat="1" x14ac:dyDescent="0.25"/>
    <row r="667" s="54" customFormat="1" x14ac:dyDescent="0.25"/>
    <row r="668" s="54" customFormat="1" x14ac:dyDescent="0.25"/>
    <row r="669" s="54" customFormat="1" x14ac:dyDescent="0.25"/>
    <row r="670" s="54" customFormat="1" x14ac:dyDescent="0.25"/>
    <row r="671" s="54" customFormat="1" x14ac:dyDescent="0.25"/>
    <row r="672" s="54" customFormat="1" x14ac:dyDescent="0.25"/>
    <row r="673" s="54" customFormat="1" x14ac:dyDescent="0.25"/>
    <row r="674" s="54" customFormat="1" x14ac:dyDescent="0.25"/>
    <row r="675" s="54" customFormat="1" x14ac:dyDescent="0.25"/>
    <row r="676" s="54" customFormat="1" x14ac:dyDescent="0.25"/>
    <row r="677" s="54" customFormat="1" x14ac:dyDescent="0.25"/>
    <row r="678" s="54" customFormat="1" x14ac:dyDescent="0.25"/>
    <row r="679" s="54" customFormat="1" x14ac:dyDescent="0.25"/>
    <row r="680" s="54" customFormat="1" x14ac:dyDescent="0.25"/>
    <row r="681" s="54" customFormat="1" x14ac:dyDescent="0.25"/>
    <row r="682" s="54" customFormat="1" x14ac:dyDescent="0.25"/>
    <row r="683" s="54" customFormat="1" x14ac:dyDescent="0.25"/>
    <row r="684" s="54" customFormat="1" x14ac:dyDescent="0.25"/>
    <row r="685" s="54" customFormat="1" x14ac:dyDescent="0.25"/>
    <row r="686" s="54" customFormat="1" x14ac:dyDescent="0.25"/>
    <row r="687" s="54" customFormat="1" x14ac:dyDescent="0.25"/>
    <row r="688" s="54" customFormat="1" x14ac:dyDescent="0.25"/>
    <row r="689" s="54" customFormat="1" x14ac:dyDescent="0.25"/>
    <row r="690" s="54" customFormat="1" x14ac:dyDescent="0.25"/>
    <row r="691" s="54" customFormat="1" x14ac:dyDescent="0.25"/>
    <row r="692" s="54" customFormat="1" x14ac:dyDescent="0.25"/>
    <row r="693" s="54" customFormat="1" x14ac:dyDescent="0.25"/>
    <row r="694" s="54" customFormat="1" x14ac:dyDescent="0.25"/>
    <row r="695" s="54" customFormat="1" x14ac:dyDescent="0.25"/>
    <row r="696" s="54" customFormat="1" x14ac:dyDescent="0.25"/>
    <row r="697" s="54" customFormat="1" x14ac:dyDescent="0.25"/>
    <row r="698" s="54" customFormat="1" x14ac:dyDescent="0.25"/>
    <row r="699" s="54" customFormat="1" x14ac:dyDescent="0.25"/>
    <row r="700" s="54" customFormat="1" x14ac:dyDescent="0.25"/>
    <row r="701" s="54" customFormat="1" x14ac:dyDescent="0.25"/>
    <row r="702" s="54" customFormat="1" x14ac:dyDescent="0.25"/>
    <row r="703" s="54" customFormat="1" x14ac:dyDescent="0.25"/>
    <row r="704" s="54" customFormat="1" x14ac:dyDescent="0.25"/>
    <row r="705" s="54" customFormat="1" x14ac:dyDescent="0.25"/>
    <row r="706" s="54" customFormat="1" x14ac:dyDescent="0.25"/>
    <row r="707" s="54" customFormat="1" x14ac:dyDescent="0.25"/>
    <row r="708" s="54" customFormat="1" x14ac:dyDescent="0.25"/>
    <row r="709" s="54" customFormat="1" x14ac:dyDescent="0.25"/>
    <row r="710" s="54" customFormat="1" x14ac:dyDescent="0.25"/>
    <row r="711" s="54" customFormat="1" x14ac:dyDescent="0.25"/>
    <row r="712" s="54" customFormat="1" x14ac:dyDescent="0.25"/>
    <row r="713" s="54" customFormat="1" x14ac:dyDescent="0.25"/>
    <row r="714" s="54" customFormat="1" x14ac:dyDescent="0.25"/>
    <row r="715" s="54" customFormat="1" x14ac:dyDescent="0.25"/>
    <row r="716" s="54" customFormat="1" x14ac:dyDescent="0.25"/>
    <row r="717" s="54" customFormat="1" x14ac:dyDescent="0.25"/>
    <row r="718" s="54" customFormat="1" x14ac:dyDescent="0.25"/>
    <row r="719" s="54" customFormat="1" x14ac:dyDescent="0.25"/>
    <row r="720" s="54" customFormat="1" x14ac:dyDescent="0.25"/>
    <row r="721" s="54" customFormat="1" x14ac:dyDescent="0.25"/>
    <row r="722" s="54" customFormat="1" x14ac:dyDescent="0.25"/>
    <row r="723" s="54" customFormat="1" x14ac:dyDescent="0.25"/>
    <row r="724" s="54" customFormat="1" x14ac:dyDescent="0.25"/>
    <row r="725" s="54" customFormat="1" x14ac:dyDescent="0.25"/>
    <row r="726" s="54" customFormat="1" x14ac:dyDescent="0.25"/>
    <row r="727" s="54" customFormat="1" x14ac:dyDescent="0.25"/>
    <row r="728" s="54" customFormat="1" x14ac:dyDescent="0.25"/>
    <row r="729" s="54" customFormat="1" x14ac:dyDescent="0.25"/>
    <row r="730" s="54" customFormat="1" x14ac:dyDescent="0.25"/>
    <row r="731" s="54" customFormat="1" x14ac:dyDescent="0.25"/>
    <row r="732" s="54" customFormat="1" x14ac:dyDescent="0.25"/>
    <row r="733" s="54" customFormat="1" x14ac:dyDescent="0.25"/>
    <row r="734" s="54" customFormat="1" x14ac:dyDescent="0.25"/>
    <row r="735" s="54" customFormat="1" x14ac:dyDescent="0.25"/>
    <row r="736" s="54" customFormat="1" x14ac:dyDescent="0.25"/>
    <row r="737" s="54" customFormat="1" x14ac:dyDescent="0.25"/>
    <row r="738" s="54" customFormat="1" x14ac:dyDescent="0.25"/>
    <row r="739" s="54" customFormat="1" x14ac:dyDescent="0.25"/>
    <row r="740" s="54" customFormat="1" x14ac:dyDescent="0.25"/>
    <row r="741" s="54" customFormat="1" x14ac:dyDescent="0.25"/>
    <row r="742" s="54" customFormat="1" x14ac:dyDescent="0.25"/>
    <row r="743" s="54" customFormat="1" x14ac:dyDescent="0.25"/>
    <row r="744" s="54" customFormat="1" x14ac:dyDescent="0.25"/>
    <row r="745" s="54" customFormat="1" x14ac:dyDescent="0.25"/>
    <row r="746" s="54" customFormat="1" x14ac:dyDescent="0.25"/>
    <row r="747" s="54" customFormat="1" x14ac:dyDescent="0.25"/>
    <row r="748" s="54" customFormat="1" x14ac:dyDescent="0.25"/>
    <row r="749" s="54" customFormat="1" x14ac:dyDescent="0.25"/>
    <row r="750" s="54" customFormat="1" x14ac:dyDescent="0.25"/>
    <row r="751" s="54" customFormat="1" x14ac:dyDescent="0.25"/>
    <row r="752" s="54" customFormat="1" x14ac:dyDescent="0.25"/>
    <row r="753" s="54" customFormat="1" x14ac:dyDescent="0.25"/>
    <row r="754" s="54" customFormat="1" x14ac:dyDescent="0.25"/>
    <row r="755" s="54" customFormat="1" x14ac:dyDescent="0.25"/>
    <row r="756" s="54" customFormat="1" x14ac:dyDescent="0.25"/>
    <row r="757" s="54" customFormat="1" x14ac:dyDescent="0.25"/>
    <row r="758" s="54" customFormat="1" x14ac:dyDescent="0.25"/>
    <row r="759" s="54" customFormat="1" x14ac:dyDescent="0.25"/>
    <row r="760" s="54" customFormat="1" x14ac:dyDescent="0.25"/>
    <row r="761" s="54" customFormat="1" x14ac:dyDescent="0.25"/>
    <row r="762" s="54" customFormat="1" x14ac:dyDescent="0.25"/>
    <row r="763" s="54" customFormat="1" x14ac:dyDescent="0.25"/>
    <row r="764" s="54" customFormat="1" x14ac:dyDescent="0.25"/>
    <row r="765" s="54" customFormat="1" x14ac:dyDescent="0.25"/>
    <row r="766" s="54" customFormat="1" x14ac:dyDescent="0.25"/>
    <row r="767" s="54" customFormat="1" x14ac:dyDescent="0.25"/>
    <row r="768" s="54" customFormat="1" x14ac:dyDescent="0.25"/>
    <row r="769" s="54" customFormat="1" x14ac:dyDescent="0.25"/>
    <row r="770" s="54" customFormat="1" x14ac:dyDescent="0.25"/>
    <row r="771" s="54" customFormat="1" x14ac:dyDescent="0.25"/>
    <row r="772" s="54" customFormat="1" x14ac:dyDescent="0.25"/>
    <row r="773" s="54" customFormat="1" x14ac:dyDescent="0.25"/>
    <row r="774" s="54" customFormat="1" x14ac:dyDescent="0.25"/>
    <row r="775" s="54" customFormat="1" x14ac:dyDescent="0.25"/>
    <row r="776" s="54" customFormat="1" x14ac:dyDescent="0.25"/>
    <row r="777" s="54" customFormat="1" x14ac:dyDescent="0.25"/>
    <row r="778" s="54" customFormat="1" x14ac:dyDescent="0.25"/>
    <row r="779" s="54" customFormat="1" x14ac:dyDescent="0.25"/>
    <row r="780" s="54" customFormat="1" x14ac:dyDescent="0.25"/>
    <row r="781" s="54" customFormat="1" x14ac:dyDescent="0.25"/>
    <row r="782" s="54" customFormat="1" x14ac:dyDescent="0.25"/>
    <row r="783" s="54" customFormat="1" x14ac:dyDescent="0.25"/>
    <row r="784" s="54" customFormat="1" x14ac:dyDescent="0.25"/>
    <row r="785" s="54" customFormat="1" x14ac:dyDescent="0.25"/>
    <row r="786" s="54" customFormat="1" x14ac:dyDescent="0.25"/>
    <row r="787" s="54" customFormat="1" x14ac:dyDescent="0.25"/>
    <row r="788" s="54" customFormat="1" x14ac:dyDescent="0.25"/>
    <row r="789" s="54" customFormat="1" x14ac:dyDescent="0.25"/>
    <row r="790" s="54" customFormat="1" x14ac:dyDescent="0.25"/>
    <row r="791" s="54" customFormat="1" x14ac:dyDescent="0.25"/>
    <row r="792" s="54" customFormat="1" x14ac:dyDescent="0.25"/>
    <row r="793" s="54" customFormat="1" x14ac:dyDescent="0.25"/>
    <row r="794" s="54" customFormat="1" x14ac:dyDescent="0.25"/>
    <row r="795" s="54" customFormat="1" x14ac:dyDescent="0.25"/>
    <row r="796" s="54" customFormat="1" x14ac:dyDescent="0.25"/>
    <row r="797" s="54" customFormat="1" x14ac:dyDescent="0.25"/>
    <row r="798" s="54" customFormat="1" x14ac:dyDescent="0.25"/>
    <row r="799" s="54" customFormat="1" x14ac:dyDescent="0.25"/>
    <row r="800" s="54" customFormat="1" x14ac:dyDescent="0.25"/>
    <row r="801" s="54" customFormat="1" x14ac:dyDescent="0.25"/>
    <row r="802" s="54" customFormat="1" x14ac:dyDescent="0.25"/>
    <row r="803" s="54" customFormat="1" x14ac:dyDescent="0.25"/>
    <row r="804" s="54" customFormat="1" x14ac:dyDescent="0.25"/>
    <row r="805" s="54" customFormat="1" x14ac:dyDescent="0.25"/>
    <row r="806" s="54" customFormat="1" x14ac:dyDescent="0.25"/>
    <row r="807" s="54" customFormat="1" x14ac:dyDescent="0.25"/>
    <row r="808" s="54" customFormat="1" x14ac:dyDescent="0.25"/>
    <row r="809" s="54" customFormat="1" x14ac:dyDescent="0.25"/>
    <row r="810" s="54" customFormat="1" x14ac:dyDescent="0.25"/>
    <row r="811" s="54" customFormat="1" x14ac:dyDescent="0.25"/>
    <row r="812" s="54" customFormat="1" x14ac:dyDescent="0.25"/>
    <row r="813" s="54" customFormat="1" x14ac:dyDescent="0.25"/>
    <row r="814" s="54" customFormat="1" x14ac:dyDescent="0.25"/>
    <row r="815" s="54" customFormat="1" x14ac:dyDescent="0.25"/>
    <row r="816" s="54" customFormat="1" x14ac:dyDescent="0.25"/>
    <row r="817" s="54" customFormat="1" x14ac:dyDescent="0.25"/>
    <row r="818" s="54" customFormat="1" x14ac:dyDescent="0.25"/>
    <row r="819" s="54" customFormat="1" x14ac:dyDescent="0.25"/>
    <row r="820" s="54" customFormat="1" x14ac:dyDescent="0.25"/>
    <row r="821" s="54" customFormat="1" x14ac:dyDescent="0.25"/>
    <row r="822" s="54" customFormat="1" x14ac:dyDescent="0.25"/>
    <row r="823" s="54" customFormat="1" x14ac:dyDescent="0.25"/>
    <row r="824" s="54" customFormat="1" x14ac:dyDescent="0.25"/>
    <row r="825" s="54" customFormat="1" x14ac:dyDescent="0.25"/>
    <row r="826" s="54" customFormat="1" x14ac:dyDescent="0.25"/>
    <row r="827" s="54" customFormat="1" x14ac:dyDescent="0.25"/>
    <row r="828" s="54" customFormat="1" x14ac:dyDescent="0.25"/>
    <row r="829" s="54" customFormat="1" x14ac:dyDescent="0.25"/>
    <row r="830" s="54" customFormat="1" x14ac:dyDescent="0.25"/>
    <row r="831" s="54" customFormat="1" x14ac:dyDescent="0.25"/>
    <row r="832" s="54" customFormat="1" x14ac:dyDescent="0.25"/>
    <row r="833" s="54" customFormat="1" x14ac:dyDescent="0.25"/>
    <row r="834" s="54" customFormat="1" x14ac:dyDescent="0.25"/>
    <row r="835" s="54" customFormat="1" x14ac:dyDescent="0.25"/>
    <row r="836" s="54" customFormat="1" x14ac:dyDescent="0.25"/>
    <row r="837" s="54" customFormat="1" x14ac:dyDescent="0.25"/>
    <row r="838" s="54" customFormat="1" x14ac:dyDescent="0.25"/>
    <row r="839" s="54" customFormat="1" x14ac:dyDescent="0.25"/>
    <row r="840" s="54" customFormat="1" x14ac:dyDescent="0.25"/>
    <row r="841" s="54" customFormat="1" x14ac:dyDescent="0.25"/>
    <row r="842" s="54" customFormat="1" x14ac:dyDescent="0.25"/>
    <row r="843" s="54" customFormat="1" x14ac:dyDescent="0.25"/>
    <row r="844" s="54" customFormat="1" x14ac:dyDescent="0.25"/>
    <row r="845" s="54" customFormat="1" x14ac:dyDescent="0.25"/>
    <row r="846" s="54" customFormat="1" x14ac:dyDescent="0.25"/>
    <row r="847" s="54" customFormat="1" x14ac:dyDescent="0.25"/>
    <row r="848" s="54" customFormat="1" x14ac:dyDescent="0.25"/>
    <row r="849" s="54" customFormat="1" x14ac:dyDescent="0.25"/>
    <row r="850" s="54" customFormat="1" x14ac:dyDescent="0.25"/>
    <row r="851" s="54" customFormat="1" x14ac:dyDescent="0.25"/>
    <row r="852" s="54" customFormat="1" x14ac:dyDescent="0.25"/>
    <row r="853" s="54" customFormat="1" x14ac:dyDescent="0.25"/>
    <row r="854" s="54" customFormat="1" x14ac:dyDescent="0.25"/>
    <row r="855" s="54" customFormat="1" x14ac:dyDescent="0.25"/>
    <row r="856" s="54" customFormat="1" x14ac:dyDescent="0.25"/>
    <row r="857" s="54" customFormat="1" x14ac:dyDescent="0.25"/>
    <row r="858" s="54" customFormat="1" x14ac:dyDescent="0.25"/>
    <row r="859" s="54" customFormat="1" x14ac:dyDescent="0.25"/>
    <row r="860" s="54" customFormat="1" x14ac:dyDescent="0.25"/>
    <row r="861" s="54" customFormat="1" x14ac:dyDescent="0.25"/>
    <row r="862" s="54" customFormat="1" x14ac:dyDescent="0.25"/>
    <row r="863" s="54" customFormat="1" x14ac:dyDescent="0.25"/>
    <row r="864" s="54" customFormat="1" x14ac:dyDescent="0.25"/>
    <row r="865" s="54" customFormat="1" x14ac:dyDescent="0.25"/>
    <row r="866" s="54" customFormat="1" x14ac:dyDescent="0.25"/>
    <row r="867" s="54" customFormat="1" x14ac:dyDescent="0.25"/>
    <row r="868" s="54" customFormat="1" x14ac:dyDescent="0.25"/>
    <row r="869" s="54" customFormat="1" x14ac:dyDescent="0.25"/>
    <row r="870" s="54" customFormat="1" x14ac:dyDescent="0.25"/>
    <row r="871" s="54" customFormat="1" x14ac:dyDescent="0.25"/>
    <row r="872" s="54" customFormat="1" x14ac:dyDescent="0.25"/>
    <row r="873" s="54" customFormat="1" x14ac:dyDescent="0.25"/>
    <row r="874" s="54" customFormat="1" x14ac:dyDescent="0.25"/>
    <row r="875" s="54" customFormat="1" x14ac:dyDescent="0.25"/>
    <row r="876" s="54" customFormat="1" x14ac:dyDescent="0.25"/>
    <row r="877" s="54" customFormat="1" x14ac:dyDescent="0.25"/>
    <row r="878" s="54" customFormat="1" x14ac:dyDescent="0.25"/>
    <row r="879" s="54" customFormat="1" x14ac:dyDescent="0.25"/>
    <row r="880" s="54" customFormat="1" x14ac:dyDescent="0.25"/>
    <row r="881" s="54" customFormat="1" x14ac:dyDescent="0.25"/>
    <row r="882" s="54" customFormat="1" x14ac:dyDescent="0.25"/>
    <row r="883" s="54" customFormat="1" x14ac:dyDescent="0.25"/>
    <row r="884" s="54" customFormat="1" x14ac:dyDescent="0.25"/>
    <row r="885" s="54" customFormat="1" x14ac:dyDescent="0.25"/>
    <row r="886" s="54" customFormat="1" x14ac:dyDescent="0.25"/>
    <row r="887" s="54" customFormat="1" x14ac:dyDescent="0.25"/>
    <row r="888" s="54" customFormat="1" x14ac:dyDescent="0.25"/>
    <row r="889" s="54" customFormat="1" x14ac:dyDescent="0.25"/>
    <row r="890" s="54" customFormat="1" x14ac:dyDescent="0.25"/>
    <row r="891" s="54" customFormat="1" x14ac:dyDescent="0.25"/>
    <row r="892" s="54" customFormat="1" x14ac:dyDescent="0.25"/>
    <row r="893" s="54" customFormat="1" x14ac:dyDescent="0.25"/>
    <row r="894" s="54" customFormat="1" x14ac:dyDescent="0.25"/>
    <row r="895" s="54" customFormat="1" x14ac:dyDescent="0.25"/>
    <row r="896" s="54" customFormat="1" x14ac:dyDescent="0.25"/>
    <row r="897" s="54" customFormat="1" x14ac:dyDescent="0.25"/>
    <row r="898" s="54" customFormat="1" x14ac:dyDescent="0.25"/>
    <row r="899" s="54" customFormat="1" x14ac:dyDescent="0.25"/>
    <row r="900" s="54" customFormat="1" x14ac:dyDescent="0.25"/>
    <row r="901" s="54" customFormat="1" x14ac:dyDescent="0.25"/>
    <row r="902" s="54" customFormat="1" x14ac:dyDescent="0.25"/>
    <row r="903" s="54" customFormat="1" x14ac:dyDescent="0.25"/>
    <row r="904" s="54" customFormat="1" x14ac:dyDescent="0.25"/>
    <row r="905" s="54" customFormat="1" x14ac:dyDescent="0.25"/>
    <row r="906" s="54" customFormat="1" x14ac:dyDescent="0.25"/>
    <row r="907" s="54" customFormat="1" x14ac:dyDescent="0.25"/>
    <row r="908" s="54" customFormat="1" x14ac:dyDescent="0.25"/>
    <row r="909" s="54" customFormat="1" x14ac:dyDescent="0.25"/>
    <row r="910" s="54" customFormat="1" x14ac:dyDescent="0.25"/>
    <row r="911" s="54" customFormat="1" x14ac:dyDescent="0.25"/>
    <row r="912" s="54" customFormat="1" x14ac:dyDescent="0.25"/>
    <row r="913" s="54" customFormat="1" x14ac:dyDescent="0.25"/>
    <row r="914" s="54" customFormat="1" x14ac:dyDescent="0.25"/>
    <row r="915" s="54" customFormat="1" x14ac:dyDescent="0.25"/>
    <row r="916" s="54" customFormat="1" x14ac:dyDescent="0.25"/>
    <row r="917" s="54" customFormat="1" x14ac:dyDescent="0.25"/>
    <row r="918" s="54" customFormat="1" x14ac:dyDescent="0.25"/>
    <row r="919" s="54" customFormat="1" x14ac:dyDescent="0.25"/>
    <row r="920" s="54" customFormat="1" x14ac:dyDescent="0.25"/>
    <row r="921" s="54" customFormat="1" x14ac:dyDescent="0.25"/>
    <row r="922" s="54" customFormat="1" x14ac:dyDescent="0.25"/>
    <row r="923" s="54" customFormat="1" x14ac:dyDescent="0.25"/>
    <row r="924" s="54" customFormat="1" x14ac:dyDescent="0.25"/>
    <row r="925" s="54" customFormat="1" x14ac:dyDescent="0.25"/>
    <row r="926" s="54" customFormat="1" x14ac:dyDescent="0.25"/>
    <row r="927" s="54" customFormat="1" x14ac:dyDescent="0.25"/>
    <row r="928" s="54" customFormat="1" x14ac:dyDescent="0.25"/>
    <row r="929" s="54" customFormat="1" x14ac:dyDescent="0.25"/>
    <row r="930" s="54" customFormat="1" x14ac:dyDescent="0.25"/>
    <row r="931" s="54" customFormat="1" x14ac:dyDescent="0.25"/>
    <row r="932" s="54" customFormat="1" x14ac:dyDescent="0.25"/>
    <row r="933" s="54" customFormat="1" x14ac:dyDescent="0.25"/>
    <row r="934" s="54" customFormat="1" x14ac:dyDescent="0.25"/>
    <row r="935" s="54" customFormat="1" x14ac:dyDescent="0.25"/>
    <row r="936" s="54" customFormat="1" x14ac:dyDescent="0.25"/>
    <row r="937" s="54" customFormat="1" x14ac:dyDescent="0.25"/>
    <row r="938" s="54" customFormat="1" x14ac:dyDescent="0.25"/>
    <row r="939" s="54" customFormat="1" x14ac:dyDescent="0.25"/>
    <row r="940" s="54" customFormat="1" x14ac:dyDescent="0.25"/>
    <row r="941" s="54" customFormat="1" x14ac:dyDescent="0.25"/>
    <row r="942" s="54" customFormat="1" x14ac:dyDescent="0.25"/>
    <row r="943" s="54" customFormat="1" x14ac:dyDescent="0.25"/>
    <row r="944" s="54" customFormat="1" x14ac:dyDescent="0.25"/>
    <row r="945" s="54" customFormat="1" x14ac:dyDescent="0.25"/>
    <row r="946" s="54" customFormat="1" x14ac:dyDescent="0.25"/>
    <row r="947" s="54" customFormat="1" x14ac:dyDescent="0.25"/>
    <row r="948" s="54" customFormat="1" x14ac:dyDescent="0.25"/>
    <row r="949" s="54" customFormat="1" x14ac:dyDescent="0.25"/>
    <row r="950" s="54" customFormat="1" x14ac:dyDescent="0.25"/>
    <row r="951" s="54" customFormat="1" x14ac:dyDescent="0.25"/>
    <row r="952" s="54" customFormat="1" x14ac:dyDescent="0.25"/>
    <row r="953" s="54" customFormat="1" x14ac:dyDescent="0.25"/>
    <row r="954" s="54" customFormat="1" x14ac:dyDescent="0.25"/>
    <row r="955" s="54" customFormat="1" x14ac:dyDescent="0.25"/>
    <row r="956" s="54" customFormat="1" x14ac:dyDescent="0.25"/>
    <row r="957" s="54" customFormat="1" x14ac:dyDescent="0.25"/>
    <row r="958" s="54" customFormat="1" x14ac:dyDescent="0.25"/>
    <row r="959" s="54" customFormat="1" x14ac:dyDescent="0.25"/>
    <row r="960" s="54" customFormat="1" x14ac:dyDescent="0.25"/>
    <row r="961" s="54" customFormat="1" x14ac:dyDescent="0.25"/>
    <row r="962" s="54" customFormat="1" x14ac:dyDescent="0.25"/>
    <row r="963" s="54" customFormat="1" x14ac:dyDescent="0.25"/>
    <row r="964" s="54" customFormat="1" x14ac:dyDescent="0.25"/>
    <row r="965" s="54" customFormat="1" x14ac:dyDescent="0.25"/>
    <row r="966" s="54" customFormat="1" x14ac:dyDescent="0.25"/>
    <row r="967" s="54" customFormat="1" x14ac:dyDescent="0.25"/>
    <row r="968" s="54" customFormat="1" x14ac:dyDescent="0.25"/>
    <row r="969" s="54" customFormat="1" x14ac:dyDescent="0.25"/>
    <row r="970" s="54" customFormat="1" x14ac:dyDescent="0.25"/>
    <row r="971" s="54" customFormat="1" x14ac:dyDescent="0.25"/>
    <row r="972" s="54" customFormat="1" x14ac:dyDescent="0.25"/>
    <row r="973" s="54" customFormat="1" x14ac:dyDescent="0.25"/>
    <row r="974" s="54" customFormat="1" x14ac:dyDescent="0.25"/>
    <row r="975" s="54" customFormat="1" x14ac:dyDescent="0.25"/>
    <row r="976" s="54" customFormat="1" x14ac:dyDescent="0.25"/>
    <row r="977" s="54" customFormat="1" x14ac:dyDescent="0.25"/>
    <row r="978" s="54" customFormat="1" x14ac:dyDescent="0.25"/>
    <row r="979" s="54" customFormat="1" x14ac:dyDescent="0.25"/>
    <row r="980" s="54" customFormat="1" x14ac:dyDescent="0.25"/>
    <row r="981" s="54" customFormat="1" x14ac:dyDescent="0.25"/>
    <row r="982" s="54" customFormat="1" x14ac:dyDescent="0.25"/>
    <row r="983" s="54" customFormat="1" x14ac:dyDescent="0.25"/>
    <row r="984" s="54" customFormat="1" x14ac:dyDescent="0.25"/>
    <row r="985" s="54" customFormat="1" x14ac:dyDescent="0.25"/>
    <row r="986" s="54" customFormat="1" x14ac:dyDescent="0.25"/>
    <row r="987" s="54" customFormat="1" x14ac:dyDescent="0.25"/>
    <row r="988" s="54" customFormat="1" x14ac:dyDescent="0.25"/>
    <row r="989" s="54" customFormat="1" x14ac:dyDescent="0.25"/>
    <row r="990" s="54" customFormat="1" x14ac:dyDescent="0.25"/>
    <row r="991" s="54" customFormat="1" x14ac:dyDescent="0.25"/>
    <row r="992" s="54" customFormat="1" x14ac:dyDescent="0.25"/>
    <row r="993" s="54" customFormat="1" x14ac:dyDescent="0.25"/>
    <row r="994" s="54" customFormat="1" x14ac:dyDescent="0.25"/>
    <row r="995" s="54" customFormat="1" x14ac:dyDescent="0.25"/>
    <row r="996" s="54" customFormat="1" x14ac:dyDescent="0.25"/>
    <row r="997" s="54" customFormat="1" x14ac:dyDescent="0.25"/>
    <row r="998" s="54" customFormat="1" x14ac:dyDescent="0.25"/>
    <row r="999" s="54" customFormat="1" x14ac:dyDescent="0.25"/>
    <row r="1000" s="54" customFormat="1" x14ac:dyDescent="0.25"/>
    <row r="1001" s="54" customFormat="1" x14ac:dyDescent="0.25"/>
    <row r="1002" s="54" customFormat="1" x14ac:dyDescent="0.25"/>
    <row r="1003" s="54" customFormat="1" x14ac:dyDescent="0.25"/>
    <row r="1004" s="54" customFormat="1" x14ac:dyDescent="0.25"/>
    <row r="1005" s="54" customFormat="1" x14ac:dyDescent="0.25"/>
    <row r="1006" s="54" customFormat="1" x14ac:dyDescent="0.25"/>
    <row r="1007" s="54" customFormat="1" x14ac:dyDescent="0.25"/>
    <row r="1008" s="54" customFormat="1" x14ac:dyDescent="0.25"/>
    <row r="1009" s="54" customFormat="1" x14ac:dyDescent="0.25"/>
    <row r="1010" s="54" customFormat="1" x14ac:dyDescent="0.25"/>
    <row r="1011" s="54" customFormat="1" x14ac:dyDescent="0.25"/>
    <row r="1012" s="54" customFormat="1" x14ac:dyDescent="0.25"/>
    <row r="1013" s="54" customFormat="1" x14ac:dyDescent="0.25"/>
    <row r="1014" s="54" customFormat="1" x14ac:dyDescent="0.25"/>
    <row r="1015" s="54" customFormat="1" x14ac:dyDescent="0.25"/>
    <row r="1016" s="54" customFormat="1" x14ac:dyDescent="0.25"/>
    <row r="1017" s="54" customFormat="1" x14ac:dyDescent="0.25"/>
    <row r="1018" s="54" customFormat="1" x14ac:dyDescent="0.25"/>
    <row r="1019" s="54" customFormat="1" x14ac:dyDescent="0.25"/>
    <row r="1020" s="54" customFormat="1" x14ac:dyDescent="0.25"/>
    <row r="1021" s="54" customFormat="1" x14ac:dyDescent="0.25"/>
    <row r="1022" s="54" customFormat="1" x14ac:dyDescent="0.25"/>
    <row r="1023" s="54" customFormat="1" x14ac:dyDescent="0.25"/>
    <row r="1024" s="54" customFormat="1" x14ac:dyDescent="0.25"/>
    <row r="1025" s="54" customFormat="1" x14ac:dyDescent="0.25"/>
    <row r="1026" s="54" customFormat="1" x14ac:dyDescent="0.25"/>
    <row r="1027" s="54" customFormat="1" x14ac:dyDescent="0.25"/>
    <row r="1028" s="54" customFormat="1" x14ac:dyDescent="0.25"/>
    <row r="1029" s="54" customFormat="1" x14ac:dyDescent="0.25"/>
    <row r="1030" s="54" customFormat="1" x14ac:dyDescent="0.25"/>
    <row r="1031" s="54" customFormat="1" x14ac:dyDescent="0.25"/>
    <row r="1032" s="54" customFormat="1" x14ac:dyDescent="0.25"/>
    <row r="1033" s="54" customFormat="1" x14ac:dyDescent="0.25"/>
    <row r="1034" s="54" customFormat="1" x14ac:dyDescent="0.25"/>
    <row r="1035" s="54" customFormat="1" x14ac:dyDescent="0.25"/>
    <row r="1036" s="54" customFormat="1" x14ac:dyDescent="0.25"/>
    <row r="1037" s="54" customFormat="1" x14ac:dyDescent="0.25"/>
    <row r="1038" s="54" customFormat="1" x14ac:dyDescent="0.25"/>
    <row r="1039" s="54" customFormat="1" x14ac:dyDescent="0.25"/>
    <row r="1040" s="54" customFormat="1" x14ac:dyDescent="0.25"/>
    <row r="1041" s="54" customFormat="1" x14ac:dyDescent="0.25"/>
    <row r="1042" s="54" customFormat="1" x14ac:dyDescent="0.25"/>
    <row r="1043" s="54" customFormat="1" x14ac:dyDescent="0.25"/>
    <row r="1044" s="54" customFormat="1" x14ac:dyDescent="0.25"/>
    <row r="1045" s="54" customFormat="1" x14ac:dyDescent="0.25"/>
    <row r="1046" s="54" customFormat="1" x14ac:dyDescent="0.25"/>
    <row r="1047" s="54" customFormat="1" x14ac:dyDescent="0.25"/>
    <row r="1048" s="54" customFormat="1" x14ac:dyDescent="0.25"/>
    <row r="1049" s="54" customFormat="1" x14ac:dyDescent="0.25"/>
    <row r="1050" s="54" customFormat="1" x14ac:dyDescent="0.25"/>
    <row r="1051" s="54" customFormat="1" x14ac:dyDescent="0.25"/>
    <row r="1052" s="54" customFormat="1" x14ac:dyDescent="0.25"/>
    <row r="1053" s="54" customFormat="1" x14ac:dyDescent="0.25"/>
    <row r="1054" s="54" customFormat="1" x14ac:dyDescent="0.25"/>
    <row r="1055" s="54" customFormat="1" x14ac:dyDescent="0.25"/>
    <row r="1056" s="54" customFormat="1" x14ac:dyDescent="0.25"/>
    <row r="1057" s="54" customFormat="1" x14ac:dyDescent="0.25"/>
    <row r="1058" s="54" customFormat="1" x14ac:dyDescent="0.25"/>
    <row r="1059" s="54" customFormat="1" x14ac:dyDescent="0.25"/>
    <row r="1060" s="54" customFormat="1" x14ac:dyDescent="0.25"/>
    <row r="1061" s="54" customFormat="1" x14ac:dyDescent="0.25"/>
    <row r="1062" s="54" customFormat="1" x14ac:dyDescent="0.25"/>
    <row r="1063" s="54" customFormat="1" x14ac:dyDescent="0.25"/>
    <row r="1064" s="54" customFormat="1" x14ac:dyDescent="0.25"/>
    <row r="1065" s="54" customFormat="1" x14ac:dyDescent="0.25"/>
    <row r="1066" s="54" customFormat="1" x14ac:dyDescent="0.25"/>
    <row r="1067" s="54" customFormat="1" x14ac:dyDescent="0.25"/>
    <row r="1068" s="54" customFormat="1" x14ac:dyDescent="0.25"/>
    <row r="1069" s="54" customFormat="1" x14ac:dyDescent="0.25"/>
    <row r="1070" s="54" customFormat="1" x14ac:dyDescent="0.25"/>
    <row r="1071" s="54" customFormat="1" x14ac:dyDescent="0.25"/>
    <row r="1072" s="54" customFormat="1" x14ac:dyDescent="0.25"/>
    <row r="1073" s="54" customFormat="1" x14ac:dyDescent="0.25"/>
    <row r="1074" s="54" customFormat="1" x14ac:dyDescent="0.25"/>
    <row r="1075" s="54" customFormat="1" x14ac:dyDescent="0.25"/>
    <row r="1076" s="54" customFormat="1" x14ac:dyDescent="0.25"/>
    <row r="1077" s="54" customFormat="1" x14ac:dyDescent="0.25"/>
    <row r="1078" s="54" customFormat="1" x14ac:dyDescent="0.25"/>
    <row r="1079" s="54" customFormat="1" x14ac:dyDescent="0.25"/>
    <row r="1080" s="54" customFormat="1" x14ac:dyDescent="0.25"/>
    <row r="1081" s="54" customFormat="1" x14ac:dyDescent="0.25"/>
    <row r="1082" s="54" customFormat="1" x14ac:dyDescent="0.25"/>
    <row r="1083" s="54" customFormat="1" x14ac:dyDescent="0.25"/>
    <row r="1084" s="54" customFormat="1" x14ac:dyDescent="0.25"/>
    <row r="1085" s="54" customFormat="1" x14ac:dyDescent="0.25"/>
    <row r="1086" s="54" customFormat="1" x14ac:dyDescent="0.25"/>
    <row r="1087" s="54" customFormat="1" x14ac:dyDescent="0.25"/>
    <row r="1088" s="54" customFormat="1" x14ac:dyDescent="0.25"/>
    <row r="1089" s="54" customFormat="1" x14ac:dyDescent="0.25"/>
    <row r="1090" s="54" customFormat="1" x14ac:dyDescent="0.25"/>
    <row r="1091" s="54" customFormat="1" x14ac:dyDescent="0.25"/>
    <row r="1092" s="54" customFormat="1" x14ac:dyDescent="0.25"/>
    <row r="1093" s="54" customFormat="1" x14ac:dyDescent="0.25"/>
    <row r="1094" s="54" customFormat="1" x14ac:dyDescent="0.25"/>
    <row r="1095" s="54" customFormat="1" x14ac:dyDescent="0.25"/>
    <row r="1096" s="54" customFormat="1" x14ac:dyDescent="0.25"/>
    <row r="1097" s="54" customFormat="1" x14ac:dyDescent="0.25"/>
    <row r="1098" s="54" customFormat="1" x14ac:dyDescent="0.25"/>
    <row r="1099" s="54" customFormat="1" x14ac:dyDescent="0.25"/>
    <row r="1100" s="54" customFormat="1" x14ac:dyDescent="0.25"/>
    <row r="1101" s="54" customFormat="1" x14ac:dyDescent="0.25"/>
    <row r="1102" s="54" customFormat="1" x14ac:dyDescent="0.25"/>
    <row r="1103" s="54" customFormat="1" x14ac:dyDescent="0.25"/>
    <row r="1104" s="54" customFormat="1" x14ac:dyDescent="0.25"/>
    <row r="1105" s="54" customFormat="1" x14ac:dyDescent="0.25"/>
    <row r="1106" s="54" customFormat="1" x14ac:dyDescent="0.25"/>
    <row r="1107" s="54" customFormat="1" x14ac:dyDescent="0.25"/>
    <row r="1108" s="54" customFormat="1" x14ac:dyDescent="0.25"/>
    <row r="1109" s="54" customFormat="1" x14ac:dyDescent="0.25"/>
    <row r="1110" s="54" customFormat="1" x14ac:dyDescent="0.25"/>
    <row r="1111" s="54" customFormat="1" x14ac:dyDescent="0.25"/>
    <row r="1112" s="54" customFormat="1" x14ac:dyDescent="0.25"/>
    <row r="1113" s="54" customFormat="1" x14ac:dyDescent="0.25"/>
    <row r="1114" s="54" customFormat="1" x14ac:dyDescent="0.25"/>
    <row r="1115" s="54" customFormat="1" x14ac:dyDescent="0.25"/>
    <row r="1116" s="54" customFormat="1" x14ac:dyDescent="0.25"/>
    <row r="1117" s="54" customFormat="1" x14ac:dyDescent="0.25"/>
    <row r="1118" s="54" customFormat="1" x14ac:dyDescent="0.25"/>
    <row r="1119" s="54" customFormat="1" x14ac:dyDescent="0.25"/>
    <row r="1120" s="54" customFormat="1" x14ac:dyDescent="0.25"/>
    <row r="1121" s="54" customFormat="1" x14ac:dyDescent="0.25"/>
    <row r="1122" s="54" customFormat="1" x14ac:dyDescent="0.25"/>
    <row r="1123" s="54" customFormat="1" x14ac:dyDescent="0.25"/>
    <row r="1124" s="54" customFormat="1" x14ac:dyDescent="0.25"/>
    <row r="1125" s="54" customFormat="1" x14ac:dyDescent="0.25"/>
    <row r="1126" s="54" customFormat="1" x14ac:dyDescent="0.25"/>
    <row r="1127" s="54" customFormat="1" x14ac:dyDescent="0.25"/>
    <row r="1128" s="54" customFormat="1" x14ac:dyDescent="0.25"/>
    <row r="1129" s="54" customFormat="1" x14ac:dyDescent="0.25"/>
    <row r="1130" s="54" customFormat="1" x14ac:dyDescent="0.25"/>
    <row r="1131" s="54" customFormat="1" x14ac:dyDescent="0.25"/>
    <row r="1132" s="54" customFormat="1" x14ac:dyDescent="0.25"/>
    <row r="1133" s="54" customFormat="1" x14ac:dyDescent="0.25"/>
    <row r="1134" s="54" customFormat="1" x14ac:dyDescent="0.25"/>
    <row r="1135" s="54" customFormat="1" x14ac:dyDescent="0.25"/>
    <row r="1136" s="54" customFormat="1" x14ac:dyDescent="0.25"/>
    <row r="1137" s="54" customFormat="1" x14ac:dyDescent="0.25"/>
    <row r="1138" s="54" customFormat="1" x14ac:dyDescent="0.25"/>
    <row r="1139" s="54" customFormat="1" x14ac:dyDescent="0.25"/>
    <row r="1140" s="54" customFormat="1" x14ac:dyDescent="0.25"/>
    <row r="1141" s="54" customFormat="1" x14ac:dyDescent="0.25"/>
    <row r="1142" s="54" customFormat="1" x14ac:dyDescent="0.25"/>
    <row r="1143" s="54" customFormat="1" x14ac:dyDescent="0.25"/>
    <row r="1144" s="54" customFormat="1" x14ac:dyDescent="0.25"/>
    <row r="1145" s="54" customFormat="1" x14ac:dyDescent="0.25"/>
    <row r="1146" s="54" customFormat="1" x14ac:dyDescent="0.25"/>
    <row r="1147" s="54" customFormat="1" x14ac:dyDescent="0.25"/>
    <row r="1148" s="54" customFormat="1" x14ac:dyDescent="0.25"/>
    <row r="1149" s="54" customFormat="1" x14ac:dyDescent="0.25"/>
    <row r="1150" s="54" customFormat="1" x14ac:dyDescent="0.25"/>
    <row r="1151" s="54" customFormat="1" x14ac:dyDescent="0.25"/>
    <row r="1152" s="54" customFormat="1" x14ac:dyDescent="0.25"/>
    <row r="1153" s="54" customFormat="1" x14ac:dyDescent="0.25"/>
    <row r="1154" s="54" customFormat="1" x14ac:dyDescent="0.25"/>
    <row r="1155" s="54" customFormat="1" x14ac:dyDescent="0.25"/>
    <row r="1156" s="54" customFormat="1" x14ac:dyDescent="0.25"/>
    <row r="1157" s="54" customFormat="1" x14ac:dyDescent="0.25"/>
    <row r="1158" s="54" customFormat="1" x14ac:dyDescent="0.25"/>
    <row r="1159" s="54" customFormat="1" x14ac:dyDescent="0.25"/>
    <row r="1160" s="54" customFormat="1" x14ac:dyDescent="0.25"/>
    <row r="1161" s="54" customFormat="1" x14ac:dyDescent="0.25"/>
    <row r="1162" s="54" customFormat="1" x14ac:dyDescent="0.25"/>
    <row r="1163" s="54" customFormat="1" x14ac:dyDescent="0.25"/>
    <row r="1164" s="54" customFormat="1" x14ac:dyDescent="0.25"/>
    <row r="1165" s="54" customFormat="1" x14ac:dyDescent="0.25"/>
    <row r="1166" s="54" customFormat="1" x14ac:dyDescent="0.25"/>
    <row r="1167" s="54" customFormat="1" x14ac:dyDescent="0.25"/>
    <row r="1168" s="54" customFormat="1" x14ac:dyDescent="0.25"/>
    <row r="1169" s="54" customFormat="1" x14ac:dyDescent="0.25"/>
    <row r="1170" s="54" customFormat="1" x14ac:dyDescent="0.25"/>
    <row r="1171" s="54" customFormat="1" x14ac:dyDescent="0.25"/>
    <row r="1172" s="54" customFormat="1" x14ac:dyDescent="0.25"/>
    <row r="1173" s="54" customFormat="1" x14ac:dyDescent="0.25"/>
    <row r="1174" s="54" customFormat="1" x14ac:dyDescent="0.25"/>
    <row r="1175" s="54" customFormat="1" x14ac:dyDescent="0.25"/>
    <row r="1176" s="54" customFormat="1" x14ac:dyDescent="0.25"/>
    <row r="1177" s="54" customFormat="1" x14ac:dyDescent="0.25"/>
    <row r="1178" s="54" customFormat="1" x14ac:dyDescent="0.25"/>
    <row r="1179" s="54" customFormat="1" x14ac:dyDescent="0.25"/>
    <row r="1180" s="54" customFormat="1" x14ac:dyDescent="0.25"/>
    <row r="1181" s="54" customFormat="1" x14ac:dyDescent="0.25"/>
    <row r="1182" s="54" customFormat="1" x14ac:dyDescent="0.25"/>
    <row r="1183" s="54" customFormat="1" x14ac:dyDescent="0.25"/>
    <row r="1184" s="54" customFormat="1" x14ac:dyDescent="0.25"/>
    <row r="1185" s="54" customFormat="1" x14ac:dyDescent="0.25"/>
    <row r="1186" s="54" customFormat="1" x14ac:dyDescent="0.25"/>
    <row r="1187" s="54" customFormat="1" x14ac:dyDescent="0.25"/>
    <row r="1188" s="54" customFormat="1" x14ac:dyDescent="0.25"/>
    <row r="1189" s="54" customFormat="1" x14ac:dyDescent="0.25"/>
    <row r="1190" s="54" customFormat="1" x14ac:dyDescent="0.25"/>
    <row r="1191" s="54" customFormat="1" x14ac:dyDescent="0.25"/>
    <row r="1192" s="54" customFormat="1" x14ac:dyDescent="0.25"/>
    <row r="1193" s="54" customFormat="1" x14ac:dyDescent="0.25"/>
    <row r="1194" s="54" customFormat="1" x14ac:dyDescent="0.25"/>
    <row r="1195" s="54" customFormat="1" x14ac:dyDescent="0.25"/>
    <row r="1196" s="54" customFormat="1" x14ac:dyDescent="0.25"/>
    <row r="1197" s="54" customFormat="1" x14ac:dyDescent="0.25"/>
    <row r="1198" s="54" customFormat="1" x14ac:dyDescent="0.25"/>
    <row r="1199" s="54" customFormat="1" x14ac:dyDescent="0.25"/>
    <row r="1200" s="54" customFormat="1" x14ac:dyDescent="0.25"/>
    <row r="1201" s="54" customFormat="1" x14ac:dyDescent="0.25"/>
    <row r="1202" s="54" customFormat="1" x14ac:dyDescent="0.25"/>
    <row r="1203" s="54" customFormat="1" x14ac:dyDescent="0.25"/>
    <row r="1204" s="54" customFormat="1" x14ac:dyDescent="0.25"/>
    <row r="1205" s="54" customFormat="1" x14ac:dyDescent="0.25"/>
    <row r="1206" s="54" customFormat="1" x14ac:dyDescent="0.25"/>
    <row r="1207" s="54" customFormat="1" x14ac:dyDescent="0.25"/>
    <row r="1208" s="54" customFormat="1" x14ac:dyDescent="0.25"/>
    <row r="1209" s="54" customFormat="1" x14ac:dyDescent="0.25"/>
    <row r="1210" s="54" customFormat="1" x14ac:dyDescent="0.25"/>
    <row r="1211" s="54" customFormat="1" x14ac:dyDescent="0.25"/>
    <row r="1212" s="54" customFormat="1" x14ac:dyDescent="0.25"/>
    <row r="1213" s="54" customFormat="1" x14ac:dyDescent="0.25"/>
    <row r="1214" s="54" customFormat="1" x14ac:dyDescent="0.25"/>
    <row r="1215" s="54" customFormat="1" x14ac:dyDescent="0.25"/>
    <row r="1216" s="54" customFormat="1" x14ac:dyDescent="0.25"/>
    <row r="1217" s="54" customFormat="1" x14ac:dyDescent="0.25"/>
    <row r="1218" s="54" customFormat="1" x14ac:dyDescent="0.25"/>
    <row r="1219" s="54" customFormat="1" x14ac:dyDescent="0.25"/>
    <row r="1220" s="54" customFormat="1" x14ac:dyDescent="0.25"/>
    <row r="1221" s="54" customFormat="1" x14ac:dyDescent="0.25"/>
    <row r="1222" s="54" customFormat="1" x14ac:dyDescent="0.25"/>
    <row r="1223" s="54" customFormat="1" x14ac:dyDescent="0.25"/>
    <row r="1224" s="54" customFormat="1" x14ac:dyDescent="0.25"/>
    <row r="1225" s="54" customFormat="1" x14ac:dyDescent="0.25"/>
    <row r="1226" s="54" customFormat="1" x14ac:dyDescent="0.25"/>
    <row r="1227" s="54" customFormat="1" x14ac:dyDescent="0.25"/>
    <row r="1228" s="54" customFormat="1" x14ac:dyDescent="0.25"/>
    <row r="1229" s="54" customFormat="1" x14ac:dyDescent="0.25"/>
    <row r="1230" s="54" customFormat="1" x14ac:dyDescent="0.25"/>
    <row r="1231" s="54" customFormat="1" x14ac:dyDescent="0.25"/>
    <row r="1232" s="54" customFormat="1" x14ac:dyDescent="0.25"/>
    <row r="1233" s="54" customFormat="1" x14ac:dyDescent="0.25"/>
    <row r="1234" s="54" customFormat="1" x14ac:dyDescent="0.25"/>
    <row r="1235" s="54" customFormat="1" x14ac:dyDescent="0.25"/>
    <row r="1236" s="54" customFormat="1" x14ac:dyDescent="0.25"/>
    <row r="1237" s="54" customFormat="1" x14ac:dyDescent="0.25"/>
    <row r="1238" s="54" customFormat="1" x14ac:dyDescent="0.25"/>
    <row r="1239" s="54" customFormat="1" x14ac:dyDescent="0.25"/>
    <row r="1240" s="54" customFormat="1" x14ac:dyDescent="0.25"/>
    <row r="1241" s="54" customFormat="1" x14ac:dyDescent="0.25"/>
    <row r="1242" s="54" customFormat="1" x14ac:dyDescent="0.25"/>
    <row r="1243" s="54" customFormat="1" x14ac:dyDescent="0.25"/>
    <row r="1244" s="54" customFormat="1" x14ac:dyDescent="0.25"/>
    <row r="1245" s="54" customFormat="1" x14ac:dyDescent="0.25"/>
    <row r="1246" s="54" customFormat="1" x14ac:dyDescent="0.25"/>
    <row r="1247" s="54" customFormat="1" x14ac:dyDescent="0.25"/>
    <row r="1248" s="54" customFormat="1" x14ac:dyDescent="0.25"/>
    <row r="1249" s="54" customFormat="1" x14ac:dyDescent="0.25"/>
    <row r="1250" s="54" customFormat="1" x14ac:dyDescent="0.25"/>
    <row r="1251" s="54" customFormat="1" x14ac:dyDescent="0.25"/>
    <row r="1252" s="54" customFormat="1" x14ac:dyDescent="0.25"/>
    <row r="1253" s="54" customFormat="1" x14ac:dyDescent="0.25"/>
    <row r="1254" s="54" customFormat="1" x14ac:dyDescent="0.25"/>
    <row r="1255" s="54" customFormat="1" x14ac:dyDescent="0.25"/>
    <row r="1256" s="54" customFormat="1" x14ac:dyDescent="0.25"/>
    <row r="1257" s="54" customFormat="1" x14ac:dyDescent="0.25"/>
    <row r="1258" s="54" customFormat="1" x14ac:dyDescent="0.25"/>
    <row r="1259" s="54" customFormat="1" x14ac:dyDescent="0.25"/>
    <row r="1260" s="54" customFormat="1" x14ac:dyDescent="0.25"/>
    <row r="1261" s="54" customFormat="1" x14ac:dyDescent="0.25"/>
    <row r="1262" s="54" customFormat="1" x14ac:dyDescent="0.25"/>
    <row r="1263" s="54" customFormat="1" x14ac:dyDescent="0.25"/>
    <row r="1264" s="54" customFormat="1" x14ac:dyDescent="0.25"/>
    <row r="1265" s="54" customFormat="1" x14ac:dyDescent="0.25"/>
    <row r="1266" s="54" customFormat="1" x14ac:dyDescent="0.25"/>
    <row r="1267" s="54" customFormat="1" x14ac:dyDescent="0.25"/>
    <row r="1268" s="54" customFormat="1" x14ac:dyDescent="0.25"/>
    <row r="1269" s="54" customFormat="1" x14ac:dyDescent="0.25"/>
    <row r="1270" s="54" customFormat="1" x14ac:dyDescent="0.25"/>
    <row r="1271" s="54" customFormat="1" x14ac:dyDescent="0.25"/>
    <row r="1272" s="54" customFormat="1" x14ac:dyDescent="0.25"/>
    <row r="1273" s="54" customFormat="1" x14ac:dyDescent="0.25"/>
    <row r="1274" s="54" customFormat="1" x14ac:dyDescent="0.25"/>
    <row r="1275" s="54" customFormat="1" x14ac:dyDescent="0.25"/>
    <row r="1276" s="54" customFormat="1" x14ac:dyDescent="0.25"/>
    <row r="1277" s="54" customFormat="1" x14ac:dyDescent="0.25"/>
    <row r="1278" s="54" customFormat="1" x14ac:dyDescent="0.25"/>
    <row r="1279" s="54" customFormat="1" x14ac:dyDescent="0.25"/>
    <row r="1280" s="54" customFormat="1" x14ac:dyDescent="0.25"/>
    <row r="1281" s="54" customFormat="1" x14ac:dyDescent="0.25"/>
    <row r="1282" s="54" customFormat="1" x14ac:dyDescent="0.25"/>
    <row r="1283" s="54" customFormat="1" x14ac:dyDescent="0.25"/>
    <row r="1284" s="54" customFormat="1" x14ac:dyDescent="0.25"/>
    <row r="1285" s="54" customFormat="1" x14ac:dyDescent="0.25"/>
    <row r="1286" s="54" customFormat="1" x14ac:dyDescent="0.25"/>
    <row r="1287" s="54" customFormat="1" x14ac:dyDescent="0.25"/>
    <row r="1288" s="54" customFormat="1" x14ac:dyDescent="0.25"/>
    <row r="1289" s="54" customFormat="1" x14ac:dyDescent="0.25"/>
    <row r="1290" s="54" customFormat="1" x14ac:dyDescent="0.25"/>
    <row r="1291" s="54" customFormat="1" x14ac:dyDescent="0.25"/>
    <row r="1292" s="54" customFormat="1" x14ac:dyDescent="0.25"/>
    <row r="1293" s="54" customFormat="1" x14ac:dyDescent="0.25"/>
    <row r="1294" s="54" customFormat="1" x14ac:dyDescent="0.25"/>
    <row r="1295" s="54" customFormat="1" x14ac:dyDescent="0.25"/>
    <row r="1296" s="54" customFormat="1" x14ac:dyDescent="0.25"/>
    <row r="1297" s="54" customFormat="1" x14ac:dyDescent="0.25"/>
    <row r="1298" s="54" customFormat="1" x14ac:dyDescent="0.25"/>
    <row r="1299" s="54" customFormat="1" x14ac:dyDescent="0.25"/>
    <row r="1300" s="54" customFormat="1" x14ac:dyDescent="0.25"/>
    <row r="1301" s="54" customFormat="1" x14ac:dyDescent="0.25"/>
    <row r="1302" s="54" customFormat="1" x14ac:dyDescent="0.25"/>
    <row r="1303" s="54" customFormat="1" x14ac:dyDescent="0.25"/>
    <row r="1304" s="54" customFormat="1" x14ac:dyDescent="0.25"/>
    <row r="1305" s="54" customFormat="1" x14ac:dyDescent="0.25"/>
    <row r="1306" s="54" customFormat="1" x14ac:dyDescent="0.25"/>
    <row r="1307" s="54" customFormat="1" x14ac:dyDescent="0.25"/>
    <row r="1308" s="54" customFormat="1" x14ac:dyDescent="0.25"/>
    <row r="1309" s="54" customFormat="1" x14ac:dyDescent="0.25"/>
    <row r="1310" s="54" customFormat="1" x14ac:dyDescent="0.25"/>
    <row r="1311" s="54" customFormat="1" x14ac:dyDescent="0.25"/>
    <row r="1312" s="54" customFormat="1" x14ac:dyDescent="0.25"/>
    <row r="1313" s="54" customFormat="1" x14ac:dyDescent="0.25"/>
    <row r="1314" s="54" customFormat="1" x14ac:dyDescent="0.25"/>
    <row r="1315" s="54" customFormat="1" x14ac:dyDescent="0.25"/>
    <row r="1316" s="54" customFormat="1" x14ac:dyDescent="0.25"/>
    <row r="1317" s="54" customFormat="1" x14ac:dyDescent="0.25"/>
    <row r="1318" s="54" customFormat="1" x14ac:dyDescent="0.25"/>
    <row r="1319" s="54" customFormat="1" x14ac:dyDescent="0.25"/>
    <row r="1320" s="54" customFormat="1" x14ac:dyDescent="0.25"/>
    <row r="1321" s="54" customFormat="1" x14ac:dyDescent="0.25"/>
    <row r="1322" s="54" customFormat="1" x14ac:dyDescent="0.25"/>
    <row r="1323" s="54" customFormat="1" x14ac:dyDescent="0.25"/>
    <row r="1324" s="54" customFormat="1" x14ac:dyDescent="0.25"/>
    <row r="1325" s="54" customFormat="1" x14ac:dyDescent="0.25"/>
    <row r="1326" s="54" customFormat="1" x14ac:dyDescent="0.25"/>
    <row r="1327" s="54" customFormat="1" x14ac:dyDescent="0.25"/>
    <row r="1328" s="54" customFormat="1" x14ac:dyDescent="0.25"/>
    <row r="1329" s="54" customFormat="1" x14ac:dyDescent="0.25"/>
    <row r="1330" s="54" customFormat="1" x14ac:dyDescent="0.25"/>
    <row r="1331" s="54" customFormat="1" x14ac:dyDescent="0.25"/>
    <row r="1332" s="54" customFormat="1" x14ac:dyDescent="0.25"/>
    <row r="1333" s="54" customFormat="1" x14ac:dyDescent="0.25"/>
    <row r="1334" s="54" customFormat="1" x14ac:dyDescent="0.25"/>
    <row r="1335" s="54" customFormat="1" x14ac:dyDescent="0.25"/>
    <row r="1336" s="54" customFormat="1" x14ac:dyDescent="0.25"/>
    <row r="1337" s="54" customFormat="1" x14ac:dyDescent="0.25"/>
    <row r="1338" s="54" customFormat="1" x14ac:dyDescent="0.25"/>
    <row r="1339" s="54" customFormat="1" x14ac:dyDescent="0.25"/>
    <row r="1340" s="54" customFormat="1" x14ac:dyDescent="0.25"/>
    <row r="1341" s="54" customFormat="1" x14ac:dyDescent="0.25"/>
    <row r="1342" s="54" customFormat="1" x14ac:dyDescent="0.25"/>
    <row r="1343" s="54" customFormat="1" x14ac:dyDescent="0.25"/>
    <row r="1344" s="54" customFormat="1" x14ac:dyDescent="0.25"/>
    <row r="1345" s="54" customFormat="1" x14ac:dyDescent="0.25"/>
    <row r="1346" s="54" customFormat="1" x14ac:dyDescent="0.25"/>
    <row r="1347" s="54" customFormat="1" x14ac:dyDescent="0.25"/>
    <row r="1348" s="54" customFormat="1" x14ac:dyDescent="0.25"/>
    <row r="1349" s="54" customFormat="1" x14ac:dyDescent="0.25"/>
    <row r="1350" s="54" customFormat="1" x14ac:dyDescent="0.25"/>
    <row r="1351" s="54" customFormat="1" x14ac:dyDescent="0.25"/>
    <row r="1352" s="54" customFormat="1" x14ac:dyDescent="0.25"/>
    <row r="1353" s="54" customFormat="1" x14ac:dyDescent="0.25"/>
    <row r="1354" s="54" customFormat="1" x14ac:dyDescent="0.25"/>
    <row r="1355" s="54" customFormat="1" x14ac:dyDescent="0.25"/>
    <row r="1356" s="54" customFormat="1" x14ac:dyDescent="0.25"/>
    <row r="1357" s="54" customFormat="1" x14ac:dyDescent="0.25"/>
    <row r="1358" s="54" customFormat="1" x14ac:dyDescent="0.25"/>
    <row r="1359" s="54" customFormat="1" x14ac:dyDescent="0.25"/>
    <row r="1360" s="54" customFormat="1" x14ac:dyDescent="0.25"/>
    <row r="1361" s="54" customFormat="1" x14ac:dyDescent="0.25"/>
    <row r="1362" s="54" customFormat="1" x14ac:dyDescent="0.25"/>
    <row r="1363" s="54" customFormat="1" x14ac:dyDescent="0.25"/>
    <row r="1364" s="54" customFormat="1" x14ac:dyDescent="0.25"/>
    <row r="1365" s="54" customFormat="1" x14ac:dyDescent="0.25"/>
    <row r="1366" s="54" customFormat="1" x14ac:dyDescent="0.25"/>
    <row r="1367" s="54" customFormat="1" x14ac:dyDescent="0.25"/>
    <row r="1368" s="54" customFormat="1" x14ac:dyDescent="0.25"/>
    <row r="1369" s="54" customFormat="1" x14ac:dyDescent="0.25"/>
    <row r="1370" s="54" customFormat="1" x14ac:dyDescent="0.25"/>
    <row r="1371" s="54" customFormat="1" x14ac:dyDescent="0.25"/>
    <row r="1372" s="54" customFormat="1" x14ac:dyDescent="0.25"/>
    <row r="1373" s="54" customFormat="1" x14ac:dyDescent="0.25"/>
    <row r="1374" s="54" customFormat="1" x14ac:dyDescent="0.25"/>
    <row r="1375" s="54" customFormat="1" x14ac:dyDescent="0.25"/>
    <row r="1376" s="54" customFormat="1" x14ac:dyDescent="0.25"/>
    <row r="1377" s="54" customFormat="1" x14ac:dyDescent="0.25"/>
    <row r="1378" s="54" customFormat="1" x14ac:dyDescent="0.25"/>
    <row r="1379" s="54" customFormat="1" x14ac:dyDescent="0.25"/>
    <row r="1380" s="54" customFormat="1" x14ac:dyDescent="0.25"/>
    <row r="1381" s="54" customFormat="1" x14ac:dyDescent="0.25"/>
    <row r="1382" s="54" customFormat="1" x14ac:dyDescent="0.25"/>
    <row r="1383" s="54" customFormat="1" x14ac:dyDescent="0.25"/>
    <row r="1384" s="54" customFormat="1" x14ac:dyDescent="0.25"/>
    <row r="1385" s="54" customFormat="1" x14ac:dyDescent="0.25"/>
    <row r="1386" s="54" customFormat="1" x14ac:dyDescent="0.25"/>
    <row r="1387" s="54" customFormat="1" x14ac:dyDescent="0.25"/>
    <row r="1388" s="54" customFormat="1" x14ac:dyDescent="0.25"/>
    <row r="1389" s="54" customFormat="1" x14ac:dyDescent="0.25"/>
    <row r="1390" s="54" customFormat="1" x14ac:dyDescent="0.25"/>
    <row r="1391" s="54" customFormat="1" x14ac:dyDescent="0.25"/>
    <row r="1392" s="54" customFormat="1" x14ac:dyDescent="0.25"/>
    <row r="1393" s="54" customFormat="1" x14ac:dyDescent="0.25"/>
    <row r="1394" s="54" customFormat="1" x14ac:dyDescent="0.25"/>
    <row r="1395" s="54" customFormat="1" x14ac:dyDescent="0.25"/>
    <row r="1396" s="54" customFormat="1" x14ac:dyDescent="0.25"/>
    <row r="1397" s="54" customFormat="1" x14ac:dyDescent="0.25"/>
    <row r="1398" s="54" customFormat="1" x14ac:dyDescent="0.25"/>
    <row r="1399" s="54" customFormat="1" x14ac:dyDescent="0.25"/>
    <row r="1400" s="54" customFormat="1" x14ac:dyDescent="0.25"/>
    <row r="1401" s="54" customFormat="1" x14ac:dyDescent="0.25"/>
    <row r="1402" s="54" customFormat="1" x14ac:dyDescent="0.25"/>
    <row r="1403" s="54" customFormat="1" x14ac:dyDescent="0.25"/>
    <row r="1404" s="54" customFormat="1" x14ac:dyDescent="0.25"/>
    <row r="1405" s="54" customFormat="1" x14ac:dyDescent="0.25"/>
    <row r="1406" s="54" customFormat="1" x14ac:dyDescent="0.25"/>
    <row r="1407" s="54" customFormat="1" x14ac:dyDescent="0.25"/>
    <row r="1408" s="54" customFormat="1" x14ac:dyDescent="0.25"/>
    <row r="1409" s="54" customFormat="1" x14ac:dyDescent="0.25"/>
    <row r="1410" s="54" customFormat="1" x14ac:dyDescent="0.25"/>
    <row r="1411" s="54" customFormat="1" x14ac:dyDescent="0.25"/>
    <row r="1412" s="54" customFormat="1" x14ac:dyDescent="0.25"/>
    <row r="1413" s="54" customFormat="1" x14ac:dyDescent="0.25"/>
    <row r="1414" s="54" customFormat="1" x14ac:dyDescent="0.25"/>
    <row r="1415" s="54" customFormat="1" x14ac:dyDescent="0.25"/>
    <row r="1416" s="54" customFormat="1" x14ac:dyDescent="0.25"/>
    <row r="1417" s="54" customFormat="1" x14ac:dyDescent="0.25"/>
    <row r="1418" s="54" customFormat="1" x14ac:dyDescent="0.25"/>
    <row r="1419" s="54" customFormat="1" x14ac:dyDescent="0.25"/>
    <row r="1420" s="54" customFormat="1" x14ac:dyDescent="0.25"/>
    <row r="1421" s="54" customFormat="1" x14ac:dyDescent="0.25"/>
    <row r="1422" s="54" customFormat="1" x14ac:dyDescent="0.25"/>
    <row r="1423" s="54" customFormat="1" x14ac:dyDescent="0.25"/>
    <row r="1424" s="54" customFormat="1" x14ac:dyDescent="0.25"/>
    <row r="1425" s="54" customFormat="1" x14ac:dyDescent="0.25"/>
    <row r="1426" s="54" customFormat="1" x14ac:dyDescent="0.25"/>
    <row r="1427" s="54" customFormat="1" x14ac:dyDescent="0.25"/>
    <row r="1428" s="54" customFormat="1" x14ac:dyDescent="0.25"/>
    <row r="1429" s="54" customFormat="1" x14ac:dyDescent="0.25"/>
    <row r="1430" s="54" customFormat="1" x14ac:dyDescent="0.25"/>
    <row r="1431" s="54" customFormat="1" x14ac:dyDescent="0.25"/>
    <row r="1432" s="54" customFormat="1" x14ac:dyDescent="0.25"/>
    <row r="1433" s="54" customFormat="1" x14ac:dyDescent="0.25"/>
    <row r="1434" s="54" customFormat="1" x14ac:dyDescent="0.25"/>
    <row r="1435" s="54" customFormat="1" x14ac:dyDescent="0.25"/>
    <row r="1436" s="54" customFormat="1" x14ac:dyDescent="0.25"/>
    <row r="1437" s="54" customFormat="1" x14ac:dyDescent="0.25"/>
    <row r="1438" s="54" customFormat="1" x14ac:dyDescent="0.25"/>
    <row r="1439" s="54" customFormat="1" x14ac:dyDescent="0.25"/>
    <row r="1440" s="54" customFormat="1" x14ac:dyDescent="0.25"/>
    <row r="1441" s="54" customFormat="1" x14ac:dyDescent="0.25"/>
    <row r="1442" s="54" customFormat="1" x14ac:dyDescent="0.25"/>
    <row r="1443" s="54" customFormat="1" x14ac:dyDescent="0.25"/>
    <row r="1444" s="54" customFormat="1" x14ac:dyDescent="0.25"/>
    <row r="1445" s="54" customFormat="1" x14ac:dyDescent="0.25"/>
    <row r="1446" s="54" customFormat="1" x14ac:dyDescent="0.25"/>
    <row r="1447" s="54" customFormat="1" x14ac:dyDescent="0.25"/>
    <row r="1448" s="54" customFormat="1" x14ac:dyDescent="0.25"/>
    <row r="1449" s="54" customFormat="1" x14ac:dyDescent="0.25"/>
    <row r="1450" s="54" customFormat="1" x14ac:dyDescent="0.25"/>
    <row r="1451" s="54" customFormat="1" x14ac:dyDescent="0.25"/>
    <row r="1452" s="54" customFormat="1" x14ac:dyDescent="0.25"/>
    <row r="1453" s="54" customFormat="1" x14ac:dyDescent="0.25"/>
    <row r="1454" s="54" customFormat="1" x14ac:dyDescent="0.25"/>
    <row r="1455" s="54" customFormat="1" x14ac:dyDescent="0.25"/>
    <row r="1456" s="54" customFormat="1" x14ac:dyDescent="0.25"/>
    <row r="1457" s="54" customFormat="1" x14ac:dyDescent="0.25"/>
    <row r="1458" s="54" customFormat="1" x14ac:dyDescent="0.25"/>
    <row r="1459" s="54" customFormat="1" x14ac:dyDescent="0.25"/>
    <row r="1460" s="54" customFormat="1" x14ac:dyDescent="0.25"/>
    <row r="1461" s="54" customFormat="1" x14ac:dyDescent="0.25"/>
    <row r="1462" s="54" customFormat="1" x14ac:dyDescent="0.25"/>
    <row r="1463" s="54" customFormat="1" x14ac:dyDescent="0.25"/>
    <row r="1464" s="54" customFormat="1" x14ac:dyDescent="0.25"/>
    <row r="1465" s="54" customFormat="1" x14ac:dyDescent="0.25"/>
    <row r="1466" s="54" customFormat="1" x14ac:dyDescent="0.25"/>
    <row r="1467" s="54" customFormat="1" x14ac:dyDescent="0.25"/>
    <row r="1468" s="54" customFormat="1" x14ac:dyDescent="0.25"/>
    <row r="1469" s="54" customFormat="1" x14ac:dyDescent="0.25"/>
    <row r="1470" s="54" customFormat="1" x14ac:dyDescent="0.25"/>
    <row r="1471" s="54" customFormat="1" x14ac:dyDescent="0.25"/>
    <row r="1472" s="54" customFormat="1" x14ac:dyDescent="0.25"/>
    <row r="1473" s="54" customFormat="1" x14ac:dyDescent="0.25"/>
    <row r="1474" s="54" customFormat="1" x14ac:dyDescent="0.25"/>
    <row r="1475" s="54" customFormat="1" x14ac:dyDescent="0.25"/>
    <row r="1476" s="54" customFormat="1" x14ac:dyDescent="0.25"/>
    <row r="1477" s="54" customFormat="1" x14ac:dyDescent="0.25"/>
    <row r="1478" s="54" customFormat="1" x14ac:dyDescent="0.25"/>
    <row r="1479" s="54" customFormat="1" x14ac:dyDescent="0.25"/>
    <row r="1480" s="54" customFormat="1" x14ac:dyDescent="0.25"/>
    <row r="1481" s="54" customFormat="1" x14ac:dyDescent="0.25"/>
    <row r="1482" s="54" customFormat="1" x14ac:dyDescent="0.25"/>
    <row r="1483" s="54" customFormat="1" x14ac:dyDescent="0.25"/>
    <row r="1484" s="54" customFormat="1" x14ac:dyDescent="0.25"/>
    <row r="1485" s="54" customFormat="1" x14ac:dyDescent="0.25"/>
    <row r="1486" s="54" customFormat="1" x14ac:dyDescent="0.25"/>
    <row r="1487" s="54" customFormat="1" x14ac:dyDescent="0.25"/>
    <row r="1488" s="54" customFormat="1" x14ac:dyDescent="0.25"/>
    <row r="1489" s="54" customFormat="1" x14ac:dyDescent="0.25"/>
    <row r="1490" s="54" customFormat="1" x14ac:dyDescent="0.25"/>
    <row r="1491" s="54" customFormat="1" x14ac:dyDescent="0.25"/>
    <row r="1492" s="54" customFormat="1" x14ac:dyDescent="0.25"/>
    <row r="1493" s="54" customFormat="1" x14ac:dyDescent="0.25"/>
    <row r="1494" s="54" customFormat="1" x14ac:dyDescent="0.25"/>
    <row r="1495" s="54" customFormat="1" x14ac:dyDescent="0.25"/>
    <row r="1496" s="54" customFormat="1" x14ac:dyDescent="0.25"/>
    <row r="1497" s="54" customFormat="1" x14ac:dyDescent="0.25"/>
    <row r="1498" s="54" customFormat="1" x14ac:dyDescent="0.25"/>
    <row r="1499" s="54" customFormat="1" x14ac:dyDescent="0.25"/>
    <row r="1500" s="54" customFormat="1" x14ac:dyDescent="0.25"/>
    <row r="1501" s="54" customFormat="1" x14ac:dyDescent="0.25"/>
    <row r="1502" s="54" customFormat="1" x14ac:dyDescent="0.25"/>
    <row r="1503" s="54" customFormat="1" x14ac:dyDescent="0.25"/>
    <row r="1504" s="54" customFormat="1" x14ac:dyDescent="0.25"/>
    <row r="1505" s="54" customFormat="1" x14ac:dyDescent="0.25"/>
    <row r="1506" s="54" customFormat="1" x14ac:dyDescent="0.25"/>
    <row r="1507" s="54" customFormat="1" x14ac:dyDescent="0.25"/>
    <row r="1508" s="54" customFormat="1" x14ac:dyDescent="0.25"/>
    <row r="1509" s="54" customFormat="1" x14ac:dyDescent="0.25"/>
    <row r="1510" s="54" customFormat="1" x14ac:dyDescent="0.25"/>
    <row r="1511" s="54" customFormat="1" x14ac:dyDescent="0.25"/>
    <row r="1512" s="54" customFormat="1" x14ac:dyDescent="0.25"/>
    <row r="1513" s="54" customFormat="1" x14ac:dyDescent="0.25"/>
    <row r="1514" s="54" customFormat="1" x14ac:dyDescent="0.25"/>
    <row r="1515" s="54" customFormat="1" x14ac:dyDescent="0.25"/>
    <row r="1516" s="54" customFormat="1" x14ac:dyDescent="0.25"/>
    <row r="1517" s="54" customFormat="1" x14ac:dyDescent="0.25"/>
    <row r="1518" s="54" customFormat="1" x14ac:dyDescent="0.25"/>
    <row r="1519" s="54" customFormat="1" x14ac:dyDescent="0.25"/>
    <row r="1520" s="54" customFormat="1" x14ac:dyDescent="0.25"/>
    <row r="1521" s="54" customFormat="1" x14ac:dyDescent="0.25"/>
    <row r="1522" s="54" customFormat="1" x14ac:dyDescent="0.25"/>
    <row r="1523" s="54" customFormat="1" x14ac:dyDescent="0.25"/>
    <row r="1524" s="54" customFormat="1" x14ac:dyDescent="0.25"/>
    <row r="1525" s="54" customFormat="1" x14ac:dyDescent="0.25"/>
    <row r="1526" s="54" customFormat="1" x14ac:dyDescent="0.25"/>
    <row r="1527" s="54" customFormat="1" x14ac:dyDescent="0.25"/>
    <row r="1528" s="54" customFormat="1" x14ac:dyDescent="0.25"/>
    <row r="1529" s="54" customFormat="1" x14ac:dyDescent="0.25"/>
    <row r="1530" s="54" customFormat="1" x14ac:dyDescent="0.25"/>
    <row r="1531" s="54" customFormat="1" x14ac:dyDescent="0.25"/>
    <row r="1532" s="54" customFormat="1" x14ac:dyDescent="0.25"/>
    <row r="1533" s="54" customFormat="1" x14ac:dyDescent="0.25"/>
    <row r="1534" s="54" customFormat="1" x14ac:dyDescent="0.25"/>
    <row r="1535" s="54" customFormat="1" x14ac:dyDescent="0.25"/>
    <row r="1536" s="54" customFormat="1" x14ac:dyDescent="0.25"/>
    <row r="1537" s="54" customFormat="1" x14ac:dyDescent="0.25"/>
    <row r="1538" s="54" customFormat="1" x14ac:dyDescent="0.25"/>
    <row r="1539" s="54" customFormat="1" x14ac:dyDescent="0.25"/>
    <row r="1540" s="54" customFormat="1" x14ac:dyDescent="0.25"/>
    <row r="1541" s="54" customFormat="1" x14ac:dyDescent="0.25"/>
    <row r="1542" s="54" customFormat="1" x14ac:dyDescent="0.25"/>
    <row r="1543" s="54" customFormat="1" x14ac:dyDescent="0.25"/>
    <row r="1544" s="54" customFormat="1" x14ac:dyDescent="0.25"/>
    <row r="1545" s="54" customFormat="1" x14ac:dyDescent="0.25"/>
    <row r="1546" s="54" customFormat="1" x14ac:dyDescent="0.25"/>
    <row r="1547" s="54" customFormat="1" x14ac:dyDescent="0.25"/>
    <row r="1548" s="54" customFormat="1" x14ac:dyDescent="0.25"/>
    <row r="1549" s="54" customFormat="1" x14ac:dyDescent="0.25"/>
    <row r="1550" s="54" customFormat="1" x14ac:dyDescent="0.25"/>
    <row r="1551" s="54" customFormat="1" x14ac:dyDescent="0.25"/>
    <row r="1552" s="54" customFormat="1" x14ac:dyDescent="0.25"/>
    <row r="1553" s="54" customFormat="1" x14ac:dyDescent="0.25"/>
    <row r="1554" s="54" customFormat="1" x14ac:dyDescent="0.25"/>
    <row r="1555" s="54" customFormat="1" x14ac:dyDescent="0.25"/>
    <row r="1556" s="54" customFormat="1" x14ac:dyDescent="0.25"/>
    <row r="1557" s="54" customFormat="1" x14ac:dyDescent="0.25"/>
    <row r="1558" s="54" customFormat="1" x14ac:dyDescent="0.25"/>
    <row r="1559" s="54" customFormat="1" x14ac:dyDescent="0.25"/>
    <row r="1560" s="54" customFormat="1" x14ac:dyDescent="0.25"/>
    <row r="1561" s="54" customFormat="1" x14ac:dyDescent="0.25"/>
    <row r="1562" s="54" customFormat="1" x14ac:dyDescent="0.25"/>
    <row r="1563" s="54" customFormat="1" x14ac:dyDescent="0.25"/>
    <row r="1564" s="54" customFormat="1" x14ac:dyDescent="0.25"/>
    <row r="1565" s="54" customFormat="1" x14ac:dyDescent="0.25"/>
    <row r="1566" s="54" customFormat="1" x14ac:dyDescent="0.25"/>
    <row r="1567" s="54" customFormat="1" x14ac:dyDescent="0.25"/>
    <row r="1568" s="54" customFormat="1" x14ac:dyDescent="0.25"/>
    <row r="1569" s="54" customFormat="1" x14ac:dyDescent="0.25"/>
    <row r="1570" s="54" customFormat="1" x14ac:dyDescent="0.25"/>
    <row r="1571" s="54" customFormat="1" x14ac:dyDescent="0.25"/>
    <row r="1572" s="54" customFormat="1" x14ac:dyDescent="0.25"/>
    <row r="1573" s="54" customFormat="1" x14ac:dyDescent="0.25"/>
    <row r="1574" s="54" customFormat="1" x14ac:dyDescent="0.25"/>
    <row r="1575" s="54" customFormat="1" x14ac:dyDescent="0.25"/>
    <row r="1576" s="54" customFormat="1" x14ac:dyDescent="0.25"/>
    <row r="1577" s="54" customFormat="1" x14ac:dyDescent="0.25"/>
    <row r="1578" s="54" customFormat="1" x14ac:dyDescent="0.25"/>
    <row r="1579" s="54" customFormat="1" x14ac:dyDescent="0.25"/>
    <row r="1580" s="54" customFormat="1" x14ac:dyDescent="0.25"/>
    <row r="1581" s="54" customFormat="1" x14ac:dyDescent="0.25"/>
    <row r="1582" s="54" customFormat="1" x14ac:dyDescent="0.25"/>
    <row r="1583" s="54" customFormat="1" x14ac:dyDescent="0.25"/>
    <row r="1584" s="54" customFormat="1" x14ac:dyDescent="0.25"/>
    <row r="1585" s="54" customFormat="1" x14ac:dyDescent="0.25"/>
    <row r="1586" s="54" customFormat="1" x14ac:dyDescent="0.25"/>
    <row r="1587" s="54" customFormat="1" x14ac:dyDescent="0.25"/>
    <row r="1588" s="54" customFormat="1" x14ac:dyDescent="0.25"/>
    <row r="1589" s="54" customFormat="1" x14ac:dyDescent="0.25"/>
    <row r="1590" s="54" customFormat="1" x14ac:dyDescent="0.25"/>
    <row r="1591" s="54" customFormat="1" x14ac:dyDescent="0.25"/>
    <row r="1592" s="54" customFormat="1" x14ac:dyDescent="0.25"/>
    <row r="1593" s="54" customFormat="1" x14ac:dyDescent="0.25"/>
    <row r="1594" s="54" customFormat="1" x14ac:dyDescent="0.25"/>
    <row r="1595" s="54" customFormat="1" x14ac:dyDescent="0.25"/>
    <row r="1596" s="54" customFormat="1" x14ac:dyDescent="0.25"/>
    <row r="1597" s="54" customFormat="1" x14ac:dyDescent="0.25"/>
    <row r="1598" s="54" customFormat="1" x14ac:dyDescent="0.25"/>
    <row r="1599" s="54" customFormat="1" x14ac:dyDescent="0.25"/>
    <row r="1600" s="54" customFormat="1" x14ac:dyDescent="0.25"/>
    <row r="1601" s="54" customFormat="1" x14ac:dyDescent="0.25"/>
    <row r="1602" s="54" customFormat="1" x14ac:dyDescent="0.25"/>
    <row r="1603" s="54" customFormat="1" x14ac:dyDescent="0.25"/>
    <row r="1604" s="54" customFormat="1" x14ac:dyDescent="0.25"/>
    <row r="1605" s="54" customFormat="1" x14ac:dyDescent="0.25"/>
    <row r="1606" s="54" customFormat="1" x14ac:dyDescent="0.25"/>
    <row r="1607" s="54" customFormat="1" x14ac:dyDescent="0.25"/>
    <row r="1608" s="54" customFormat="1" x14ac:dyDescent="0.25"/>
    <row r="1609" s="54" customFormat="1" x14ac:dyDescent="0.25"/>
    <row r="1610" s="54" customFormat="1" x14ac:dyDescent="0.25"/>
    <row r="1611" s="54" customFormat="1" x14ac:dyDescent="0.25"/>
    <row r="1612" s="54" customFormat="1" x14ac:dyDescent="0.25"/>
    <row r="1613" s="54" customFormat="1" x14ac:dyDescent="0.25"/>
    <row r="1614" s="54" customFormat="1" x14ac:dyDescent="0.25"/>
    <row r="1615" s="54" customFormat="1" x14ac:dyDescent="0.25"/>
    <row r="1616" s="54" customFormat="1" x14ac:dyDescent="0.25"/>
    <row r="1617" s="54" customFormat="1" x14ac:dyDescent="0.25"/>
    <row r="1618" s="54" customFormat="1" x14ac:dyDescent="0.25"/>
    <row r="1619" s="54" customFormat="1" x14ac:dyDescent="0.25"/>
    <row r="1620" s="54" customFormat="1" x14ac:dyDescent="0.25"/>
    <row r="1621" s="54" customFormat="1" x14ac:dyDescent="0.25"/>
    <row r="1622" s="54" customFormat="1" x14ac:dyDescent="0.25"/>
    <row r="1623" s="54" customFormat="1" x14ac:dyDescent="0.25"/>
    <row r="1624" s="54" customFormat="1" x14ac:dyDescent="0.25"/>
    <row r="1625" s="54" customFormat="1" x14ac:dyDescent="0.25"/>
    <row r="1626" s="54" customFormat="1" x14ac:dyDescent="0.25"/>
    <row r="1627" s="54" customFormat="1" x14ac:dyDescent="0.25"/>
    <row r="1628" s="54" customFormat="1" x14ac:dyDescent="0.25"/>
    <row r="1629" s="54" customFormat="1" x14ac:dyDescent="0.25"/>
    <row r="1630" s="54" customFormat="1" x14ac:dyDescent="0.25"/>
    <row r="1631" s="54" customFormat="1" x14ac:dyDescent="0.25"/>
    <row r="1632" s="54" customFormat="1" x14ac:dyDescent="0.25"/>
    <row r="1633" s="54" customFormat="1" x14ac:dyDescent="0.25"/>
    <row r="1634" s="54" customFormat="1" x14ac:dyDescent="0.25"/>
    <row r="1635" s="54" customFormat="1" x14ac:dyDescent="0.25"/>
    <row r="1636" s="54" customFormat="1" x14ac:dyDescent="0.25"/>
    <row r="1637" s="54" customFormat="1" x14ac:dyDescent="0.25"/>
    <row r="1638" s="54" customFormat="1" x14ac:dyDescent="0.25"/>
    <row r="1639" s="54" customFormat="1" x14ac:dyDescent="0.25"/>
    <row r="1640" s="54" customFormat="1" x14ac:dyDescent="0.25"/>
    <row r="1641" s="54" customFormat="1" x14ac:dyDescent="0.25"/>
    <row r="1642" s="54" customFormat="1" x14ac:dyDescent="0.25"/>
    <row r="1643" s="54" customFormat="1" x14ac:dyDescent="0.25"/>
    <row r="1644" s="54" customFormat="1" x14ac:dyDescent="0.25"/>
    <row r="1645" s="54" customFormat="1" x14ac:dyDescent="0.25"/>
    <row r="1646" s="54" customFormat="1" x14ac:dyDescent="0.25"/>
    <row r="1647" s="54" customFormat="1" x14ac:dyDescent="0.25"/>
    <row r="1648" s="54" customFormat="1" x14ac:dyDescent="0.25"/>
    <row r="1649" s="54" customFormat="1" x14ac:dyDescent="0.25"/>
    <row r="1650" s="54" customFormat="1" x14ac:dyDescent="0.25"/>
    <row r="1651" s="54" customFormat="1" x14ac:dyDescent="0.25"/>
    <row r="1652" s="54" customFormat="1" x14ac:dyDescent="0.25"/>
    <row r="1653" s="54" customFormat="1" x14ac:dyDescent="0.25"/>
    <row r="1654" s="54" customFormat="1" x14ac:dyDescent="0.25"/>
    <row r="1655" s="54" customFormat="1" x14ac:dyDescent="0.25"/>
    <row r="1656" s="54" customFormat="1" x14ac:dyDescent="0.25"/>
    <row r="1657" s="54" customFormat="1" x14ac:dyDescent="0.25"/>
    <row r="1658" s="54" customFormat="1" x14ac:dyDescent="0.25"/>
    <row r="1659" s="54" customFormat="1" x14ac:dyDescent="0.25"/>
    <row r="1660" s="54" customFormat="1" x14ac:dyDescent="0.25"/>
    <row r="1661" s="54" customFormat="1" x14ac:dyDescent="0.25"/>
    <row r="1662" s="54" customFormat="1" x14ac:dyDescent="0.25"/>
    <row r="1663" s="54" customFormat="1" x14ac:dyDescent="0.25"/>
    <row r="1664" s="54" customFormat="1" x14ac:dyDescent="0.25"/>
    <row r="1665" s="54" customFormat="1" x14ac:dyDescent="0.25"/>
    <row r="1666" s="54" customFormat="1" x14ac:dyDescent="0.25"/>
    <row r="1667" s="54" customFormat="1" x14ac:dyDescent="0.25"/>
    <row r="1668" s="54" customFormat="1" x14ac:dyDescent="0.25"/>
    <row r="1669" s="54" customFormat="1" x14ac:dyDescent="0.25"/>
    <row r="1670" s="54" customFormat="1" x14ac:dyDescent="0.25"/>
    <row r="1671" s="54" customFormat="1" x14ac:dyDescent="0.25"/>
    <row r="1672" s="54" customFormat="1" x14ac:dyDescent="0.25"/>
    <row r="1673" s="54" customFormat="1" x14ac:dyDescent="0.25"/>
    <row r="1674" s="54" customFormat="1" x14ac:dyDescent="0.25"/>
    <row r="1675" s="54" customFormat="1" x14ac:dyDescent="0.25"/>
    <row r="1676" s="54" customFormat="1" x14ac:dyDescent="0.25"/>
    <row r="1677" s="54" customFormat="1" x14ac:dyDescent="0.25"/>
    <row r="1678" s="54" customFormat="1" x14ac:dyDescent="0.25"/>
    <row r="1679" s="54" customFormat="1" x14ac:dyDescent="0.25"/>
    <row r="1680" s="54" customFormat="1" x14ac:dyDescent="0.25"/>
    <row r="1681" s="54" customFormat="1" x14ac:dyDescent="0.25"/>
    <row r="1682" s="54" customFormat="1" x14ac:dyDescent="0.25"/>
    <row r="1683" s="54" customFormat="1" x14ac:dyDescent="0.25"/>
    <row r="1684" s="54" customFormat="1" x14ac:dyDescent="0.25"/>
    <row r="1685" s="54" customFormat="1" x14ac:dyDescent="0.25"/>
    <row r="1686" s="54" customFormat="1" x14ac:dyDescent="0.25"/>
    <row r="1687" s="54" customFormat="1" x14ac:dyDescent="0.25"/>
    <row r="1688" s="54" customFormat="1" x14ac:dyDescent="0.25"/>
    <row r="1689" s="54" customFormat="1" x14ac:dyDescent="0.25"/>
    <row r="1690" s="54" customFormat="1" x14ac:dyDescent="0.25"/>
    <row r="1691" s="54" customFormat="1" x14ac:dyDescent="0.25"/>
    <row r="1692" s="54" customFormat="1" x14ac:dyDescent="0.25"/>
    <row r="1693" s="54" customFormat="1" x14ac:dyDescent="0.25"/>
    <row r="1694" s="54" customFormat="1" x14ac:dyDescent="0.25"/>
    <row r="1695" s="54" customFormat="1" x14ac:dyDescent="0.25"/>
    <row r="1696" s="54" customFormat="1" x14ac:dyDescent="0.25"/>
    <row r="1697" s="54" customFormat="1" x14ac:dyDescent="0.25"/>
    <row r="1698" s="54" customFormat="1" x14ac:dyDescent="0.25"/>
    <row r="1699" s="54" customFormat="1" x14ac:dyDescent="0.25"/>
    <row r="1700" s="54" customFormat="1" x14ac:dyDescent="0.25"/>
    <row r="1701" s="54" customFormat="1" x14ac:dyDescent="0.25"/>
    <row r="1702" s="54" customFormat="1" x14ac:dyDescent="0.25"/>
    <row r="1703" s="54" customFormat="1" x14ac:dyDescent="0.25"/>
    <row r="1704" s="54" customFormat="1" x14ac:dyDescent="0.25"/>
    <row r="1705" s="54" customFormat="1" x14ac:dyDescent="0.25"/>
    <row r="1706" s="54" customFormat="1" x14ac:dyDescent="0.25"/>
    <row r="1707" s="54" customFormat="1" x14ac:dyDescent="0.25"/>
    <row r="1708" s="54" customFormat="1" x14ac:dyDescent="0.25"/>
    <row r="1709" s="54" customFormat="1" x14ac:dyDescent="0.25"/>
    <row r="1710" s="54" customFormat="1" x14ac:dyDescent="0.25"/>
    <row r="1711" s="54" customFormat="1" x14ac:dyDescent="0.25"/>
    <row r="1712" s="54" customFormat="1" x14ac:dyDescent="0.25"/>
    <row r="1713" s="54" customFormat="1" x14ac:dyDescent="0.25"/>
    <row r="1714" s="54" customFormat="1" x14ac:dyDescent="0.25"/>
    <row r="1715" s="54" customFormat="1" x14ac:dyDescent="0.25"/>
    <row r="1716" s="54" customFormat="1" x14ac:dyDescent="0.25"/>
    <row r="1717" s="54" customFormat="1" x14ac:dyDescent="0.25"/>
    <row r="1718" s="54" customFormat="1" x14ac:dyDescent="0.25"/>
    <row r="1719" s="54" customFormat="1" x14ac:dyDescent="0.25"/>
    <row r="1720" s="54" customFormat="1" x14ac:dyDescent="0.25"/>
    <row r="1721" s="54" customFormat="1" x14ac:dyDescent="0.25"/>
    <row r="1722" s="54" customFormat="1" x14ac:dyDescent="0.25"/>
    <row r="1723" s="54" customFormat="1" x14ac:dyDescent="0.25"/>
    <row r="1724" s="54" customFormat="1" x14ac:dyDescent="0.25"/>
    <row r="1725" s="54" customFormat="1" x14ac:dyDescent="0.25"/>
    <row r="1726" s="54" customFormat="1" x14ac:dyDescent="0.25"/>
    <row r="1727" s="54" customFormat="1" x14ac:dyDescent="0.25"/>
    <row r="1728" s="54" customFormat="1" x14ac:dyDescent="0.25"/>
    <row r="1729" s="54" customFormat="1" x14ac:dyDescent="0.25"/>
    <row r="1730" s="54" customFormat="1" x14ac:dyDescent="0.25"/>
    <row r="1731" s="54" customFormat="1" x14ac:dyDescent="0.25"/>
    <row r="1732" s="54" customFormat="1" x14ac:dyDescent="0.25"/>
    <row r="1733" s="54" customFormat="1" x14ac:dyDescent="0.25"/>
    <row r="1734" s="54" customFormat="1" x14ac:dyDescent="0.25"/>
    <row r="1735" s="54" customFormat="1" x14ac:dyDescent="0.25"/>
    <row r="1736" s="54" customFormat="1" x14ac:dyDescent="0.25"/>
    <row r="1737" s="54" customFormat="1" x14ac:dyDescent="0.25"/>
    <row r="1738" s="54" customFormat="1" x14ac:dyDescent="0.25"/>
    <row r="1739" s="54" customFormat="1" x14ac:dyDescent="0.25"/>
    <row r="1740" s="54" customFormat="1" x14ac:dyDescent="0.25"/>
    <row r="1741" s="54" customFormat="1" x14ac:dyDescent="0.25"/>
    <row r="1742" s="54" customFormat="1" x14ac:dyDescent="0.25"/>
    <row r="1743" s="54" customFormat="1" x14ac:dyDescent="0.25"/>
    <row r="1744" s="54" customFormat="1" x14ac:dyDescent="0.25"/>
    <row r="1745" s="54" customFormat="1" x14ac:dyDescent="0.25"/>
    <row r="1746" s="54" customFormat="1" x14ac:dyDescent="0.25"/>
    <row r="1747" s="54" customFormat="1" x14ac:dyDescent="0.25"/>
    <row r="1748" s="54" customFormat="1" x14ac:dyDescent="0.25"/>
    <row r="1749" s="54" customFormat="1" x14ac:dyDescent="0.25"/>
    <row r="1750" s="54" customFormat="1" x14ac:dyDescent="0.25"/>
    <row r="1751" s="54" customFormat="1" x14ac:dyDescent="0.25"/>
    <row r="1752" s="54" customFormat="1" x14ac:dyDescent="0.25"/>
    <row r="1753" s="54" customFormat="1" x14ac:dyDescent="0.25"/>
    <row r="1754" s="54" customFormat="1" x14ac:dyDescent="0.25"/>
    <row r="1755" s="54" customFormat="1" x14ac:dyDescent="0.25"/>
    <row r="1756" s="54" customFormat="1" x14ac:dyDescent="0.25"/>
    <row r="1757" s="54" customFormat="1" x14ac:dyDescent="0.25"/>
    <row r="1758" s="54" customFormat="1" x14ac:dyDescent="0.25"/>
    <row r="1759" s="54" customFormat="1" x14ac:dyDescent="0.25"/>
    <row r="1760" s="54" customFormat="1" x14ac:dyDescent="0.25"/>
    <row r="1761" s="54" customFormat="1" x14ac:dyDescent="0.25"/>
    <row r="1762" s="54" customFormat="1" x14ac:dyDescent="0.25"/>
    <row r="1763" s="54" customFormat="1" x14ac:dyDescent="0.25"/>
    <row r="1764" s="54" customFormat="1" x14ac:dyDescent="0.25"/>
    <row r="1765" s="54" customFormat="1" x14ac:dyDescent="0.25"/>
    <row r="1766" s="54" customFormat="1" x14ac:dyDescent="0.25"/>
    <row r="1767" s="54" customFormat="1" x14ac:dyDescent="0.25"/>
    <row r="1768" s="54" customFormat="1" x14ac:dyDescent="0.25"/>
    <row r="1769" s="54" customFormat="1" x14ac:dyDescent="0.25"/>
    <row r="1770" s="54" customFormat="1" x14ac:dyDescent="0.25"/>
    <row r="1771" s="54" customFormat="1" x14ac:dyDescent="0.25"/>
    <row r="1772" s="54" customFormat="1" x14ac:dyDescent="0.25"/>
    <row r="1773" s="54" customFormat="1" x14ac:dyDescent="0.25"/>
    <row r="1774" s="54" customFormat="1" x14ac:dyDescent="0.25"/>
    <row r="1775" s="54" customFormat="1" x14ac:dyDescent="0.25"/>
    <row r="1776" s="54" customFormat="1" x14ac:dyDescent="0.25"/>
    <row r="1777" s="54" customFormat="1" x14ac:dyDescent="0.25"/>
    <row r="1778" s="54" customFormat="1" x14ac:dyDescent="0.25"/>
    <row r="1779" s="54" customFormat="1" x14ac:dyDescent="0.25"/>
    <row r="1780" s="54" customFormat="1" x14ac:dyDescent="0.25"/>
    <row r="1781" s="54" customFormat="1" x14ac:dyDescent="0.25"/>
    <row r="1782" s="54" customFormat="1" x14ac:dyDescent="0.25"/>
    <row r="1783" s="54" customFormat="1" x14ac:dyDescent="0.25"/>
    <row r="1784" s="54" customFormat="1" x14ac:dyDescent="0.25"/>
    <row r="1785" s="54" customFormat="1" x14ac:dyDescent="0.25"/>
    <row r="1786" s="54" customFormat="1" x14ac:dyDescent="0.25"/>
    <row r="1787" s="54" customFormat="1" x14ac:dyDescent="0.25"/>
    <row r="1788" s="54" customFormat="1" x14ac:dyDescent="0.25"/>
    <row r="1789" s="54" customFormat="1" x14ac:dyDescent="0.25"/>
    <row r="1790" s="54" customFormat="1" x14ac:dyDescent="0.25"/>
    <row r="1791" s="54" customFormat="1" x14ac:dyDescent="0.25"/>
    <row r="1792" s="54" customFormat="1" x14ac:dyDescent="0.25"/>
    <row r="1793" s="54" customFormat="1" x14ac:dyDescent="0.25"/>
    <row r="1794" s="54" customFormat="1" x14ac:dyDescent="0.25"/>
    <row r="1795" s="54" customFormat="1" x14ac:dyDescent="0.25"/>
    <row r="1796" s="54" customFormat="1" x14ac:dyDescent="0.25"/>
    <row r="1797" s="54" customFormat="1" x14ac:dyDescent="0.25"/>
    <row r="1798" s="54" customFormat="1" x14ac:dyDescent="0.25"/>
    <row r="1799" s="54" customFormat="1" x14ac:dyDescent="0.25"/>
    <row r="1800" s="54" customFormat="1" x14ac:dyDescent="0.25"/>
    <row r="1801" s="54" customFormat="1" x14ac:dyDescent="0.25"/>
    <row r="1802" s="54" customFormat="1" x14ac:dyDescent="0.25"/>
    <row r="1803" s="54" customFormat="1" x14ac:dyDescent="0.25"/>
    <row r="1804" s="54" customFormat="1" x14ac:dyDescent="0.25"/>
    <row r="1805" s="54" customFormat="1" x14ac:dyDescent="0.25"/>
    <row r="1806" s="54" customFormat="1" x14ac:dyDescent="0.25"/>
    <row r="1807" s="54" customFormat="1" x14ac:dyDescent="0.25"/>
    <row r="1808" s="54" customFormat="1" x14ac:dyDescent="0.25"/>
    <row r="1809" s="54" customFormat="1" x14ac:dyDescent="0.25"/>
    <row r="1810" s="54" customFormat="1" x14ac:dyDescent="0.25"/>
    <row r="1811" s="54" customFormat="1" x14ac:dyDescent="0.25"/>
    <row r="1812" s="54" customFormat="1" x14ac:dyDescent="0.25"/>
    <row r="1813" s="54" customFormat="1" x14ac:dyDescent="0.25"/>
    <row r="1814" s="54" customFormat="1" x14ac:dyDescent="0.25"/>
    <row r="1815" s="54" customFormat="1" x14ac:dyDescent="0.25"/>
    <row r="1816" s="54" customFormat="1" x14ac:dyDescent="0.25"/>
    <row r="1817" s="54" customFormat="1" x14ac:dyDescent="0.25"/>
    <row r="1818" s="54" customFormat="1" x14ac:dyDescent="0.25"/>
    <row r="1819" s="54" customFormat="1" x14ac:dyDescent="0.25"/>
    <row r="1820" s="54" customFormat="1" x14ac:dyDescent="0.25"/>
    <row r="1821" s="54" customFormat="1" x14ac:dyDescent="0.25"/>
    <row r="1822" s="54" customFormat="1" x14ac:dyDescent="0.25"/>
    <row r="1823" s="54" customFormat="1" x14ac:dyDescent="0.25"/>
    <row r="1824" s="54" customFormat="1" x14ac:dyDescent="0.25"/>
    <row r="1825" s="54" customFormat="1" x14ac:dyDescent="0.25"/>
    <row r="1826" s="54" customFormat="1" x14ac:dyDescent="0.25"/>
    <row r="1827" s="54" customFormat="1" x14ac:dyDescent="0.25"/>
    <row r="1828" s="54" customFormat="1" x14ac:dyDescent="0.25"/>
    <row r="1829" s="54" customFormat="1" x14ac:dyDescent="0.25"/>
    <row r="1830" s="54" customFormat="1" x14ac:dyDescent="0.25"/>
    <row r="1831" s="54" customFormat="1" x14ac:dyDescent="0.25"/>
    <row r="1832" s="54" customFormat="1" x14ac:dyDescent="0.25"/>
    <row r="1833" s="54" customFormat="1" x14ac:dyDescent="0.25"/>
    <row r="1834" s="54" customFormat="1" x14ac:dyDescent="0.25"/>
    <row r="1835" s="54" customFormat="1" x14ac:dyDescent="0.25"/>
    <row r="1836" s="54" customFormat="1" x14ac:dyDescent="0.25"/>
    <row r="1837" s="54" customFormat="1" x14ac:dyDescent="0.25"/>
    <row r="1838" s="54" customFormat="1" x14ac:dyDescent="0.25"/>
    <row r="1839" s="54" customFormat="1" x14ac:dyDescent="0.25"/>
    <row r="1840" s="54" customFormat="1" x14ac:dyDescent="0.25"/>
    <row r="1841" s="54" customFormat="1" x14ac:dyDescent="0.25"/>
    <row r="1842" s="54" customFormat="1" x14ac:dyDescent="0.25"/>
    <row r="1843" s="54" customFormat="1" x14ac:dyDescent="0.25"/>
    <row r="1844" s="54" customFormat="1" x14ac:dyDescent="0.25"/>
    <row r="1845" s="54" customFormat="1" x14ac:dyDescent="0.25"/>
    <row r="1846" s="54" customFormat="1" x14ac:dyDescent="0.25"/>
    <row r="1847" s="54" customFormat="1" x14ac:dyDescent="0.25"/>
    <row r="1848" s="54" customFormat="1" x14ac:dyDescent="0.25"/>
    <row r="1849" s="54" customFormat="1" x14ac:dyDescent="0.25"/>
    <row r="1850" s="54" customFormat="1" x14ac:dyDescent="0.25"/>
    <row r="1851" s="54" customFormat="1" x14ac:dyDescent="0.25"/>
    <row r="1852" s="54" customFormat="1" x14ac:dyDescent="0.25"/>
    <row r="1853" s="54" customFormat="1" x14ac:dyDescent="0.25"/>
    <row r="1854" s="54" customFormat="1" x14ac:dyDescent="0.25"/>
    <row r="1855" s="54" customFormat="1" x14ac:dyDescent="0.25"/>
    <row r="1856" s="54" customFormat="1" x14ac:dyDescent="0.25"/>
    <row r="1857" s="54" customFormat="1" x14ac:dyDescent="0.25"/>
    <row r="1858" s="54" customFormat="1" x14ac:dyDescent="0.25"/>
    <row r="1859" s="54" customFormat="1" x14ac:dyDescent="0.25"/>
    <row r="1860" s="54" customFormat="1" x14ac:dyDescent="0.25"/>
    <row r="1861" s="54" customFormat="1" x14ac:dyDescent="0.25"/>
    <row r="1862" s="54" customFormat="1" x14ac:dyDescent="0.25"/>
    <row r="1863" s="54" customFormat="1" x14ac:dyDescent="0.25"/>
    <row r="1864" s="54" customFormat="1" x14ac:dyDescent="0.25"/>
    <row r="1865" s="54" customFormat="1" x14ac:dyDescent="0.25"/>
    <row r="1866" s="54" customFormat="1" x14ac:dyDescent="0.25"/>
    <row r="1867" s="54" customFormat="1" x14ac:dyDescent="0.25"/>
    <row r="1868" s="54" customFormat="1" x14ac:dyDescent="0.25"/>
    <row r="1869" s="54" customFormat="1" x14ac:dyDescent="0.25"/>
    <row r="1870" s="54" customFormat="1" x14ac:dyDescent="0.25"/>
    <row r="1871" s="54" customFormat="1" x14ac:dyDescent="0.25"/>
    <row r="1872" s="54" customFormat="1" x14ac:dyDescent="0.25"/>
    <row r="1873" s="54" customFormat="1" x14ac:dyDescent="0.25"/>
    <row r="1874" s="54" customFormat="1" x14ac:dyDescent="0.25"/>
    <row r="1875" s="54" customFormat="1" x14ac:dyDescent="0.25"/>
    <row r="1876" s="54" customFormat="1" x14ac:dyDescent="0.25"/>
    <row r="1877" s="54" customFormat="1" x14ac:dyDescent="0.25"/>
    <row r="1878" s="54" customFormat="1" x14ac:dyDescent="0.25"/>
    <row r="1879" s="54" customFormat="1" x14ac:dyDescent="0.25"/>
    <row r="1880" s="54" customFormat="1" x14ac:dyDescent="0.25"/>
    <row r="1881" s="54" customFormat="1" x14ac:dyDescent="0.25"/>
    <row r="1882" s="54" customFormat="1" x14ac:dyDescent="0.25"/>
    <row r="1883" s="54" customFormat="1" x14ac:dyDescent="0.25"/>
    <row r="1884" s="54" customFormat="1" x14ac:dyDescent="0.25"/>
    <row r="1885" s="54" customFormat="1" x14ac:dyDescent="0.25"/>
    <row r="1886" s="54" customFormat="1" x14ac:dyDescent="0.25"/>
    <row r="1887" s="54" customFormat="1" x14ac:dyDescent="0.25"/>
    <row r="1888" s="54" customFormat="1" x14ac:dyDescent="0.25"/>
    <row r="1889" s="54" customFormat="1" x14ac:dyDescent="0.25"/>
    <row r="1890" s="54" customFormat="1" x14ac:dyDescent="0.25"/>
    <row r="1891" s="54" customFormat="1" x14ac:dyDescent="0.25"/>
    <row r="1892" s="54" customFormat="1" x14ac:dyDescent="0.25"/>
    <row r="1893" s="54" customFormat="1" x14ac:dyDescent="0.25"/>
    <row r="1894" s="54" customFormat="1" x14ac:dyDescent="0.25"/>
    <row r="1895" s="54" customFormat="1" x14ac:dyDescent="0.25"/>
    <row r="1896" s="54" customFormat="1" x14ac:dyDescent="0.25"/>
    <row r="1897" s="54" customFormat="1" x14ac:dyDescent="0.25"/>
    <row r="1898" s="54" customFormat="1" x14ac:dyDescent="0.25"/>
    <row r="1899" s="54" customFormat="1" x14ac:dyDescent="0.25"/>
    <row r="1900" s="54" customFormat="1" x14ac:dyDescent="0.25"/>
    <row r="1901" s="54" customFormat="1" x14ac:dyDescent="0.25"/>
    <row r="1902" s="54" customFormat="1" x14ac:dyDescent="0.25"/>
    <row r="1903" s="54" customFormat="1" x14ac:dyDescent="0.25"/>
    <row r="1904" s="54" customFormat="1" x14ac:dyDescent="0.25"/>
    <row r="1905" s="54" customFormat="1" x14ac:dyDescent="0.25"/>
    <row r="1906" s="54" customFormat="1" x14ac:dyDescent="0.25"/>
    <row r="1907" s="54" customFormat="1" x14ac:dyDescent="0.25"/>
    <row r="1908" s="54" customFormat="1" x14ac:dyDescent="0.25"/>
    <row r="1909" s="54" customFormat="1" x14ac:dyDescent="0.25"/>
    <row r="1910" s="54" customFormat="1" x14ac:dyDescent="0.25"/>
    <row r="1911" s="54" customFormat="1" x14ac:dyDescent="0.25"/>
    <row r="1912" s="54" customFormat="1" x14ac:dyDescent="0.25"/>
    <row r="1913" s="54" customFormat="1" x14ac:dyDescent="0.25"/>
    <row r="1914" s="54" customFormat="1" x14ac:dyDescent="0.25"/>
    <row r="1915" s="54" customFormat="1" x14ac:dyDescent="0.25"/>
    <row r="1916" s="54" customFormat="1" x14ac:dyDescent="0.25"/>
    <row r="1917" s="54" customFormat="1" x14ac:dyDescent="0.25"/>
    <row r="1918" s="54" customFormat="1" x14ac:dyDescent="0.25"/>
    <row r="1919" s="54" customFormat="1" x14ac:dyDescent="0.25"/>
    <row r="1920" s="54" customFormat="1" x14ac:dyDescent="0.25"/>
    <row r="1921" s="54" customFormat="1" x14ac:dyDescent="0.25"/>
    <row r="1922" s="54" customFormat="1" x14ac:dyDescent="0.25"/>
    <row r="1923" s="54" customFormat="1" x14ac:dyDescent="0.25"/>
    <row r="1924" s="54" customFormat="1" x14ac:dyDescent="0.25"/>
    <row r="1925" s="54" customFormat="1" x14ac:dyDescent="0.25"/>
    <row r="1926" s="54" customFormat="1" x14ac:dyDescent="0.25"/>
    <row r="1927" s="54" customFormat="1" x14ac:dyDescent="0.25"/>
    <row r="1928" s="54" customFormat="1" x14ac:dyDescent="0.25"/>
    <row r="1929" s="54" customFormat="1" x14ac:dyDescent="0.25"/>
    <row r="1930" s="54" customFormat="1" x14ac:dyDescent="0.25"/>
    <row r="1931" s="54" customFormat="1" x14ac:dyDescent="0.25"/>
    <row r="1932" s="54" customFormat="1" x14ac:dyDescent="0.25"/>
    <row r="1933" s="54" customFormat="1" x14ac:dyDescent="0.25"/>
    <row r="1934" s="54" customFormat="1" x14ac:dyDescent="0.25"/>
    <row r="1935" s="54" customFormat="1" x14ac:dyDescent="0.25"/>
    <row r="1936" s="54" customFormat="1" x14ac:dyDescent="0.25"/>
    <row r="1937" s="54" customFormat="1" x14ac:dyDescent="0.25"/>
    <row r="1938" s="54" customFormat="1" x14ac:dyDescent="0.25"/>
    <row r="1939" s="54" customFormat="1" x14ac:dyDescent="0.25"/>
    <row r="1940" s="54" customFormat="1" x14ac:dyDescent="0.25"/>
    <row r="1941" s="54" customFormat="1" x14ac:dyDescent="0.25"/>
    <row r="1942" s="54" customFormat="1" x14ac:dyDescent="0.25"/>
    <row r="1943" s="54" customFormat="1" x14ac:dyDescent="0.25"/>
    <row r="1944" s="54" customFormat="1" x14ac:dyDescent="0.25"/>
    <row r="1945" s="54" customFormat="1" x14ac:dyDescent="0.25"/>
    <row r="1946" s="54" customFormat="1" x14ac:dyDescent="0.25"/>
    <row r="1947" s="54" customFormat="1" x14ac:dyDescent="0.25"/>
    <row r="1948" s="54" customFormat="1" x14ac:dyDescent="0.25"/>
    <row r="1949" s="54" customFormat="1" x14ac:dyDescent="0.25"/>
    <row r="1950" s="54" customFormat="1" x14ac:dyDescent="0.25"/>
    <row r="1951" s="54" customFormat="1" x14ac:dyDescent="0.25"/>
    <row r="1952" s="54" customFormat="1" x14ac:dyDescent="0.25"/>
    <row r="1953" s="54" customFormat="1" x14ac:dyDescent="0.25"/>
    <row r="1954" s="54" customFormat="1" x14ac:dyDescent="0.25"/>
    <row r="1955" s="54" customFormat="1" x14ac:dyDescent="0.25"/>
    <row r="1956" s="54" customFormat="1" x14ac:dyDescent="0.25"/>
    <row r="1957" s="54" customFormat="1" x14ac:dyDescent="0.25"/>
    <row r="1958" s="54" customFormat="1" x14ac:dyDescent="0.25"/>
    <row r="1959" s="54" customFormat="1" x14ac:dyDescent="0.25"/>
    <row r="1960" s="54" customFormat="1" x14ac:dyDescent="0.25"/>
    <row r="1961" s="54" customFormat="1" x14ac:dyDescent="0.25"/>
    <row r="1962" s="54" customFormat="1" x14ac:dyDescent="0.25"/>
    <row r="1963" s="54" customFormat="1" x14ac:dyDescent="0.25"/>
    <row r="1964" s="54" customFormat="1" x14ac:dyDescent="0.25"/>
    <row r="1965" s="54" customFormat="1" x14ac:dyDescent="0.25"/>
    <row r="1966" s="54" customFormat="1" x14ac:dyDescent="0.25"/>
    <row r="1967" s="54" customFormat="1" x14ac:dyDescent="0.25"/>
    <row r="1968" s="54" customFormat="1" x14ac:dyDescent="0.25"/>
    <row r="1969" s="54" customFormat="1" x14ac:dyDescent="0.25"/>
    <row r="1970" s="54" customFormat="1" x14ac:dyDescent="0.25"/>
    <row r="1971" s="54" customFormat="1" x14ac:dyDescent="0.25"/>
    <row r="1972" s="54" customFormat="1" x14ac:dyDescent="0.25"/>
    <row r="1973" s="54" customFormat="1" x14ac:dyDescent="0.25"/>
    <row r="1974" s="54" customFormat="1" x14ac:dyDescent="0.25"/>
    <row r="1975" s="54" customFormat="1" x14ac:dyDescent="0.25"/>
    <row r="1976" s="54" customFormat="1" x14ac:dyDescent="0.25"/>
    <row r="1977" s="54" customFormat="1" x14ac:dyDescent="0.25"/>
    <row r="1978" s="54" customFormat="1" x14ac:dyDescent="0.25"/>
    <row r="1979" s="54" customFormat="1" x14ac:dyDescent="0.25"/>
    <row r="1980" s="54" customFormat="1" x14ac:dyDescent="0.25"/>
    <row r="1981" s="54" customFormat="1" x14ac:dyDescent="0.25"/>
    <row r="1982" s="54" customFormat="1" x14ac:dyDescent="0.25"/>
    <row r="1983" s="54" customFormat="1" x14ac:dyDescent="0.25"/>
    <row r="1984" s="54" customFormat="1" x14ac:dyDescent="0.25"/>
    <row r="1985" s="54" customFormat="1" x14ac:dyDescent="0.25"/>
    <row r="1986" s="54" customFormat="1" x14ac:dyDescent="0.25"/>
    <row r="1987" s="54" customFormat="1" x14ac:dyDescent="0.25"/>
    <row r="1988" s="54" customFormat="1" x14ac:dyDescent="0.25"/>
    <row r="1989" s="54" customFormat="1" x14ac:dyDescent="0.25"/>
    <row r="1990" s="54" customFormat="1" x14ac:dyDescent="0.25"/>
    <row r="1991" s="54" customFormat="1" x14ac:dyDescent="0.25"/>
    <row r="1992" s="54" customFormat="1" x14ac:dyDescent="0.25"/>
    <row r="1993" s="54" customFormat="1" x14ac:dyDescent="0.25"/>
    <row r="1994" s="54" customFormat="1" x14ac:dyDescent="0.25"/>
    <row r="1995" s="54" customFormat="1" x14ac:dyDescent="0.25"/>
    <row r="1996" s="54" customFormat="1" x14ac:dyDescent="0.25"/>
    <row r="1997" s="54" customFormat="1" x14ac:dyDescent="0.25"/>
    <row r="1998" s="54" customFormat="1" x14ac:dyDescent="0.25"/>
    <row r="1999" s="54" customFormat="1" x14ac:dyDescent="0.25"/>
    <row r="2000" s="54" customFormat="1" x14ac:dyDescent="0.25"/>
    <row r="2001" s="54" customFormat="1" x14ac:dyDescent="0.25"/>
    <row r="2002" s="54" customFormat="1" x14ac:dyDescent="0.25"/>
    <row r="2003" s="54" customFormat="1" x14ac:dyDescent="0.25"/>
    <row r="2004" s="54" customFormat="1" x14ac:dyDescent="0.25"/>
    <row r="2005" s="54" customFormat="1" x14ac:dyDescent="0.25"/>
    <row r="2006" s="54" customFormat="1" x14ac:dyDescent="0.25"/>
    <row r="2007" s="54" customFormat="1" x14ac:dyDescent="0.25"/>
    <row r="2008" s="54" customFormat="1" x14ac:dyDescent="0.25"/>
    <row r="2009" s="54" customFormat="1" x14ac:dyDescent="0.25"/>
    <row r="2010" s="54" customFormat="1" x14ac:dyDescent="0.25"/>
    <row r="2011" s="54" customFormat="1" x14ac:dyDescent="0.25"/>
    <row r="2012" s="54" customFormat="1" x14ac:dyDescent="0.25"/>
    <row r="2013" s="54" customFormat="1" x14ac:dyDescent="0.25"/>
    <row r="2014" s="54" customFormat="1" x14ac:dyDescent="0.25"/>
    <row r="2015" s="54" customFormat="1" x14ac:dyDescent="0.25"/>
    <row r="2016" s="54" customFormat="1" x14ac:dyDescent="0.25"/>
    <row r="2017" s="54" customFormat="1" x14ac:dyDescent="0.25"/>
    <row r="2018" s="54" customFormat="1" x14ac:dyDescent="0.25"/>
    <row r="2019" s="54" customFormat="1" x14ac:dyDescent="0.25"/>
    <row r="2020" s="54" customFormat="1" x14ac:dyDescent="0.25"/>
    <row r="2021" s="54" customFormat="1" x14ac:dyDescent="0.25"/>
    <row r="2022" s="54" customFormat="1" x14ac:dyDescent="0.25"/>
    <row r="2023" s="54" customFormat="1" x14ac:dyDescent="0.25"/>
    <row r="2024" s="54" customFormat="1" x14ac:dyDescent="0.25"/>
    <row r="2025" s="54" customFormat="1" x14ac:dyDescent="0.25"/>
    <row r="2026" s="54" customFormat="1" x14ac:dyDescent="0.25"/>
    <row r="2027" s="54" customFormat="1" x14ac:dyDescent="0.25"/>
    <row r="2028" s="54" customFormat="1" x14ac:dyDescent="0.25"/>
    <row r="2029" s="54" customFormat="1" x14ac:dyDescent="0.25"/>
    <row r="2030" s="54" customFormat="1" x14ac:dyDescent="0.25"/>
    <row r="2031" s="54" customFormat="1" x14ac:dyDescent="0.25"/>
    <row r="2032" s="54" customFormat="1" x14ac:dyDescent="0.25"/>
    <row r="2033" s="54" customFormat="1" x14ac:dyDescent="0.25"/>
    <row r="2034" s="54" customFormat="1" x14ac:dyDescent="0.25"/>
    <row r="2035" s="54" customFormat="1" x14ac:dyDescent="0.25"/>
    <row r="2036" s="54" customFormat="1" x14ac:dyDescent="0.25"/>
    <row r="2037" s="54" customFormat="1" x14ac:dyDescent="0.25"/>
    <row r="2038" s="54" customFormat="1" x14ac:dyDescent="0.25"/>
    <row r="2039" s="54" customFormat="1" x14ac:dyDescent="0.25"/>
    <row r="2040" s="54" customFormat="1" x14ac:dyDescent="0.25"/>
    <row r="2041" s="54" customFormat="1" x14ac:dyDescent="0.25"/>
    <row r="2042" s="54" customFormat="1" x14ac:dyDescent="0.25"/>
    <row r="2043" s="54" customFormat="1" x14ac:dyDescent="0.25"/>
    <row r="2044" s="54" customFormat="1" x14ac:dyDescent="0.25"/>
    <row r="2045" s="54" customFormat="1" x14ac:dyDescent="0.25"/>
    <row r="2046" s="54" customFormat="1" x14ac:dyDescent="0.25"/>
    <row r="2047" s="54" customFormat="1" x14ac:dyDescent="0.25"/>
    <row r="2048" s="54" customFormat="1" x14ac:dyDescent="0.25"/>
    <row r="2049" s="54" customFormat="1" x14ac:dyDescent="0.25"/>
    <row r="2050" s="54" customFormat="1" x14ac:dyDescent="0.25"/>
    <row r="2051" s="54" customFormat="1" x14ac:dyDescent="0.25"/>
    <row r="2052" s="54" customFormat="1" x14ac:dyDescent="0.25"/>
    <row r="2053" s="54" customFormat="1" x14ac:dyDescent="0.25"/>
    <row r="2054" s="54" customFormat="1" x14ac:dyDescent="0.25"/>
    <row r="2055" s="54" customFormat="1" x14ac:dyDescent="0.25"/>
    <row r="2056" s="54" customFormat="1" x14ac:dyDescent="0.25"/>
    <row r="2057" s="54" customFormat="1" x14ac:dyDescent="0.25"/>
    <row r="2058" s="54" customFormat="1" x14ac:dyDescent="0.25"/>
    <row r="2059" s="54" customFormat="1" x14ac:dyDescent="0.25"/>
    <row r="2060" s="54" customFormat="1" x14ac:dyDescent="0.25"/>
    <row r="2061" s="54" customFormat="1" x14ac:dyDescent="0.25"/>
    <row r="2062" s="54" customFormat="1" x14ac:dyDescent="0.25"/>
    <row r="2063" s="54" customFormat="1" x14ac:dyDescent="0.25"/>
    <row r="2064" s="54" customFormat="1" x14ac:dyDescent="0.25"/>
    <row r="2065" s="54" customFormat="1" x14ac:dyDescent="0.25"/>
    <row r="2066" s="54" customFormat="1" x14ac:dyDescent="0.25"/>
    <row r="2067" s="54" customFormat="1" x14ac:dyDescent="0.25"/>
    <row r="2068" s="54" customFormat="1" x14ac:dyDescent="0.25"/>
    <row r="2069" s="54" customFormat="1" x14ac:dyDescent="0.25"/>
    <row r="2070" s="54" customFormat="1" x14ac:dyDescent="0.25"/>
    <row r="2071" s="54" customFormat="1" x14ac:dyDescent="0.25"/>
    <row r="2072" s="54" customFormat="1" x14ac:dyDescent="0.25"/>
    <row r="2073" s="54" customFormat="1" x14ac:dyDescent="0.25"/>
    <row r="2074" s="54" customFormat="1" x14ac:dyDescent="0.25"/>
    <row r="2075" s="54" customFormat="1" x14ac:dyDescent="0.25"/>
    <row r="2076" s="54" customFormat="1" x14ac:dyDescent="0.25"/>
    <row r="2077" s="54" customFormat="1" x14ac:dyDescent="0.25"/>
    <row r="2078" s="54" customFormat="1" x14ac:dyDescent="0.25"/>
    <row r="2079" s="54" customFormat="1" x14ac:dyDescent="0.25"/>
    <row r="2080" s="54" customFormat="1" x14ac:dyDescent="0.25"/>
    <row r="2081" s="54" customFormat="1" x14ac:dyDescent="0.25"/>
    <row r="2082" s="54" customFormat="1" x14ac:dyDescent="0.25"/>
    <row r="2083" s="54" customFormat="1" x14ac:dyDescent="0.25"/>
    <row r="2084" s="54" customFormat="1" x14ac:dyDescent="0.25"/>
    <row r="2085" s="54" customFormat="1" x14ac:dyDescent="0.25"/>
    <row r="2086" s="54" customFormat="1" x14ac:dyDescent="0.25"/>
    <row r="2087" s="54" customFormat="1" x14ac:dyDescent="0.25"/>
    <row r="2088" s="54" customFormat="1" x14ac:dyDescent="0.25"/>
    <row r="2089" s="54" customFormat="1" x14ac:dyDescent="0.25"/>
    <row r="2090" s="54" customFormat="1" x14ac:dyDescent="0.25"/>
    <row r="2091" s="54" customFormat="1" x14ac:dyDescent="0.25"/>
    <row r="2092" s="54" customFormat="1" x14ac:dyDescent="0.25"/>
    <row r="2093" s="54" customFormat="1" x14ac:dyDescent="0.25"/>
    <row r="2094" s="54" customFormat="1" x14ac:dyDescent="0.25"/>
    <row r="2095" s="54" customFormat="1" x14ac:dyDescent="0.25"/>
    <row r="2096" s="54" customFormat="1" x14ac:dyDescent="0.25"/>
    <row r="2097" s="54" customFormat="1" x14ac:dyDescent="0.25"/>
    <row r="2098" s="54" customFormat="1" x14ac:dyDescent="0.25"/>
    <row r="2099" s="54" customFormat="1" x14ac:dyDescent="0.25"/>
    <row r="2100" s="54" customFormat="1" x14ac:dyDescent="0.25"/>
    <row r="2101" s="54" customFormat="1" x14ac:dyDescent="0.25"/>
    <row r="2102" s="54" customFormat="1" x14ac:dyDescent="0.25"/>
    <row r="2103" s="54" customFormat="1" x14ac:dyDescent="0.25"/>
    <row r="2104" s="54" customFormat="1" x14ac:dyDescent="0.25"/>
    <row r="2105" s="54" customFormat="1" x14ac:dyDescent="0.25"/>
    <row r="2106" s="54" customFormat="1" x14ac:dyDescent="0.25"/>
    <row r="2107" s="54" customFormat="1" x14ac:dyDescent="0.25"/>
    <row r="2108" s="54" customFormat="1" x14ac:dyDescent="0.25"/>
    <row r="2109" s="54" customFormat="1" x14ac:dyDescent="0.25"/>
    <row r="2110" s="54" customFormat="1" x14ac:dyDescent="0.25"/>
    <row r="2111" s="54" customFormat="1" x14ac:dyDescent="0.25"/>
    <row r="2112" s="54" customFormat="1" x14ac:dyDescent="0.25"/>
    <row r="2113" s="54" customFormat="1" x14ac:dyDescent="0.25"/>
    <row r="2114" s="54" customFormat="1" x14ac:dyDescent="0.25"/>
    <row r="2115" s="54" customFormat="1" x14ac:dyDescent="0.25"/>
    <row r="2116" s="54" customFormat="1" x14ac:dyDescent="0.25"/>
    <row r="2117" s="54" customFormat="1" x14ac:dyDescent="0.25"/>
    <row r="2118" s="54" customFormat="1" x14ac:dyDescent="0.25"/>
    <row r="2119" s="54" customFormat="1" x14ac:dyDescent="0.25"/>
    <row r="2120" s="54" customFormat="1" x14ac:dyDescent="0.25"/>
    <row r="2121" s="54" customFormat="1" x14ac:dyDescent="0.25"/>
    <row r="2122" s="54" customFormat="1" x14ac:dyDescent="0.25"/>
    <row r="2123" s="54" customFormat="1" x14ac:dyDescent="0.25"/>
    <row r="2124" s="54" customFormat="1" x14ac:dyDescent="0.25"/>
    <row r="2125" s="54" customFormat="1" x14ac:dyDescent="0.25"/>
    <row r="2126" s="54" customFormat="1" x14ac:dyDescent="0.25"/>
    <row r="2127" s="54" customFormat="1" x14ac:dyDescent="0.25"/>
    <row r="2128" s="54" customFormat="1" x14ac:dyDescent="0.25"/>
    <row r="2129" s="54" customFormat="1" x14ac:dyDescent="0.25"/>
    <row r="2130" s="54" customFormat="1" x14ac:dyDescent="0.25"/>
    <row r="2131" s="54" customFormat="1" x14ac:dyDescent="0.25"/>
    <row r="2132" s="54" customFormat="1" x14ac:dyDescent="0.25"/>
    <row r="2133" s="54" customFormat="1" x14ac:dyDescent="0.25"/>
    <row r="2134" s="54" customFormat="1" x14ac:dyDescent="0.25"/>
    <row r="2135" s="54" customFormat="1" x14ac:dyDescent="0.25"/>
    <row r="2136" s="54" customFormat="1" x14ac:dyDescent="0.25"/>
    <row r="2137" s="54" customFormat="1" x14ac:dyDescent="0.25"/>
    <row r="2138" s="54" customFormat="1" x14ac:dyDescent="0.25"/>
    <row r="2139" s="54" customFormat="1" x14ac:dyDescent="0.25"/>
    <row r="2140" s="54" customFormat="1" x14ac:dyDescent="0.25"/>
    <row r="2141" s="54" customFormat="1" x14ac:dyDescent="0.25"/>
    <row r="2142" s="54" customFormat="1" x14ac:dyDescent="0.25"/>
    <row r="2143" s="54" customFormat="1" x14ac:dyDescent="0.25"/>
    <row r="2144" s="54" customFormat="1" x14ac:dyDescent="0.25"/>
    <row r="2145" s="54" customFormat="1" x14ac:dyDescent="0.25"/>
    <row r="2146" s="54" customFormat="1" x14ac:dyDescent="0.25"/>
    <row r="2147" s="54" customFormat="1" x14ac:dyDescent="0.25"/>
    <row r="2148" s="54" customFormat="1" x14ac:dyDescent="0.25"/>
    <row r="2149" s="54" customFormat="1" x14ac:dyDescent="0.25"/>
    <row r="2150" s="54" customFormat="1" x14ac:dyDescent="0.25"/>
    <row r="2151" s="54" customFormat="1" x14ac:dyDescent="0.25"/>
    <row r="2152" s="54" customFormat="1" x14ac:dyDescent="0.25"/>
    <row r="2153" s="54" customFormat="1" x14ac:dyDescent="0.25"/>
    <row r="2154" s="54" customFormat="1" x14ac:dyDescent="0.25"/>
    <row r="2155" s="54" customFormat="1" x14ac:dyDescent="0.25"/>
    <row r="2156" s="54" customFormat="1" x14ac:dyDescent="0.25"/>
    <row r="2157" s="54" customFormat="1" x14ac:dyDescent="0.25"/>
    <row r="2158" s="54" customFormat="1" x14ac:dyDescent="0.25"/>
    <row r="2159" s="54" customFormat="1" x14ac:dyDescent="0.25"/>
    <row r="2160" s="54" customFormat="1" x14ac:dyDescent="0.25"/>
    <row r="2161" s="54" customFormat="1" x14ac:dyDescent="0.25"/>
    <row r="2162" s="54" customFormat="1" x14ac:dyDescent="0.25"/>
    <row r="2163" s="54" customFormat="1" x14ac:dyDescent="0.25"/>
    <row r="2164" s="54" customFormat="1" x14ac:dyDescent="0.25"/>
    <row r="2165" s="54" customFormat="1" x14ac:dyDescent="0.25"/>
    <row r="2166" s="54" customFormat="1" x14ac:dyDescent="0.25"/>
    <row r="2167" s="54" customFormat="1" x14ac:dyDescent="0.25"/>
    <row r="2168" s="54" customFormat="1" x14ac:dyDescent="0.25"/>
    <row r="2169" s="54" customFormat="1" x14ac:dyDescent="0.25"/>
    <row r="2170" s="54" customFormat="1" x14ac:dyDescent="0.25"/>
    <row r="2171" s="54" customFormat="1" x14ac:dyDescent="0.25"/>
    <row r="2172" s="54" customFormat="1" x14ac:dyDescent="0.25"/>
    <row r="2173" s="54" customFormat="1" x14ac:dyDescent="0.25"/>
    <row r="2174" s="54" customFormat="1" x14ac:dyDescent="0.25"/>
    <row r="2175" s="54" customFormat="1" x14ac:dyDescent="0.25"/>
    <row r="2176" s="54" customFormat="1" x14ac:dyDescent="0.25"/>
    <row r="2177" s="54" customFormat="1" x14ac:dyDescent="0.25"/>
    <row r="2178" s="54" customFormat="1" x14ac:dyDescent="0.25"/>
    <row r="2179" s="54" customFormat="1" x14ac:dyDescent="0.25"/>
    <row r="2180" s="54" customFormat="1" x14ac:dyDescent="0.25"/>
    <row r="2181" s="54" customFormat="1" x14ac:dyDescent="0.25"/>
    <row r="2182" s="54" customFormat="1" x14ac:dyDescent="0.25"/>
    <row r="2183" s="54" customFormat="1" x14ac:dyDescent="0.25"/>
    <row r="2184" s="54" customFormat="1" x14ac:dyDescent="0.25"/>
    <row r="2185" s="54" customFormat="1" x14ac:dyDescent="0.25"/>
    <row r="2186" s="54" customFormat="1" x14ac:dyDescent="0.25"/>
    <row r="2187" s="54" customFormat="1" x14ac:dyDescent="0.25"/>
    <row r="2188" s="54" customFormat="1" x14ac:dyDescent="0.25"/>
    <row r="2189" s="54" customFormat="1" x14ac:dyDescent="0.25"/>
    <row r="2190" s="54" customFormat="1" x14ac:dyDescent="0.25"/>
    <row r="2191" s="54" customFormat="1" x14ac:dyDescent="0.25"/>
    <row r="2192" s="54" customFormat="1" x14ac:dyDescent="0.25"/>
    <row r="2193" s="54" customFormat="1" x14ac:dyDescent="0.25"/>
    <row r="2194" s="54" customFormat="1" x14ac:dyDescent="0.25"/>
    <row r="2195" s="54" customFormat="1" x14ac:dyDescent="0.25"/>
    <row r="2196" s="54" customFormat="1" x14ac:dyDescent="0.25"/>
    <row r="2197" s="54" customFormat="1" x14ac:dyDescent="0.25"/>
    <row r="2198" s="54" customFormat="1" x14ac:dyDescent="0.25"/>
    <row r="2199" s="54" customFormat="1" x14ac:dyDescent="0.25"/>
    <row r="2200" s="54" customFormat="1" x14ac:dyDescent="0.25"/>
    <row r="2201" s="54" customFormat="1" x14ac:dyDescent="0.25"/>
    <row r="2202" s="54" customFormat="1" x14ac:dyDescent="0.25"/>
    <row r="2203" s="54" customFormat="1" x14ac:dyDescent="0.25"/>
    <row r="2204" s="54" customFormat="1" x14ac:dyDescent="0.25"/>
    <row r="2205" s="54" customFormat="1" x14ac:dyDescent="0.25"/>
    <row r="2206" s="54" customFormat="1" x14ac:dyDescent="0.25"/>
    <row r="2207" s="54" customFormat="1" x14ac:dyDescent="0.25"/>
    <row r="2208" s="54" customFormat="1" x14ac:dyDescent="0.25"/>
    <row r="2209" s="54" customFormat="1" x14ac:dyDescent="0.25"/>
    <row r="2210" s="54" customFormat="1" x14ac:dyDescent="0.25"/>
    <row r="2211" s="54" customFormat="1" x14ac:dyDescent="0.25"/>
    <row r="2212" s="54" customFormat="1" x14ac:dyDescent="0.25"/>
    <row r="2213" s="54" customFormat="1" x14ac:dyDescent="0.25"/>
    <row r="2214" s="54" customFormat="1" x14ac:dyDescent="0.25"/>
    <row r="2215" s="54" customFormat="1" x14ac:dyDescent="0.25"/>
    <row r="2216" s="54" customFormat="1" x14ac:dyDescent="0.25"/>
    <row r="2217" s="54" customFormat="1" x14ac:dyDescent="0.25"/>
    <row r="2218" s="54" customFormat="1" x14ac:dyDescent="0.25"/>
    <row r="2219" s="54" customFormat="1" x14ac:dyDescent="0.25"/>
    <row r="2220" s="54" customFormat="1" x14ac:dyDescent="0.25"/>
    <row r="2221" s="54" customFormat="1" x14ac:dyDescent="0.25"/>
    <row r="2222" s="54" customFormat="1" x14ac:dyDescent="0.25"/>
    <row r="2223" s="54" customFormat="1" x14ac:dyDescent="0.25"/>
    <row r="2224" s="54" customFormat="1" x14ac:dyDescent="0.25"/>
    <row r="2225" s="54" customFormat="1" x14ac:dyDescent="0.25"/>
    <row r="2226" s="54" customFormat="1" x14ac:dyDescent="0.25"/>
    <row r="2227" s="54" customFormat="1" x14ac:dyDescent="0.25"/>
    <row r="2228" s="54" customFormat="1" x14ac:dyDescent="0.25"/>
    <row r="2229" s="54" customFormat="1" x14ac:dyDescent="0.25"/>
    <row r="2230" s="54" customFormat="1" x14ac:dyDescent="0.25"/>
    <row r="2231" s="54" customFormat="1" x14ac:dyDescent="0.25"/>
    <row r="2232" s="54" customFormat="1" x14ac:dyDescent="0.25"/>
    <row r="2233" s="54" customFormat="1" x14ac:dyDescent="0.25"/>
    <row r="2234" s="54" customFormat="1" x14ac:dyDescent="0.25"/>
    <row r="2235" s="54" customFormat="1" x14ac:dyDescent="0.25"/>
    <row r="2236" s="54" customFormat="1" x14ac:dyDescent="0.25"/>
    <row r="2237" s="54" customFormat="1" x14ac:dyDescent="0.25"/>
    <row r="2238" s="54" customFormat="1" x14ac:dyDescent="0.25"/>
    <row r="2239" s="54" customFormat="1" x14ac:dyDescent="0.25"/>
    <row r="2240" s="54" customFormat="1" x14ac:dyDescent="0.25"/>
    <row r="2241" s="54" customFormat="1" x14ac:dyDescent="0.25"/>
    <row r="2242" s="54" customFormat="1" x14ac:dyDescent="0.25"/>
    <row r="2243" s="54" customFormat="1" x14ac:dyDescent="0.25"/>
    <row r="2244" s="54" customFormat="1" x14ac:dyDescent="0.25"/>
    <row r="2245" s="54" customFormat="1" x14ac:dyDescent="0.25"/>
    <row r="2246" s="54" customFormat="1" x14ac:dyDescent="0.25"/>
    <row r="2247" s="54" customFormat="1" x14ac:dyDescent="0.25"/>
    <row r="2248" s="54" customFormat="1" x14ac:dyDescent="0.25"/>
    <row r="2249" s="54" customFormat="1" x14ac:dyDescent="0.25"/>
    <row r="2250" s="54" customFormat="1" x14ac:dyDescent="0.25"/>
    <row r="2251" s="54" customFormat="1" x14ac:dyDescent="0.25"/>
    <row r="2252" s="54" customFormat="1" x14ac:dyDescent="0.25"/>
    <row r="2253" s="54" customFormat="1" x14ac:dyDescent="0.25"/>
    <row r="2254" s="54" customFormat="1" x14ac:dyDescent="0.25"/>
    <row r="2255" s="54" customFormat="1" x14ac:dyDescent="0.25"/>
    <row r="2256" s="54" customFormat="1" x14ac:dyDescent="0.25"/>
    <row r="2257" s="54" customFormat="1" x14ac:dyDescent="0.25"/>
    <row r="2258" s="54" customFormat="1" x14ac:dyDescent="0.25"/>
    <row r="2259" s="54" customFormat="1" x14ac:dyDescent="0.25"/>
    <row r="2260" s="54" customFormat="1" x14ac:dyDescent="0.25"/>
    <row r="2261" s="54" customFormat="1" x14ac:dyDescent="0.25"/>
    <row r="2262" s="54" customFormat="1" x14ac:dyDescent="0.25"/>
    <row r="2263" s="54" customFormat="1" x14ac:dyDescent="0.25"/>
    <row r="2264" s="54" customFormat="1" x14ac:dyDescent="0.25"/>
    <row r="2265" s="54" customFormat="1" x14ac:dyDescent="0.25"/>
    <row r="2266" s="54" customFormat="1" x14ac:dyDescent="0.25"/>
    <row r="2267" s="54" customFormat="1" x14ac:dyDescent="0.25"/>
    <row r="2268" s="54" customFormat="1" x14ac:dyDescent="0.25"/>
    <row r="2269" s="54" customFormat="1" x14ac:dyDescent="0.25"/>
    <row r="2270" s="54" customFormat="1" x14ac:dyDescent="0.25"/>
    <row r="2271" s="54" customFormat="1" x14ac:dyDescent="0.25"/>
    <row r="2272" s="54" customFormat="1" x14ac:dyDescent="0.25"/>
    <row r="2273" s="54" customFormat="1" x14ac:dyDescent="0.25"/>
    <row r="2274" s="54" customFormat="1" x14ac:dyDescent="0.25"/>
    <row r="2275" s="54" customFormat="1" x14ac:dyDescent="0.25"/>
    <row r="2276" s="54" customFormat="1" x14ac:dyDescent="0.25"/>
    <row r="2277" s="54" customFormat="1" x14ac:dyDescent="0.25"/>
    <row r="2278" s="54" customFormat="1" x14ac:dyDescent="0.25"/>
    <row r="2279" s="54" customFormat="1" x14ac:dyDescent="0.25"/>
    <row r="2280" s="54" customFormat="1" x14ac:dyDescent="0.25"/>
    <row r="2281" s="54" customFormat="1" x14ac:dyDescent="0.25"/>
    <row r="2282" s="54" customFormat="1" x14ac:dyDescent="0.25"/>
    <row r="2283" s="54" customFormat="1" x14ac:dyDescent="0.25"/>
    <row r="2284" s="54" customFormat="1" x14ac:dyDescent="0.25"/>
    <row r="2285" s="54" customFormat="1" x14ac:dyDescent="0.25"/>
    <row r="2286" s="54" customFormat="1" x14ac:dyDescent="0.25"/>
    <row r="2287" s="54" customFormat="1" x14ac:dyDescent="0.25"/>
    <row r="2288" s="54" customFormat="1" x14ac:dyDescent="0.25"/>
    <row r="2289" s="54" customFormat="1" x14ac:dyDescent="0.25"/>
    <row r="2290" s="54" customFormat="1" x14ac:dyDescent="0.25"/>
    <row r="2291" s="54" customFormat="1" x14ac:dyDescent="0.25"/>
    <row r="2292" s="54" customFormat="1" x14ac:dyDescent="0.25"/>
    <row r="2293" s="54" customFormat="1" x14ac:dyDescent="0.25"/>
    <row r="2294" s="54" customFormat="1" x14ac:dyDescent="0.25"/>
    <row r="2295" s="54" customFormat="1" x14ac:dyDescent="0.25"/>
    <row r="2296" s="54" customFormat="1" x14ac:dyDescent="0.25"/>
    <row r="2297" s="54" customFormat="1" x14ac:dyDescent="0.25"/>
    <row r="2298" s="54" customFormat="1" x14ac:dyDescent="0.25"/>
    <row r="2299" s="54" customFormat="1" x14ac:dyDescent="0.25"/>
    <row r="2300" s="54" customFormat="1" x14ac:dyDescent="0.25"/>
    <row r="2301" s="54" customFormat="1" x14ac:dyDescent="0.25"/>
    <row r="2302" s="54" customFormat="1" x14ac:dyDescent="0.25"/>
    <row r="2303" s="54" customFormat="1" x14ac:dyDescent="0.25"/>
    <row r="2304" s="54" customFormat="1" x14ac:dyDescent="0.25"/>
    <row r="2305" s="54" customFormat="1" x14ac:dyDescent="0.25"/>
    <row r="2306" s="54" customFormat="1" x14ac:dyDescent="0.25"/>
    <row r="2307" s="54" customFormat="1" x14ac:dyDescent="0.25"/>
    <row r="2308" s="54" customFormat="1" x14ac:dyDescent="0.25"/>
    <row r="2309" s="54" customFormat="1" x14ac:dyDescent="0.25"/>
    <row r="2310" s="54" customFormat="1" x14ac:dyDescent="0.25"/>
    <row r="2311" s="54" customFormat="1" x14ac:dyDescent="0.25"/>
    <row r="2312" s="54" customFormat="1" x14ac:dyDescent="0.25"/>
    <row r="2313" s="54" customFormat="1" x14ac:dyDescent="0.25"/>
    <row r="2314" s="54" customFormat="1" x14ac:dyDescent="0.25"/>
    <row r="2315" s="54" customFormat="1" x14ac:dyDescent="0.25"/>
    <row r="2316" s="54" customFormat="1" x14ac:dyDescent="0.25"/>
    <row r="2317" s="54" customFormat="1" x14ac:dyDescent="0.25"/>
    <row r="2318" s="54" customFormat="1" x14ac:dyDescent="0.25"/>
    <row r="2319" s="54" customFormat="1" x14ac:dyDescent="0.25"/>
    <row r="2320" s="54" customFormat="1" x14ac:dyDescent="0.25"/>
    <row r="2321" s="54" customFormat="1" x14ac:dyDescent="0.25"/>
    <row r="2322" s="54" customFormat="1" x14ac:dyDescent="0.25"/>
    <row r="2323" s="54" customFormat="1" x14ac:dyDescent="0.25"/>
    <row r="2324" s="54" customFormat="1" x14ac:dyDescent="0.25"/>
    <row r="2325" s="54" customFormat="1" x14ac:dyDescent="0.25"/>
    <row r="2326" s="54" customFormat="1" x14ac:dyDescent="0.25"/>
    <row r="2327" s="54" customFormat="1" x14ac:dyDescent="0.25"/>
    <row r="2328" s="54" customFormat="1" x14ac:dyDescent="0.25"/>
    <row r="2329" s="54" customFormat="1" x14ac:dyDescent="0.25"/>
    <row r="2330" s="54" customFormat="1" x14ac:dyDescent="0.25"/>
    <row r="2331" s="54" customFormat="1" x14ac:dyDescent="0.25"/>
    <row r="2332" s="54" customFormat="1" x14ac:dyDescent="0.25"/>
    <row r="2333" s="54" customFormat="1" x14ac:dyDescent="0.25"/>
    <row r="2334" s="54" customFormat="1" x14ac:dyDescent="0.25"/>
    <row r="2335" s="54" customFormat="1" x14ac:dyDescent="0.25"/>
    <row r="2336" s="54" customFormat="1" x14ac:dyDescent="0.25"/>
    <row r="2337" s="54" customFormat="1" x14ac:dyDescent="0.25"/>
    <row r="2338" s="54" customFormat="1" x14ac:dyDescent="0.25"/>
    <row r="2339" s="54" customFormat="1" x14ac:dyDescent="0.25"/>
    <row r="2340" s="54" customFormat="1" x14ac:dyDescent="0.25"/>
    <row r="2341" s="54" customFormat="1" x14ac:dyDescent="0.25"/>
    <row r="2342" s="54" customFormat="1" x14ac:dyDescent="0.25"/>
    <row r="2343" s="54" customFormat="1" x14ac:dyDescent="0.25"/>
    <row r="2344" s="54" customFormat="1" x14ac:dyDescent="0.25"/>
    <row r="2345" s="54" customFormat="1" x14ac:dyDescent="0.25"/>
    <row r="2346" s="54" customFormat="1" x14ac:dyDescent="0.25"/>
    <row r="2347" s="54" customFormat="1" x14ac:dyDescent="0.25"/>
    <row r="2348" s="54" customFormat="1" x14ac:dyDescent="0.25"/>
    <row r="2349" s="54" customFormat="1" x14ac:dyDescent="0.25"/>
    <row r="2350" s="54" customFormat="1" x14ac:dyDescent="0.25"/>
    <row r="2351" s="54" customFormat="1" x14ac:dyDescent="0.25"/>
    <row r="2352" s="54" customFormat="1" x14ac:dyDescent="0.25"/>
    <row r="2353" s="54" customFormat="1" x14ac:dyDescent="0.25"/>
    <row r="2354" s="54" customFormat="1" x14ac:dyDescent="0.25"/>
    <row r="2355" s="54" customFormat="1" x14ac:dyDescent="0.25"/>
    <row r="2356" s="54" customFormat="1" x14ac:dyDescent="0.25"/>
    <row r="2357" s="54" customFormat="1" x14ac:dyDescent="0.25"/>
    <row r="2358" s="54" customFormat="1" x14ac:dyDescent="0.25"/>
    <row r="2359" s="54" customFormat="1" x14ac:dyDescent="0.25"/>
    <row r="2360" s="54" customFormat="1" x14ac:dyDescent="0.25"/>
    <row r="2361" s="54" customFormat="1" x14ac:dyDescent="0.25"/>
    <row r="2362" s="54" customFormat="1" x14ac:dyDescent="0.25"/>
    <row r="2363" s="54" customFormat="1" x14ac:dyDescent="0.25"/>
    <row r="2364" s="54" customFormat="1" x14ac:dyDescent="0.25"/>
    <row r="2365" s="54" customFormat="1" x14ac:dyDescent="0.25"/>
    <row r="2366" s="54" customFormat="1" x14ac:dyDescent="0.25"/>
    <row r="2367" s="54" customFormat="1" x14ac:dyDescent="0.25"/>
    <row r="2368" s="54" customFormat="1" x14ac:dyDescent="0.25"/>
    <row r="2369" s="54" customFormat="1" x14ac:dyDescent="0.25"/>
    <row r="2370" s="54" customFormat="1" x14ac:dyDescent="0.25"/>
    <row r="2371" s="54" customFormat="1" x14ac:dyDescent="0.25"/>
    <row r="2372" s="54" customFormat="1" x14ac:dyDescent="0.25"/>
    <row r="2373" s="54" customFormat="1" x14ac:dyDescent="0.25"/>
    <row r="2374" s="54" customFormat="1" x14ac:dyDescent="0.25"/>
    <row r="2375" s="54" customFormat="1" x14ac:dyDescent="0.25"/>
    <row r="2376" s="54" customFormat="1" x14ac:dyDescent="0.25"/>
    <row r="2377" s="54" customFormat="1" x14ac:dyDescent="0.25"/>
    <row r="2378" s="54" customFormat="1" x14ac:dyDescent="0.25"/>
    <row r="2379" s="54" customFormat="1" x14ac:dyDescent="0.25"/>
    <row r="2380" s="54" customFormat="1" x14ac:dyDescent="0.25"/>
    <row r="2381" s="54" customFormat="1" x14ac:dyDescent="0.25"/>
    <row r="2382" s="54" customFormat="1" x14ac:dyDescent="0.25"/>
    <row r="2383" s="54" customFormat="1" x14ac:dyDescent="0.25"/>
    <row r="2384" s="54" customFormat="1" x14ac:dyDescent="0.25"/>
    <row r="2385" s="54" customFormat="1" x14ac:dyDescent="0.25"/>
    <row r="2386" s="54" customFormat="1" x14ac:dyDescent="0.25"/>
    <row r="2387" s="54" customFormat="1" x14ac:dyDescent="0.25"/>
    <row r="2388" s="54" customFormat="1" x14ac:dyDescent="0.25"/>
    <row r="2389" s="54" customFormat="1" x14ac:dyDescent="0.25"/>
    <row r="2390" s="54" customFormat="1" x14ac:dyDescent="0.25"/>
    <row r="2391" s="54" customFormat="1" x14ac:dyDescent="0.25"/>
    <row r="2392" s="54" customFormat="1" x14ac:dyDescent="0.25"/>
    <row r="2393" s="54" customFormat="1" x14ac:dyDescent="0.25"/>
    <row r="2394" s="54" customFormat="1" x14ac:dyDescent="0.25"/>
    <row r="2395" s="54" customFormat="1" x14ac:dyDescent="0.25"/>
    <row r="2396" s="54" customFormat="1" x14ac:dyDescent="0.25"/>
    <row r="2397" s="54" customFormat="1" x14ac:dyDescent="0.25"/>
    <row r="2398" s="54" customFormat="1" x14ac:dyDescent="0.25"/>
    <row r="2399" s="54" customFormat="1" x14ac:dyDescent="0.25"/>
    <row r="2400" s="54" customFormat="1" x14ac:dyDescent="0.25"/>
    <row r="2401" s="54" customFormat="1" x14ac:dyDescent="0.25"/>
    <row r="2402" s="54" customFormat="1" x14ac:dyDescent="0.25"/>
    <row r="2403" s="54" customFormat="1" x14ac:dyDescent="0.25"/>
    <row r="2404" s="54" customFormat="1" x14ac:dyDescent="0.25"/>
    <row r="2405" s="54" customFormat="1" x14ac:dyDescent="0.25"/>
    <row r="2406" s="54" customFormat="1" x14ac:dyDescent="0.25"/>
    <row r="2407" s="54" customFormat="1" x14ac:dyDescent="0.25"/>
    <row r="2408" s="54" customFormat="1" x14ac:dyDescent="0.25"/>
    <row r="2409" s="54" customFormat="1" x14ac:dyDescent="0.25"/>
    <row r="2410" s="54" customFormat="1" x14ac:dyDescent="0.25"/>
    <row r="2411" s="54" customFormat="1" x14ac:dyDescent="0.25"/>
    <row r="2412" s="54" customFormat="1" x14ac:dyDescent="0.25"/>
    <row r="2413" s="54" customFormat="1" x14ac:dyDescent="0.25"/>
    <row r="2414" s="54" customFormat="1" x14ac:dyDescent="0.25"/>
    <row r="2415" s="54" customFormat="1" x14ac:dyDescent="0.25"/>
    <row r="2416" s="54" customFormat="1" x14ac:dyDescent="0.25"/>
    <row r="2417" s="54" customFormat="1" x14ac:dyDescent="0.25"/>
    <row r="2418" s="54" customFormat="1" x14ac:dyDescent="0.25"/>
    <row r="2419" s="54" customFormat="1" x14ac:dyDescent="0.25"/>
    <row r="2420" s="54" customFormat="1" x14ac:dyDescent="0.25"/>
    <row r="2421" s="54" customFormat="1" x14ac:dyDescent="0.25"/>
    <row r="2422" s="54" customFormat="1" x14ac:dyDescent="0.25"/>
    <row r="2423" s="54" customFormat="1" x14ac:dyDescent="0.25"/>
    <row r="2424" s="54" customFormat="1" x14ac:dyDescent="0.25"/>
    <row r="2425" s="54" customFormat="1" x14ac:dyDescent="0.25"/>
    <row r="2426" s="54" customFormat="1" x14ac:dyDescent="0.25"/>
    <row r="2427" s="54" customFormat="1" x14ac:dyDescent="0.25"/>
    <row r="2428" s="54" customFormat="1" x14ac:dyDescent="0.25"/>
    <row r="2429" s="54" customFormat="1" x14ac:dyDescent="0.25"/>
    <row r="2430" s="54" customFormat="1" x14ac:dyDescent="0.25"/>
    <row r="2431" s="54" customFormat="1" x14ac:dyDescent="0.25"/>
    <row r="2432" s="54" customFormat="1" x14ac:dyDescent="0.25"/>
    <row r="2433" s="54" customFormat="1" x14ac:dyDescent="0.25"/>
    <row r="2434" s="54" customFormat="1" x14ac:dyDescent="0.25"/>
    <row r="2435" s="54" customFormat="1" x14ac:dyDescent="0.25"/>
    <row r="2436" s="54" customFormat="1" x14ac:dyDescent="0.25"/>
    <row r="2437" s="54" customFormat="1" x14ac:dyDescent="0.25"/>
    <row r="2438" s="54" customFormat="1" x14ac:dyDescent="0.25"/>
    <row r="2439" s="54" customFormat="1" x14ac:dyDescent="0.25"/>
    <row r="2440" s="54" customFormat="1" x14ac:dyDescent="0.25"/>
    <row r="2441" s="54" customFormat="1" x14ac:dyDescent="0.25"/>
    <row r="2442" s="54" customFormat="1" x14ac:dyDescent="0.25"/>
    <row r="2443" s="54" customFormat="1" x14ac:dyDescent="0.25"/>
    <row r="2444" s="54" customFormat="1" x14ac:dyDescent="0.25"/>
    <row r="2445" s="54" customFormat="1" x14ac:dyDescent="0.25"/>
    <row r="2446" s="54" customFormat="1" x14ac:dyDescent="0.25"/>
    <row r="2447" s="54" customFormat="1" x14ac:dyDescent="0.25"/>
    <row r="2448" s="54" customFormat="1" x14ac:dyDescent="0.25"/>
    <row r="2449" s="54" customFormat="1" x14ac:dyDescent="0.25"/>
    <row r="2450" s="54" customFormat="1" x14ac:dyDescent="0.25"/>
    <row r="2451" s="54" customFormat="1" x14ac:dyDescent="0.25"/>
    <row r="2452" s="54" customFormat="1" x14ac:dyDescent="0.25"/>
    <row r="2453" s="54" customFormat="1" x14ac:dyDescent="0.25"/>
    <row r="2454" s="54" customFormat="1" x14ac:dyDescent="0.25"/>
    <row r="2455" s="54" customFormat="1" x14ac:dyDescent="0.25"/>
    <row r="2456" s="54" customFormat="1" x14ac:dyDescent="0.25"/>
    <row r="2457" s="54" customFormat="1" x14ac:dyDescent="0.25"/>
    <row r="2458" s="54" customFormat="1" x14ac:dyDescent="0.25"/>
    <row r="2459" s="54" customFormat="1" x14ac:dyDescent="0.25"/>
    <row r="2460" s="54" customFormat="1" x14ac:dyDescent="0.25"/>
    <row r="2461" s="54" customFormat="1" x14ac:dyDescent="0.25"/>
    <row r="2462" s="54" customFormat="1" x14ac:dyDescent="0.25"/>
    <row r="2463" s="54" customFormat="1" x14ac:dyDescent="0.25"/>
    <row r="2464" s="54" customFormat="1" x14ac:dyDescent="0.25"/>
    <row r="2465" s="54" customFormat="1" x14ac:dyDescent="0.25"/>
    <row r="2466" s="54" customFormat="1" x14ac:dyDescent="0.25"/>
    <row r="2467" s="54" customFormat="1" x14ac:dyDescent="0.25"/>
    <row r="2468" s="54" customFormat="1" x14ac:dyDescent="0.25"/>
    <row r="2469" s="54" customFormat="1" x14ac:dyDescent="0.25"/>
    <row r="2470" s="54" customFormat="1" x14ac:dyDescent="0.25"/>
    <row r="2471" s="54" customFormat="1" x14ac:dyDescent="0.25"/>
    <row r="2472" s="54" customFormat="1" x14ac:dyDescent="0.25"/>
    <row r="2473" s="54" customFormat="1" x14ac:dyDescent="0.25"/>
    <row r="2474" s="54" customFormat="1" x14ac:dyDescent="0.25"/>
    <row r="2475" s="54" customFormat="1" x14ac:dyDescent="0.25"/>
    <row r="2476" s="54" customFormat="1" x14ac:dyDescent="0.25"/>
    <row r="2477" s="54" customFormat="1" x14ac:dyDescent="0.25"/>
    <row r="2478" s="54" customFormat="1" x14ac:dyDescent="0.25"/>
    <row r="2479" s="54" customFormat="1" x14ac:dyDescent="0.25"/>
    <row r="2480" s="54" customFormat="1" x14ac:dyDescent="0.25"/>
    <row r="2481" s="54" customFormat="1" x14ac:dyDescent="0.25"/>
    <row r="2482" s="54" customFormat="1" x14ac:dyDescent="0.25"/>
    <row r="2483" s="54" customFormat="1" x14ac:dyDescent="0.25"/>
    <row r="2484" s="54" customFormat="1" x14ac:dyDescent="0.25"/>
    <row r="2485" s="54" customFormat="1" x14ac:dyDescent="0.25"/>
    <row r="2486" s="54" customFormat="1" x14ac:dyDescent="0.25"/>
    <row r="2487" s="54" customFormat="1" x14ac:dyDescent="0.25"/>
    <row r="2488" s="54" customFormat="1" x14ac:dyDescent="0.25"/>
    <row r="2489" s="54" customFormat="1" x14ac:dyDescent="0.25"/>
    <row r="2490" s="54" customFormat="1" x14ac:dyDescent="0.25"/>
    <row r="2491" s="54" customFormat="1" x14ac:dyDescent="0.25"/>
    <row r="2492" s="54" customFormat="1" x14ac:dyDescent="0.25"/>
    <row r="2493" s="54" customFormat="1" x14ac:dyDescent="0.25"/>
    <row r="2494" s="54" customFormat="1" x14ac:dyDescent="0.25"/>
    <row r="2495" s="54" customFormat="1" x14ac:dyDescent="0.25"/>
    <row r="2496" s="54" customFormat="1" x14ac:dyDescent="0.25"/>
    <row r="2497" s="54" customFormat="1" x14ac:dyDescent="0.25"/>
    <row r="2498" s="54" customFormat="1" x14ac:dyDescent="0.25"/>
    <row r="2499" s="54" customFormat="1" x14ac:dyDescent="0.25"/>
    <row r="2500" s="54" customFormat="1" x14ac:dyDescent="0.25"/>
    <row r="2501" s="54" customFormat="1" x14ac:dyDescent="0.25"/>
    <row r="2502" s="54" customFormat="1" x14ac:dyDescent="0.25"/>
    <row r="2503" s="54" customFormat="1" x14ac:dyDescent="0.25"/>
    <row r="2504" s="54" customFormat="1" x14ac:dyDescent="0.25"/>
    <row r="2505" s="54" customFormat="1" x14ac:dyDescent="0.25"/>
    <row r="2506" s="54" customFormat="1" x14ac:dyDescent="0.25"/>
    <row r="2507" s="54" customFormat="1" x14ac:dyDescent="0.25"/>
    <row r="2508" s="54" customFormat="1" x14ac:dyDescent="0.25"/>
    <row r="2509" s="54" customFormat="1" x14ac:dyDescent="0.25"/>
    <row r="2510" s="54" customFormat="1" x14ac:dyDescent="0.25"/>
    <row r="2511" s="54" customFormat="1" x14ac:dyDescent="0.25"/>
    <row r="2512" s="54" customFormat="1" x14ac:dyDescent="0.25"/>
    <row r="2513" s="54" customFormat="1" x14ac:dyDescent="0.25"/>
    <row r="2514" s="54" customFormat="1" x14ac:dyDescent="0.25"/>
    <row r="2515" s="54" customFormat="1" x14ac:dyDescent="0.25"/>
    <row r="2516" s="54" customFormat="1" x14ac:dyDescent="0.25"/>
    <row r="2517" s="54" customFormat="1" x14ac:dyDescent="0.25"/>
    <row r="2518" s="54" customFormat="1" x14ac:dyDescent="0.25"/>
    <row r="2519" s="54" customFormat="1" x14ac:dyDescent="0.25"/>
    <row r="2520" s="54" customFormat="1" x14ac:dyDescent="0.25"/>
    <row r="2521" s="54" customFormat="1" x14ac:dyDescent="0.25"/>
    <row r="2522" s="54" customFormat="1" x14ac:dyDescent="0.25"/>
    <row r="2523" s="54" customFormat="1" x14ac:dyDescent="0.25"/>
    <row r="2524" s="54" customFormat="1" x14ac:dyDescent="0.25"/>
    <row r="2525" s="54" customFormat="1" x14ac:dyDescent="0.25"/>
    <row r="2526" s="54" customFormat="1" x14ac:dyDescent="0.25"/>
    <row r="2527" s="54" customFormat="1" x14ac:dyDescent="0.25"/>
    <row r="2528" s="54" customFormat="1" x14ac:dyDescent="0.25"/>
    <row r="2529" s="54" customFormat="1" x14ac:dyDescent="0.25"/>
    <row r="2530" s="54" customFormat="1" x14ac:dyDescent="0.25"/>
    <row r="2531" s="54" customFormat="1" x14ac:dyDescent="0.25"/>
    <row r="2532" s="54" customFormat="1" x14ac:dyDescent="0.25"/>
    <row r="2533" s="54" customFormat="1" x14ac:dyDescent="0.25"/>
    <row r="2534" s="54" customFormat="1" x14ac:dyDescent="0.25"/>
    <row r="2535" s="54" customFormat="1" x14ac:dyDescent="0.25"/>
    <row r="2536" s="54" customFormat="1" x14ac:dyDescent="0.25"/>
    <row r="2537" s="54" customFormat="1" x14ac:dyDescent="0.25"/>
    <row r="2538" s="54" customFormat="1" x14ac:dyDescent="0.25"/>
    <row r="2539" s="54" customFormat="1" x14ac:dyDescent="0.25"/>
    <row r="2540" s="54" customFormat="1" x14ac:dyDescent="0.25"/>
    <row r="2541" s="54" customFormat="1" x14ac:dyDescent="0.25"/>
    <row r="2542" s="54" customFormat="1" x14ac:dyDescent="0.25"/>
    <row r="2543" s="54" customFormat="1" x14ac:dyDescent="0.25"/>
    <row r="2544" s="54" customFormat="1" x14ac:dyDescent="0.25"/>
    <row r="2545" s="54" customFormat="1" x14ac:dyDescent="0.25"/>
    <row r="2546" s="54" customFormat="1" x14ac:dyDescent="0.25"/>
    <row r="2547" s="54" customFormat="1" x14ac:dyDescent="0.25"/>
    <row r="2548" s="54" customFormat="1" x14ac:dyDescent="0.25"/>
    <row r="2549" s="54" customFormat="1" x14ac:dyDescent="0.25"/>
    <row r="2550" s="54" customFormat="1" x14ac:dyDescent="0.25"/>
    <row r="2551" s="54" customFormat="1" x14ac:dyDescent="0.25"/>
    <row r="2552" s="54" customFormat="1" x14ac:dyDescent="0.25"/>
    <row r="2553" s="54" customFormat="1" x14ac:dyDescent="0.25"/>
    <row r="2554" s="54" customFormat="1" x14ac:dyDescent="0.25"/>
    <row r="2555" s="54" customFormat="1" x14ac:dyDescent="0.25"/>
    <row r="2556" s="54" customFormat="1" x14ac:dyDescent="0.25"/>
    <row r="2557" s="54" customFormat="1" x14ac:dyDescent="0.25"/>
    <row r="2558" s="54" customFormat="1" x14ac:dyDescent="0.25"/>
    <row r="2559" s="54" customFormat="1" x14ac:dyDescent="0.25"/>
    <row r="2560" s="54" customFormat="1" x14ac:dyDescent="0.25"/>
    <row r="2561" s="54" customFormat="1" x14ac:dyDescent="0.25"/>
    <row r="2562" s="54" customFormat="1" x14ac:dyDescent="0.25"/>
    <row r="2563" s="54" customFormat="1" x14ac:dyDescent="0.25"/>
    <row r="2564" s="54" customFormat="1" x14ac:dyDescent="0.25"/>
    <row r="2565" s="54" customFormat="1" x14ac:dyDescent="0.25"/>
    <row r="2566" s="54" customFormat="1" x14ac:dyDescent="0.25"/>
    <row r="2567" s="54" customFormat="1" x14ac:dyDescent="0.25"/>
    <row r="2568" s="54" customFormat="1" x14ac:dyDescent="0.25"/>
    <row r="2569" s="54" customFormat="1" x14ac:dyDescent="0.25"/>
    <row r="2570" s="54" customFormat="1" x14ac:dyDescent="0.25"/>
    <row r="2571" s="54" customFormat="1" x14ac:dyDescent="0.25"/>
    <row r="2572" s="54" customFormat="1" x14ac:dyDescent="0.25"/>
    <row r="2573" s="54" customFormat="1" x14ac:dyDescent="0.25"/>
    <row r="2574" s="54" customFormat="1" x14ac:dyDescent="0.25"/>
    <row r="2575" s="54" customFormat="1" x14ac:dyDescent="0.25"/>
    <row r="2576" s="54" customFormat="1" x14ac:dyDescent="0.25"/>
    <row r="2577" s="54" customFormat="1" x14ac:dyDescent="0.25"/>
    <row r="2578" s="54" customFormat="1" x14ac:dyDescent="0.25"/>
    <row r="2579" s="54" customFormat="1" x14ac:dyDescent="0.25"/>
    <row r="2580" s="54" customFormat="1" x14ac:dyDescent="0.25"/>
    <row r="2581" s="54" customFormat="1" x14ac:dyDescent="0.25"/>
    <row r="2582" s="54" customFormat="1" x14ac:dyDescent="0.25"/>
    <row r="2583" s="54" customFormat="1" x14ac:dyDescent="0.25"/>
    <row r="2584" s="54" customFormat="1" x14ac:dyDescent="0.25"/>
    <row r="2585" s="54" customFormat="1" x14ac:dyDescent="0.25"/>
    <row r="2586" s="54" customFormat="1" x14ac:dyDescent="0.25"/>
    <row r="2587" s="54" customFormat="1" x14ac:dyDescent="0.25"/>
    <row r="2588" s="54" customFormat="1" x14ac:dyDescent="0.25"/>
    <row r="2589" s="54" customFormat="1" x14ac:dyDescent="0.25"/>
    <row r="2590" s="54" customFormat="1" x14ac:dyDescent="0.25"/>
    <row r="2591" s="54" customFormat="1" x14ac:dyDescent="0.25"/>
    <row r="2592" s="54" customFormat="1" x14ac:dyDescent="0.25"/>
    <row r="2593" s="54" customFormat="1" x14ac:dyDescent="0.25"/>
    <row r="2594" s="54" customFormat="1" x14ac:dyDescent="0.25"/>
    <row r="2595" s="54" customFormat="1" x14ac:dyDescent="0.25"/>
    <row r="2596" s="54" customFormat="1" x14ac:dyDescent="0.25"/>
    <row r="2597" s="54" customFormat="1" x14ac:dyDescent="0.25"/>
    <row r="2598" s="54" customFormat="1" x14ac:dyDescent="0.25"/>
    <row r="2599" s="54" customFormat="1" x14ac:dyDescent="0.25"/>
    <row r="2600" s="54" customFormat="1" x14ac:dyDescent="0.25"/>
    <row r="2601" s="54" customFormat="1" x14ac:dyDescent="0.25"/>
    <row r="2602" s="54" customFormat="1" x14ac:dyDescent="0.25"/>
    <row r="2603" s="54" customFormat="1" x14ac:dyDescent="0.25"/>
    <row r="2604" s="54" customFormat="1" x14ac:dyDescent="0.25"/>
    <row r="2605" s="54" customFormat="1" x14ac:dyDescent="0.25"/>
    <row r="2606" s="54" customFormat="1" x14ac:dyDescent="0.25"/>
    <row r="2607" s="54" customFormat="1" x14ac:dyDescent="0.25"/>
    <row r="2608" s="54" customFormat="1" x14ac:dyDescent="0.25"/>
    <row r="2609" s="54" customFormat="1" x14ac:dyDescent="0.25"/>
    <row r="2610" s="54" customFormat="1" x14ac:dyDescent="0.25"/>
    <row r="2611" s="54" customFormat="1" x14ac:dyDescent="0.25"/>
    <row r="2612" s="54" customFormat="1" x14ac:dyDescent="0.25"/>
    <row r="2613" s="54" customFormat="1" x14ac:dyDescent="0.25"/>
    <row r="2614" s="54" customFormat="1" x14ac:dyDescent="0.25"/>
    <row r="2615" s="54" customFormat="1" x14ac:dyDescent="0.25"/>
    <row r="2616" s="54" customFormat="1" x14ac:dyDescent="0.25"/>
    <row r="2617" s="54" customFormat="1" x14ac:dyDescent="0.25"/>
    <row r="2618" s="54" customFormat="1" x14ac:dyDescent="0.25"/>
    <row r="2619" s="54" customFormat="1" x14ac:dyDescent="0.25"/>
    <row r="2620" s="54" customFormat="1" x14ac:dyDescent="0.25"/>
    <row r="2621" s="54" customFormat="1" x14ac:dyDescent="0.25"/>
    <row r="2622" s="54" customFormat="1" x14ac:dyDescent="0.25"/>
    <row r="2623" s="54" customFormat="1" x14ac:dyDescent="0.25"/>
    <row r="2624" s="54" customFormat="1" x14ac:dyDescent="0.25"/>
    <row r="2625" s="54" customFormat="1" x14ac:dyDescent="0.25"/>
    <row r="2626" s="54" customFormat="1" x14ac:dyDescent="0.25"/>
    <row r="2627" s="54" customFormat="1" x14ac:dyDescent="0.25"/>
    <row r="2628" s="54" customFormat="1" x14ac:dyDescent="0.25"/>
    <row r="2629" s="54" customFormat="1" x14ac:dyDescent="0.25"/>
    <row r="2630" s="54" customFormat="1" x14ac:dyDescent="0.25"/>
    <row r="2631" s="54" customFormat="1" x14ac:dyDescent="0.25"/>
    <row r="2632" s="54" customFormat="1" x14ac:dyDescent="0.25"/>
    <row r="2633" s="54" customFormat="1" x14ac:dyDescent="0.25"/>
    <row r="2634" s="54" customFormat="1" x14ac:dyDescent="0.25"/>
    <row r="2635" s="54" customFormat="1" x14ac:dyDescent="0.25"/>
    <row r="2636" s="54" customFormat="1" x14ac:dyDescent="0.25"/>
    <row r="2637" s="54" customFormat="1" x14ac:dyDescent="0.25"/>
    <row r="2638" s="54" customFormat="1" x14ac:dyDescent="0.25"/>
    <row r="2639" s="54" customFormat="1" x14ac:dyDescent="0.25"/>
    <row r="2640" s="54" customFormat="1" x14ac:dyDescent="0.25"/>
    <row r="2641" s="54" customFormat="1" x14ac:dyDescent="0.25"/>
    <row r="2642" s="54" customFormat="1" x14ac:dyDescent="0.25"/>
    <row r="2643" s="54" customFormat="1" x14ac:dyDescent="0.25"/>
    <row r="2644" s="54" customFormat="1" x14ac:dyDescent="0.25"/>
    <row r="2645" s="54" customFormat="1" x14ac:dyDescent="0.25"/>
    <row r="2646" s="54" customFormat="1" x14ac:dyDescent="0.25"/>
    <row r="2647" s="54" customFormat="1" x14ac:dyDescent="0.25"/>
    <row r="2648" s="54" customFormat="1" x14ac:dyDescent="0.25"/>
    <row r="2649" s="54" customFormat="1" x14ac:dyDescent="0.25"/>
    <row r="2650" s="54" customFormat="1" x14ac:dyDescent="0.25"/>
    <row r="2651" s="54" customFormat="1" x14ac:dyDescent="0.25"/>
    <row r="2652" s="54" customFormat="1" x14ac:dyDescent="0.25"/>
    <row r="2653" s="54" customFormat="1" x14ac:dyDescent="0.25"/>
    <row r="2654" s="54" customFormat="1" x14ac:dyDescent="0.25"/>
    <row r="2655" s="54" customFormat="1" x14ac:dyDescent="0.25"/>
    <row r="2656" s="54" customFormat="1" x14ac:dyDescent="0.25"/>
    <row r="2657" s="54" customFormat="1" x14ac:dyDescent="0.25"/>
    <row r="2658" s="54" customFormat="1" x14ac:dyDescent="0.25"/>
    <row r="2659" s="54" customFormat="1" x14ac:dyDescent="0.25"/>
    <row r="2660" s="54" customFormat="1" x14ac:dyDescent="0.25"/>
    <row r="2661" s="54" customFormat="1" x14ac:dyDescent="0.25"/>
    <row r="2662" s="54" customFormat="1" x14ac:dyDescent="0.25"/>
    <row r="2663" s="54" customFormat="1" x14ac:dyDescent="0.25"/>
    <row r="2664" s="54" customFormat="1" x14ac:dyDescent="0.25"/>
    <row r="2665" s="54" customFormat="1" x14ac:dyDescent="0.25"/>
    <row r="2666" s="54" customFormat="1" x14ac:dyDescent="0.25"/>
    <row r="2667" s="54" customFormat="1" x14ac:dyDescent="0.25"/>
    <row r="2668" s="54" customFormat="1" x14ac:dyDescent="0.25"/>
    <row r="2669" s="54" customFormat="1" x14ac:dyDescent="0.25"/>
    <row r="2670" s="54" customFormat="1" x14ac:dyDescent="0.25"/>
    <row r="2671" s="54" customFormat="1" x14ac:dyDescent="0.25"/>
    <row r="2672" s="54" customFormat="1" x14ac:dyDescent="0.25"/>
    <row r="2673" s="54" customFormat="1" x14ac:dyDescent="0.25"/>
    <row r="2674" s="54" customFormat="1" x14ac:dyDescent="0.25"/>
    <row r="2675" s="54" customFormat="1" x14ac:dyDescent="0.25"/>
    <row r="2676" s="54" customFormat="1" x14ac:dyDescent="0.25"/>
    <row r="2677" s="54" customFormat="1" x14ac:dyDescent="0.25"/>
    <row r="2678" s="54" customFormat="1" x14ac:dyDescent="0.25"/>
    <row r="2679" s="54" customFormat="1" x14ac:dyDescent="0.25"/>
    <row r="2680" s="54" customFormat="1" x14ac:dyDescent="0.25"/>
    <row r="2681" s="54" customFormat="1" x14ac:dyDescent="0.25"/>
    <row r="2682" s="54" customFormat="1" x14ac:dyDescent="0.25"/>
    <row r="2683" s="54" customFormat="1" x14ac:dyDescent="0.25"/>
    <row r="2684" s="54" customFormat="1" x14ac:dyDescent="0.25"/>
    <row r="2685" s="54" customFormat="1" x14ac:dyDescent="0.25"/>
    <row r="2686" s="54" customFormat="1" x14ac:dyDescent="0.25"/>
    <row r="2687" s="54" customFormat="1" x14ac:dyDescent="0.25"/>
    <row r="2688" s="54" customFormat="1" x14ac:dyDescent="0.25"/>
    <row r="2689" s="54" customFormat="1" x14ac:dyDescent="0.25"/>
    <row r="2690" s="54" customFormat="1" x14ac:dyDescent="0.25"/>
    <row r="2691" s="54" customFormat="1" x14ac:dyDescent="0.25"/>
    <row r="2692" s="54" customFormat="1" x14ac:dyDescent="0.25"/>
    <row r="2693" s="54" customFormat="1" x14ac:dyDescent="0.25"/>
    <row r="2694" s="54" customFormat="1" x14ac:dyDescent="0.25"/>
    <row r="2695" s="54" customFormat="1" x14ac:dyDescent="0.25"/>
    <row r="2696" s="54" customFormat="1" x14ac:dyDescent="0.25"/>
    <row r="2697" s="54" customFormat="1" x14ac:dyDescent="0.25"/>
    <row r="2698" s="54" customFormat="1" x14ac:dyDescent="0.25"/>
    <row r="2699" s="54" customFormat="1" x14ac:dyDescent="0.25"/>
    <row r="2700" s="54" customFormat="1" x14ac:dyDescent="0.25"/>
    <row r="2701" s="54" customFormat="1" x14ac:dyDescent="0.25"/>
    <row r="2702" s="54" customFormat="1" x14ac:dyDescent="0.25"/>
    <row r="2703" s="54" customFormat="1" x14ac:dyDescent="0.25"/>
    <row r="2704" s="54" customFormat="1" x14ac:dyDescent="0.25"/>
    <row r="2705" s="54" customFormat="1" x14ac:dyDescent="0.25"/>
    <row r="2706" s="54" customFormat="1" x14ac:dyDescent="0.25"/>
    <row r="2707" s="54" customFormat="1" x14ac:dyDescent="0.25"/>
    <row r="2708" s="54" customFormat="1" x14ac:dyDescent="0.25"/>
    <row r="2709" s="54" customFormat="1" x14ac:dyDescent="0.25"/>
    <row r="2710" s="54" customFormat="1" x14ac:dyDescent="0.25"/>
    <row r="2711" s="54" customFormat="1" x14ac:dyDescent="0.25"/>
    <row r="2712" s="54" customFormat="1" x14ac:dyDescent="0.25"/>
    <row r="2713" s="54" customFormat="1" x14ac:dyDescent="0.25"/>
    <row r="2714" s="54" customFormat="1" x14ac:dyDescent="0.25"/>
    <row r="2715" s="54" customFormat="1" x14ac:dyDescent="0.25"/>
    <row r="2716" s="54" customFormat="1" x14ac:dyDescent="0.25"/>
    <row r="2717" s="54" customFormat="1" x14ac:dyDescent="0.25"/>
    <row r="2718" s="54" customFormat="1" x14ac:dyDescent="0.25"/>
    <row r="2719" s="54" customFormat="1" x14ac:dyDescent="0.25"/>
    <row r="2720" s="54" customFormat="1" x14ac:dyDescent="0.25"/>
    <row r="2721" s="54" customFormat="1" x14ac:dyDescent="0.25"/>
    <row r="2722" s="54" customFormat="1" x14ac:dyDescent="0.25"/>
    <row r="2723" s="54" customFormat="1" x14ac:dyDescent="0.25"/>
    <row r="2724" s="54" customFormat="1" x14ac:dyDescent="0.25"/>
    <row r="2725" s="54" customFormat="1" x14ac:dyDescent="0.25"/>
    <row r="2726" s="54" customFormat="1" x14ac:dyDescent="0.25"/>
    <row r="2727" s="54" customFormat="1" x14ac:dyDescent="0.25"/>
    <row r="2728" s="54" customFormat="1" x14ac:dyDescent="0.25"/>
    <row r="2729" s="54" customFormat="1" x14ac:dyDescent="0.25"/>
    <row r="2730" s="54" customFormat="1" x14ac:dyDescent="0.25"/>
    <row r="2731" s="54" customFormat="1" x14ac:dyDescent="0.25"/>
    <row r="2732" s="54" customFormat="1" x14ac:dyDescent="0.25"/>
    <row r="2733" s="54" customFormat="1" x14ac:dyDescent="0.25"/>
    <row r="2734" s="54" customFormat="1" x14ac:dyDescent="0.25"/>
    <row r="2735" s="54" customFormat="1" x14ac:dyDescent="0.25"/>
    <row r="2736" s="54" customFormat="1" x14ac:dyDescent="0.25"/>
    <row r="2737" s="54" customFormat="1" x14ac:dyDescent="0.25"/>
    <row r="2738" s="54" customFormat="1" x14ac:dyDescent="0.25"/>
    <row r="2739" s="54" customFormat="1" x14ac:dyDescent="0.25"/>
    <row r="2740" s="54" customFormat="1" x14ac:dyDescent="0.25"/>
    <row r="2741" s="54" customFormat="1" x14ac:dyDescent="0.25"/>
    <row r="2742" s="54" customFormat="1" x14ac:dyDescent="0.25"/>
    <row r="2743" s="54" customFormat="1" x14ac:dyDescent="0.25"/>
    <row r="2744" s="54" customFormat="1" x14ac:dyDescent="0.25"/>
    <row r="2745" s="54" customFormat="1" x14ac:dyDescent="0.25"/>
    <row r="2746" s="54" customFormat="1" x14ac:dyDescent="0.25"/>
    <row r="2747" s="54" customFormat="1" x14ac:dyDescent="0.25"/>
    <row r="2748" s="54" customFormat="1" x14ac:dyDescent="0.25"/>
    <row r="2749" s="54" customFormat="1" x14ac:dyDescent="0.25"/>
    <row r="2750" s="54" customFormat="1" x14ac:dyDescent="0.25"/>
    <row r="2751" s="54" customFormat="1" x14ac:dyDescent="0.25"/>
    <row r="2752" s="54" customFormat="1" x14ac:dyDescent="0.25"/>
    <row r="2753" s="54" customFormat="1" x14ac:dyDescent="0.25"/>
    <row r="2754" s="54" customFormat="1" x14ac:dyDescent="0.25"/>
    <row r="2755" s="54" customFormat="1" x14ac:dyDescent="0.25"/>
    <row r="2756" s="54" customFormat="1" x14ac:dyDescent="0.25"/>
    <row r="2757" s="54" customFormat="1" x14ac:dyDescent="0.25"/>
    <row r="2758" s="54" customFormat="1" x14ac:dyDescent="0.25"/>
    <row r="2759" s="54" customFormat="1" x14ac:dyDescent="0.25"/>
    <row r="2760" s="54" customFormat="1" x14ac:dyDescent="0.25"/>
    <row r="2761" s="54" customFormat="1" x14ac:dyDescent="0.25"/>
    <row r="2762" s="54" customFormat="1" x14ac:dyDescent="0.25"/>
    <row r="2763" s="54" customFormat="1" x14ac:dyDescent="0.25"/>
    <row r="2764" s="54" customFormat="1" x14ac:dyDescent="0.25"/>
    <row r="2765" s="54" customFormat="1" x14ac:dyDescent="0.25"/>
    <row r="2766" s="54" customFormat="1" x14ac:dyDescent="0.25"/>
    <row r="2767" s="54" customFormat="1" x14ac:dyDescent="0.25"/>
    <row r="2768" s="54" customFormat="1" x14ac:dyDescent="0.25"/>
    <row r="2769" s="54" customFormat="1" x14ac:dyDescent="0.25"/>
    <row r="2770" s="54" customFormat="1" x14ac:dyDescent="0.25"/>
    <row r="2771" s="54" customFormat="1" x14ac:dyDescent="0.25"/>
    <row r="2772" s="54" customFormat="1" x14ac:dyDescent="0.25"/>
    <row r="2773" s="54" customFormat="1" x14ac:dyDescent="0.25"/>
    <row r="2774" s="54" customFormat="1" x14ac:dyDescent="0.25"/>
    <row r="2775" s="54" customFormat="1" x14ac:dyDescent="0.25"/>
    <row r="2776" s="54" customFormat="1" x14ac:dyDescent="0.25"/>
    <row r="2777" s="54" customFormat="1" x14ac:dyDescent="0.25"/>
    <row r="2778" s="54" customFormat="1" x14ac:dyDescent="0.25"/>
    <row r="2779" s="54" customFormat="1" x14ac:dyDescent="0.25"/>
    <row r="2780" s="54" customFormat="1" x14ac:dyDescent="0.25"/>
    <row r="2781" s="54" customFormat="1" x14ac:dyDescent="0.25"/>
    <row r="2782" s="54" customFormat="1" x14ac:dyDescent="0.25"/>
    <row r="2783" s="54" customFormat="1" x14ac:dyDescent="0.25"/>
    <row r="2784" s="54" customFormat="1" x14ac:dyDescent="0.25"/>
    <row r="2785" s="54" customFormat="1" x14ac:dyDescent="0.25"/>
    <row r="2786" s="54" customFormat="1" x14ac:dyDescent="0.25"/>
    <row r="2787" s="54" customFormat="1" x14ac:dyDescent="0.25"/>
    <row r="2788" s="54" customFormat="1" x14ac:dyDescent="0.25"/>
    <row r="2789" s="54" customFormat="1" x14ac:dyDescent="0.25"/>
    <row r="2790" s="54" customFormat="1" x14ac:dyDescent="0.25"/>
    <row r="2791" s="54" customFormat="1" x14ac:dyDescent="0.25"/>
    <row r="2792" s="54" customFormat="1" x14ac:dyDescent="0.25"/>
    <row r="2793" s="54" customFormat="1" x14ac:dyDescent="0.25"/>
    <row r="2794" s="54" customFormat="1" x14ac:dyDescent="0.25"/>
    <row r="2795" s="54" customFormat="1" x14ac:dyDescent="0.25"/>
    <row r="2796" s="54" customFormat="1" x14ac:dyDescent="0.25"/>
    <row r="2797" s="54" customFormat="1" x14ac:dyDescent="0.25"/>
    <row r="2798" s="54" customFormat="1" x14ac:dyDescent="0.25"/>
    <row r="2799" s="54" customFormat="1" x14ac:dyDescent="0.25"/>
    <row r="2800" s="54" customFormat="1" x14ac:dyDescent="0.25"/>
    <row r="2801" s="54" customFormat="1" x14ac:dyDescent="0.25"/>
    <row r="2802" s="54" customFormat="1" x14ac:dyDescent="0.25"/>
    <row r="2803" s="54" customFormat="1" x14ac:dyDescent="0.25"/>
    <row r="2804" s="54" customFormat="1" x14ac:dyDescent="0.25"/>
    <row r="2805" s="54" customFormat="1" x14ac:dyDescent="0.25"/>
    <row r="2806" s="54" customFormat="1" x14ac:dyDescent="0.25"/>
    <row r="2807" s="54" customFormat="1" x14ac:dyDescent="0.25"/>
    <row r="2808" s="54" customFormat="1" x14ac:dyDescent="0.25"/>
    <row r="2809" s="54" customFormat="1" x14ac:dyDescent="0.25"/>
    <row r="2810" s="54" customFormat="1" x14ac:dyDescent="0.25"/>
    <row r="2811" s="54" customFormat="1" x14ac:dyDescent="0.25"/>
    <row r="2812" s="54" customFormat="1" x14ac:dyDescent="0.25"/>
    <row r="2813" s="54" customFormat="1" x14ac:dyDescent="0.25"/>
    <row r="2814" s="54" customFormat="1" x14ac:dyDescent="0.25"/>
    <row r="2815" s="54" customFormat="1" x14ac:dyDescent="0.25"/>
    <row r="2816" s="54" customFormat="1" x14ac:dyDescent="0.25"/>
    <row r="2817" s="54" customFormat="1" x14ac:dyDescent="0.25"/>
    <row r="2818" s="54" customFormat="1" x14ac:dyDescent="0.25"/>
    <row r="2819" s="54" customFormat="1" x14ac:dyDescent="0.25"/>
    <row r="2820" s="54" customFormat="1" x14ac:dyDescent="0.25"/>
    <row r="2821" s="54" customFormat="1" x14ac:dyDescent="0.25"/>
    <row r="2822" s="54" customFormat="1" x14ac:dyDescent="0.25"/>
    <row r="2823" s="54" customFormat="1" x14ac:dyDescent="0.25"/>
    <row r="2824" s="54" customFormat="1" x14ac:dyDescent="0.25"/>
    <row r="2825" s="54" customFormat="1" x14ac:dyDescent="0.25"/>
    <row r="2826" s="54" customFormat="1" x14ac:dyDescent="0.25"/>
    <row r="2827" s="54" customFormat="1" x14ac:dyDescent="0.25"/>
    <row r="2828" s="54" customFormat="1" x14ac:dyDescent="0.25"/>
    <row r="2829" s="54" customFormat="1" x14ac:dyDescent="0.25"/>
    <row r="2830" s="54" customFormat="1" x14ac:dyDescent="0.25"/>
    <row r="2831" s="54" customFormat="1" x14ac:dyDescent="0.25"/>
    <row r="2832" s="54" customFormat="1" x14ac:dyDescent="0.25"/>
    <row r="2833" s="54" customFormat="1" x14ac:dyDescent="0.25"/>
    <row r="2834" s="54" customFormat="1" x14ac:dyDescent="0.25"/>
    <row r="2835" s="54" customFormat="1" x14ac:dyDescent="0.25"/>
    <row r="2836" s="54" customFormat="1" x14ac:dyDescent="0.25"/>
    <row r="2837" s="54" customFormat="1" x14ac:dyDescent="0.25"/>
    <row r="2838" s="54" customFormat="1" x14ac:dyDescent="0.25"/>
    <row r="2839" s="54" customFormat="1" x14ac:dyDescent="0.25"/>
    <row r="2840" s="54" customFormat="1" x14ac:dyDescent="0.25"/>
    <row r="2841" s="54" customFormat="1" x14ac:dyDescent="0.25"/>
    <row r="2842" s="54" customFormat="1" x14ac:dyDescent="0.25"/>
    <row r="2843" s="54" customFormat="1" x14ac:dyDescent="0.25"/>
    <row r="2844" s="54" customFormat="1" x14ac:dyDescent="0.25"/>
    <row r="2845" s="54" customFormat="1" x14ac:dyDescent="0.25"/>
    <row r="2846" s="54" customFormat="1" x14ac:dyDescent="0.25"/>
    <row r="2847" s="54" customFormat="1" x14ac:dyDescent="0.25"/>
    <row r="2848" s="54" customFormat="1" x14ac:dyDescent="0.25"/>
    <row r="2849" s="54" customFormat="1" x14ac:dyDescent="0.25"/>
    <row r="2850" s="54" customFormat="1" x14ac:dyDescent="0.25"/>
    <row r="2851" s="54" customFormat="1" x14ac:dyDescent="0.25"/>
    <row r="2852" s="54" customFormat="1" x14ac:dyDescent="0.25"/>
    <row r="2853" s="54" customFormat="1" x14ac:dyDescent="0.25"/>
    <row r="2854" s="54" customFormat="1" x14ac:dyDescent="0.25"/>
    <row r="2855" s="54" customFormat="1" x14ac:dyDescent="0.25"/>
    <row r="2856" s="54" customFormat="1" x14ac:dyDescent="0.25"/>
    <row r="2857" s="54" customFormat="1" x14ac:dyDescent="0.25"/>
    <row r="2858" s="54" customFormat="1" x14ac:dyDescent="0.25"/>
    <row r="2859" s="54" customFormat="1" x14ac:dyDescent="0.25"/>
    <row r="2860" s="54" customFormat="1" x14ac:dyDescent="0.25"/>
    <row r="2861" s="54" customFormat="1" x14ac:dyDescent="0.25"/>
    <row r="2862" s="54" customFormat="1" x14ac:dyDescent="0.25"/>
    <row r="2863" s="54" customFormat="1" x14ac:dyDescent="0.25"/>
    <row r="2864" s="54" customFormat="1" x14ac:dyDescent="0.25"/>
    <row r="2865" s="54" customFormat="1" x14ac:dyDescent="0.25"/>
    <row r="2866" s="54" customFormat="1" x14ac:dyDescent="0.25"/>
    <row r="2867" s="54" customFormat="1" x14ac:dyDescent="0.25"/>
    <row r="2868" s="54" customFormat="1" x14ac:dyDescent="0.25"/>
    <row r="2869" s="54" customFormat="1" x14ac:dyDescent="0.25"/>
    <row r="2870" s="54" customFormat="1" x14ac:dyDescent="0.25"/>
    <row r="2871" s="54" customFormat="1" x14ac:dyDescent="0.25"/>
    <row r="2872" s="54" customFormat="1" x14ac:dyDescent="0.25"/>
    <row r="2873" s="54" customFormat="1" x14ac:dyDescent="0.25"/>
    <row r="2874" s="54" customFormat="1" x14ac:dyDescent="0.25"/>
    <row r="2875" s="54" customFormat="1" x14ac:dyDescent="0.25"/>
    <row r="2876" s="54" customFormat="1" x14ac:dyDescent="0.25"/>
    <row r="2877" s="54" customFormat="1" x14ac:dyDescent="0.25"/>
    <row r="2878" s="54" customFormat="1" x14ac:dyDescent="0.25"/>
    <row r="2879" s="54" customFormat="1" x14ac:dyDescent="0.25"/>
    <row r="2880" s="54" customFormat="1" x14ac:dyDescent="0.25"/>
    <row r="2881" s="54" customFormat="1" x14ac:dyDescent="0.25"/>
    <row r="2882" s="54" customFormat="1" x14ac:dyDescent="0.25"/>
    <row r="2883" s="54" customFormat="1" x14ac:dyDescent="0.25"/>
    <row r="2884" s="54" customFormat="1" x14ac:dyDescent="0.25"/>
    <row r="2885" s="54" customFormat="1" x14ac:dyDescent="0.25"/>
    <row r="2886" s="54" customFormat="1" x14ac:dyDescent="0.25"/>
    <row r="2887" s="54" customFormat="1" x14ac:dyDescent="0.25"/>
    <row r="2888" s="54" customFormat="1" x14ac:dyDescent="0.25"/>
    <row r="2889" s="54" customFormat="1" x14ac:dyDescent="0.25"/>
    <row r="2890" s="54" customFormat="1" x14ac:dyDescent="0.25"/>
    <row r="2891" s="54" customFormat="1" x14ac:dyDescent="0.25"/>
    <row r="2892" s="54" customFormat="1" x14ac:dyDescent="0.25"/>
    <row r="2893" s="54" customFormat="1" x14ac:dyDescent="0.25"/>
    <row r="2894" s="54" customFormat="1" x14ac:dyDescent="0.25"/>
    <row r="2895" s="54" customFormat="1" x14ac:dyDescent="0.25"/>
    <row r="2896" s="54" customFormat="1" x14ac:dyDescent="0.25"/>
    <row r="2897" s="54" customFormat="1" x14ac:dyDescent="0.25"/>
    <row r="2898" s="54" customFormat="1" x14ac:dyDescent="0.25"/>
    <row r="2899" s="54" customFormat="1" x14ac:dyDescent="0.25"/>
    <row r="2900" s="54" customFormat="1" x14ac:dyDescent="0.25"/>
    <row r="2901" s="54" customFormat="1" x14ac:dyDescent="0.25"/>
    <row r="2902" s="54" customFormat="1" x14ac:dyDescent="0.25"/>
    <row r="2903" s="54" customFormat="1" x14ac:dyDescent="0.25"/>
    <row r="2904" s="54" customFormat="1" x14ac:dyDescent="0.25"/>
    <row r="2905" s="54" customFormat="1" x14ac:dyDescent="0.25"/>
    <row r="2906" s="54" customFormat="1" x14ac:dyDescent="0.25"/>
    <row r="2907" s="54" customFormat="1" x14ac:dyDescent="0.25"/>
    <row r="2908" s="54" customFormat="1" x14ac:dyDescent="0.25"/>
    <row r="2909" s="54" customFormat="1" x14ac:dyDescent="0.25"/>
    <row r="2910" s="54" customFormat="1" x14ac:dyDescent="0.25"/>
    <row r="2911" s="54" customFormat="1" x14ac:dyDescent="0.25"/>
    <row r="2912" s="54" customFormat="1" x14ac:dyDescent="0.25"/>
    <row r="2913" s="54" customFormat="1" x14ac:dyDescent="0.25"/>
    <row r="2914" s="54" customFormat="1" x14ac:dyDescent="0.25"/>
    <row r="2915" s="54" customFormat="1" x14ac:dyDescent="0.25"/>
    <row r="2916" s="54" customFormat="1" x14ac:dyDescent="0.25"/>
    <row r="2917" s="54" customFormat="1" x14ac:dyDescent="0.25"/>
    <row r="2918" s="54" customFormat="1" x14ac:dyDescent="0.25"/>
    <row r="2919" s="54" customFormat="1" x14ac:dyDescent="0.25"/>
    <row r="2920" s="54" customFormat="1" x14ac:dyDescent="0.25"/>
    <row r="2921" s="54" customFormat="1" x14ac:dyDescent="0.25"/>
    <row r="2922" s="54" customFormat="1" x14ac:dyDescent="0.25"/>
    <row r="2923" s="54" customFormat="1" x14ac:dyDescent="0.25"/>
    <row r="2924" s="54" customFormat="1" x14ac:dyDescent="0.25"/>
    <row r="2925" s="54" customFormat="1" x14ac:dyDescent="0.25"/>
    <row r="2926" s="54" customFormat="1" x14ac:dyDescent="0.25"/>
    <row r="2927" s="54" customFormat="1" x14ac:dyDescent="0.25"/>
    <row r="2928" s="54" customFormat="1" x14ac:dyDescent="0.25"/>
    <row r="2929" s="54" customFormat="1" x14ac:dyDescent="0.25"/>
    <row r="2930" s="54" customFormat="1" x14ac:dyDescent="0.25"/>
    <row r="2931" s="54" customFormat="1" x14ac:dyDescent="0.25"/>
    <row r="2932" s="54" customFormat="1" x14ac:dyDescent="0.25"/>
    <row r="2933" s="54" customFormat="1" x14ac:dyDescent="0.25"/>
    <row r="2934" s="54" customFormat="1" x14ac:dyDescent="0.25"/>
    <row r="2935" s="54" customFormat="1" x14ac:dyDescent="0.25"/>
    <row r="2936" s="54" customFormat="1" x14ac:dyDescent="0.25"/>
    <row r="2937" s="54" customFormat="1" x14ac:dyDescent="0.25"/>
    <row r="2938" s="54" customFormat="1" x14ac:dyDescent="0.25"/>
    <row r="2939" s="54" customFormat="1" x14ac:dyDescent="0.25"/>
    <row r="2940" s="54" customFormat="1" x14ac:dyDescent="0.25"/>
    <row r="2941" s="54" customFormat="1" x14ac:dyDescent="0.25"/>
    <row r="2942" s="54" customFormat="1" x14ac:dyDescent="0.25"/>
    <row r="2943" s="54" customFormat="1" x14ac:dyDescent="0.25"/>
    <row r="2944" s="54" customFormat="1" x14ac:dyDescent="0.25"/>
    <row r="2945" s="54" customFormat="1" x14ac:dyDescent="0.25"/>
    <row r="2946" s="54" customFormat="1" x14ac:dyDescent="0.25"/>
    <row r="2947" s="54" customFormat="1" x14ac:dyDescent="0.25"/>
    <row r="2948" s="54" customFormat="1" x14ac:dyDescent="0.25"/>
    <row r="2949" s="54" customFormat="1" x14ac:dyDescent="0.25"/>
    <row r="2950" s="54" customFormat="1" x14ac:dyDescent="0.25"/>
    <row r="2951" s="54" customFormat="1" x14ac:dyDescent="0.25"/>
    <row r="2952" s="54" customFormat="1" x14ac:dyDescent="0.25"/>
    <row r="2953" s="54" customFormat="1" x14ac:dyDescent="0.25"/>
    <row r="2954" s="54" customFormat="1" x14ac:dyDescent="0.25"/>
    <row r="2955" s="54" customFormat="1" x14ac:dyDescent="0.25"/>
    <row r="2956" s="54" customFormat="1" x14ac:dyDescent="0.25"/>
    <row r="2957" s="54" customFormat="1" x14ac:dyDescent="0.25"/>
    <row r="2958" s="54" customFormat="1" x14ac:dyDescent="0.25"/>
    <row r="2959" s="54" customFormat="1" x14ac:dyDescent="0.25"/>
    <row r="2960" s="54" customFormat="1" x14ac:dyDescent="0.25"/>
    <row r="2961" s="54" customFormat="1" x14ac:dyDescent="0.25"/>
    <row r="2962" s="54" customFormat="1" x14ac:dyDescent="0.25"/>
    <row r="2963" s="54" customFormat="1" x14ac:dyDescent="0.25"/>
    <row r="2964" s="54" customFormat="1" x14ac:dyDescent="0.25"/>
    <row r="2965" s="54" customFormat="1" x14ac:dyDescent="0.25"/>
    <row r="2966" s="54" customFormat="1" x14ac:dyDescent="0.25"/>
    <row r="2967" s="54" customFormat="1" x14ac:dyDescent="0.25"/>
    <row r="2968" s="54" customFormat="1" x14ac:dyDescent="0.25"/>
    <row r="2969" s="54" customFormat="1" x14ac:dyDescent="0.25"/>
    <row r="2970" s="54" customFormat="1" x14ac:dyDescent="0.25"/>
    <row r="2971" s="54" customFormat="1" x14ac:dyDescent="0.25"/>
    <row r="2972" s="54" customFormat="1" x14ac:dyDescent="0.25"/>
    <row r="2973" s="54" customFormat="1" x14ac:dyDescent="0.25"/>
    <row r="2974" s="54" customFormat="1" x14ac:dyDescent="0.25"/>
    <row r="2975" s="54" customFormat="1" x14ac:dyDescent="0.25"/>
    <row r="2976" s="54" customFormat="1" x14ac:dyDescent="0.25"/>
    <row r="2977" s="54" customFormat="1" x14ac:dyDescent="0.25"/>
    <row r="2978" s="54" customFormat="1" x14ac:dyDescent="0.25"/>
    <row r="2979" s="54" customFormat="1" x14ac:dyDescent="0.25"/>
    <row r="2980" s="54" customFormat="1" x14ac:dyDescent="0.25"/>
    <row r="2981" s="54" customFormat="1" x14ac:dyDescent="0.25"/>
    <row r="2982" s="54" customFormat="1" x14ac:dyDescent="0.25"/>
    <row r="2983" s="54" customFormat="1" x14ac:dyDescent="0.25"/>
    <row r="2984" s="54" customFormat="1" x14ac:dyDescent="0.25"/>
    <row r="2985" s="54" customFormat="1" x14ac:dyDescent="0.25"/>
    <row r="2986" s="54" customFormat="1" x14ac:dyDescent="0.25"/>
    <row r="2987" s="54" customFormat="1" x14ac:dyDescent="0.25"/>
    <row r="2988" s="54" customFormat="1" x14ac:dyDescent="0.25"/>
    <row r="2989" s="54" customFormat="1" x14ac:dyDescent="0.25"/>
    <row r="2990" s="54" customFormat="1" x14ac:dyDescent="0.25"/>
    <row r="2991" s="54" customFormat="1" x14ac:dyDescent="0.25"/>
    <row r="2992" s="54" customFormat="1" x14ac:dyDescent="0.25"/>
    <row r="2993" s="54" customFormat="1" x14ac:dyDescent="0.25"/>
    <row r="2994" s="54" customFormat="1" x14ac:dyDescent="0.25"/>
    <row r="2995" s="54" customFormat="1" x14ac:dyDescent="0.25"/>
    <row r="2996" s="54" customFormat="1" x14ac:dyDescent="0.25"/>
    <row r="2997" s="54" customFormat="1" x14ac:dyDescent="0.25"/>
    <row r="2998" s="54" customFormat="1" x14ac:dyDescent="0.25"/>
    <row r="2999" s="54" customFormat="1" x14ac:dyDescent="0.25"/>
    <row r="3000" s="54" customFormat="1" x14ac:dyDescent="0.25"/>
    <row r="3001" s="54" customFormat="1" x14ac:dyDescent="0.25"/>
    <row r="3002" s="54" customFormat="1" x14ac:dyDescent="0.25"/>
    <row r="3003" s="54" customFormat="1" x14ac:dyDescent="0.25"/>
    <row r="3004" s="54" customFormat="1" x14ac:dyDescent="0.25"/>
    <row r="3005" s="54" customFormat="1" x14ac:dyDescent="0.25"/>
    <row r="3006" s="54" customFormat="1" x14ac:dyDescent="0.25"/>
    <row r="3007" s="54" customFormat="1" x14ac:dyDescent="0.25"/>
    <row r="3008" s="54" customFormat="1" x14ac:dyDescent="0.25"/>
    <row r="3009" s="54" customFormat="1" x14ac:dyDescent="0.25"/>
    <row r="3010" s="54" customFormat="1" x14ac:dyDescent="0.25"/>
    <row r="3011" s="54" customFormat="1" x14ac:dyDescent="0.25"/>
    <row r="3012" s="54" customFormat="1" x14ac:dyDescent="0.25"/>
    <row r="3013" s="54" customFormat="1" x14ac:dyDescent="0.25"/>
    <row r="3014" s="54" customFormat="1" x14ac:dyDescent="0.25"/>
    <row r="3015" s="54" customFormat="1" x14ac:dyDescent="0.25"/>
    <row r="3016" s="54" customFormat="1" x14ac:dyDescent="0.25"/>
    <row r="3017" s="54" customFormat="1" x14ac:dyDescent="0.25"/>
    <row r="3018" s="54" customFormat="1" x14ac:dyDescent="0.25"/>
    <row r="3019" s="54" customFormat="1" x14ac:dyDescent="0.25"/>
    <row r="3020" s="54" customFormat="1" x14ac:dyDescent="0.25"/>
    <row r="3021" s="54" customFormat="1" x14ac:dyDescent="0.25"/>
    <row r="3022" s="54" customFormat="1" x14ac:dyDescent="0.25"/>
    <row r="3023" s="54" customFormat="1" x14ac:dyDescent="0.25"/>
    <row r="3024" s="54" customFormat="1" x14ac:dyDescent="0.25"/>
    <row r="3025" s="54" customFormat="1" x14ac:dyDescent="0.25"/>
    <row r="3026" s="54" customFormat="1" x14ac:dyDescent="0.25"/>
    <row r="3027" s="54" customFormat="1" x14ac:dyDescent="0.25"/>
    <row r="3028" s="54" customFormat="1" x14ac:dyDescent="0.25"/>
    <row r="3029" s="54" customFormat="1" x14ac:dyDescent="0.25"/>
    <row r="3030" s="54" customFormat="1" x14ac:dyDescent="0.25"/>
    <row r="3031" s="54" customFormat="1" x14ac:dyDescent="0.25"/>
    <row r="3032" s="54" customFormat="1" x14ac:dyDescent="0.25"/>
    <row r="3033" s="54" customFormat="1" x14ac:dyDescent="0.25"/>
    <row r="3034" s="54" customFormat="1" x14ac:dyDescent="0.25"/>
    <row r="3035" s="54" customFormat="1" x14ac:dyDescent="0.25"/>
    <row r="3036" s="54" customFormat="1" x14ac:dyDescent="0.25"/>
    <row r="3037" s="54" customFormat="1" x14ac:dyDescent="0.25"/>
    <row r="3038" s="54" customFormat="1" x14ac:dyDescent="0.25"/>
    <row r="3039" s="54" customFormat="1" x14ac:dyDescent="0.25"/>
    <row r="3040" s="54" customFormat="1" x14ac:dyDescent="0.25"/>
    <row r="3041" s="54" customFormat="1" x14ac:dyDescent="0.25"/>
    <row r="3042" s="54" customFormat="1" x14ac:dyDescent="0.25"/>
    <row r="3043" s="54" customFormat="1" x14ac:dyDescent="0.25"/>
    <row r="3044" s="54" customFormat="1" x14ac:dyDescent="0.25"/>
    <row r="3045" s="54" customFormat="1" x14ac:dyDescent="0.25"/>
    <row r="3046" s="54" customFormat="1" x14ac:dyDescent="0.25"/>
    <row r="3047" s="54" customFormat="1" x14ac:dyDescent="0.25"/>
    <row r="3048" s="54" customFormat="1" x14ac:dyDescent="0.25"/>
    <row r="3049" s="54" customFormat="1" x14ac:dyDescent="0.25"/>
    <row r="3050" s="54" customFormat="1" x14ac:dyDescent="0.25"/>
    <row r="3051" s="54" customFormat="1" x14ac:dyDescent="0.25"/>
    <row r="3052" s="54" customFormat="1" x14ac:dyDescent="0.25"/>
    <row r="3053" s="54" customFormat="1" x14ac:dyDescent="0.25"/>
    <row r="3054" s="54" customFormat="1" x14ac:dyDescent="0.25"/>
    <row r="3055" s="54" customFormat="1" x14ac:dyDescent="0.25"/>
    <row r="3056" s="54" customFormat="1" x14ac:dyDescent="0.25"/>
    <row r="3057" s="54" customFormat="1" x14ac:dyDescent="0.25"/>
    <row r="3058" s="54" customFormat="1" x14ac:dyDescent="0.25"/>
    <row r="3059" s="54" customFormat="1" x14ac:dyDescent="0.25"/>
    <row r="3060" s="54" customFormat="1" x14ac:dyDescent="0.25"/>
    <row r="3061" s="54" customFormat="1" x14ac:dyDescent="0.25"/>
    <row r="3062" s="54" customFormat="1" x14ac:dyDescent="0.25"/>
    <row r="3063" s="54" customFormat="1" x14ac:dyDescent="0.25"/>
    <row r="3064" s="54" customFormat="1" x14ac:dyDescent="0.25"/>
  </sheetData>
  <mergeCells count="11">
    <mergeCell ref="M2:W2"/>
    <mergeCell ref="B2:B3"/>
    <mergeCell ref="A2:A3"/>
    <mergeCell ref="A1:T1"/>
    <mergeCell ref="U1:AD1"/>
    <mergeCell ref="AD2:AD3"/>
    <mergeCell ref="X2:X3"/>
    <mergeCell ref="L2:L3"/>
    <mergeCell ref="G2:K2"/>
    <mergeCell ref="C2:E2"/>
    <mergeCell ref="Y2:AA2"/>
  </mergeCells>
  <pageMargins left="0.7" right="0.7" top="0.75" bottom="0.75" header="0.3" footer="0.3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35A6-4B8F-4DEB-B265-E4EEAFD640BB}">
  <sheetPr>
    <pageSetUpPr fitToPage="1"/>
  </sheetPr>
  <dimension ref="A1:N8"/>
  <sheetViews>
    <sheetView tabSelected="1" zoomScale="86" zoomScaleNormal="86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B10" sqref="B10"/>
    </sheetView>
  </sheetViews>
  <sheetFormatPr defaultColWidth="9.140625" defaultRowHeight="15" x14ac:dyDescent="0.25"/>
  <cols>
    <col min="1" max="1" width="20.140625" customWidth="1"/>
    <col min="2" max="2" width="81.42578125" customWidth="1"/>
    <col min="3" max="3" width="40" customWidth="1"/>
    <col min="4" max="4" width="11.28515625" customWidth="1"/>
    <col min="5" max="5" width="10.28515625" customWidth="1"/>
    <col min="9" max="9" width="9.42578125" customWidth="1"/>
    <col min="10" max="11" width="11.28515625" customWidth="1"/>
    <col min="12" max="13" width="23.5703125" customWidth="1"/>
    <col min="14" max="14" width="37" customWidth="1"/>
  </cols>
  <sheetData>
    <row r="1" spans="1:14" ht="41.25" customHeight="1" x14ac:dyDescent="0.25">
      <c r="A1" s="74"/>
      <c r="B1" s="87"/>
      <c r="C1" s="87"/>
      <c r="D1" s="87"/>
      <c r="E1" s="87"/>
      <c r="F1" s="87"/>
      <c r="G1" s="74"/>
      <c r="H1" s="87"/>
      <c r="I1" s="87"/>
      <c r="J1" s="87"/>
      <c r="K1" s="87"/>
      <c r="L1" s="87"/>
      <c r="M1" s="87"/>
      <c r="N1" s="87"/>
    </row>
    <row r="2" spans="1:14" ht="26.25" customHeight="1" x14ac:dyDescent="0.25">
      <c r="A2" s="88" t="s">
        <v>21</v>
      </c>
      <c r="B2" s="89" t="s">
        <v>22</v>
      </c>
      <c r="C2" s="89" t="s">
        <v>23</v>
      </c>
      <c r="D2" s="90" t="s">
        <v>24</v>
      </c>
      <c r="E2" s="91" t="s">
        <v>25</v>
      </c>
      <c r="F2" s="93" t="s">
        <v>26</v>
      </c>
      <c r="G2" s="65"/>
      <c r="H2" s="65"/>
      <c r="I2" s="89" t="s">
        <v>27</v>
      </c>
      <c r="J2" s="65"/>
      <c r="K2" s="66"/>
      <c r="L2" s="85" t="s">
        <v>28</v>
      </c>
      <c r="M2" s="85" t="s">
        <v>29</v>
      </c>
      <c r="N2" s="86" t="s">
        <v>4</v>
      </c>
    </row>
    <row r="3" spans="1:14" ht="108" customHeight="1" x14ac:dyDescent="0.25">
      <c r="A3" s="68"/>
      <c r="B3" s="68"/>
      <c r="C3" s="68"/>
      <c r="D3" s="68"/>
      <c r="E3" s="92"/>
      <c r="F3" s="32" t="s">
        <v>10</v>
      </c>
      <c r="G3" s="32" t="s">
        <v>30</v>
      </c>
      <c r="H3" s="32" t="s">
        <v>31</v>
      </c>
      <c r="I3" s="33" t="s">
        <v>32</v>
      </c>
      <c r="J3" s="33" t="s">
        <v>13</v>
      </c>
      <c r="K3" s="33" t="s">
        <v>33</v>
      </c>
      <c r="L3" s="68"/>
      <c r="M3" s="68"/>
      <c r="N3" s="68"/>
    </row>
    <row r="4" spans="1:14" ht="27.75" customHeight="1" x14ac:dyDescent="0.25">
      <c r="A4" s="34">
        <v>1</v>
      </c>
      <c r="B4" s="34">
        <v>2</v>
      </c>
      <c r="C4" s="34">
        <v>3</v>
      </c>
      <c r="D4" s="34">
        <v>4</v>
      </c>
      <c r="E4" s="96">
        <v>6</v>
      </c>
      <c r="F4" s="34">
        <v>7</v>
      </c>
      <c r="G4" s="34">
        <v>8</v>
      </c>
      <c r="H4" s="34">
        <v>9</v>
      </c>
      <c r="I4" s="95">
        <v>10</v>
      </c>
      <c r="J4" s="95">
        <v>11</v>
      </c>
      <c r="K4" s="95">
        <v>12</v>
      </c>
      <c r="L4" s="34">
        <v>13</v>
      </c>
      <c r="M4" s="34">
        <v>14</v>
      </c>
      <c r="N4" s="34">
        <v>15</v>
      </c>
    </row>
    <row r="5" spans="1:14" s="40" customFormat="1" ht="22.5" customHeight="1" x14ac:dyDescent="0.25">
      <c r="A5" s="35" t="s">
        <v>18</v>
      </c>
      <c r="B5" s="35"/>
      <c r="C5" s="36"/>
      <c r="D5" s="37"/>
      <c r="E5" s="37"/>
      <c r="F5" s="37"/>
      <c r="G5" s="37"/>
      <c r="H5" s="37"/>
      <c r="I5" s="37"/>
      <c r="J5" s="38"/>
      <c r="K5" s="38"/>
      <c r="L5" s="37" t="s">
        <v>34</v>
      </c>
      <c r="M5" s="37"/>
      <c r="N5" s="39"/>
    </row>
    <row r="6" spans="1:14" s="6" customFormat="1" ht="32.25" customHeight="1" x14ac:dyDescent="0.25">
      <c r="A6" s="41"/>
      <c r="B6" s="42"/>
      <c r="C6" s="42"/>
      <c r="D6" s="43"/>
      <c r="E6" s="44"/>
      <c r="F6" s="43"/>
      <c r="G6" s="43"/>
      <c r="H6" s="43"/>
      <c r="I6" s="45"/>
      <c r="J6" s="45"/>
      <c r="K6" s="45"/>
      <c r="L6" s="46"/>
      <c r="M6" s="46"/>
      <c r="N6" s="46"/>
    </row>
    <row r="7" spans="1:14" ht="24" customHeight="1" x14ac:dyDescent="0.25">
      <c r="A7" s="47" t="s">
        <v>19</v>
      </c>
      <c r="B7" s="47"/>
      <c r="C7" s="47"/>
      <c r="D7" s="48">
        <f ca="1">SUM(INDIRECT("D6:D"&amp;ROW()-1))</f>
        <v>0</v>
      </c>
      <c r="E7" s="48">
        <f ca="1">SUM(INDIRECT("E6:E"&amp;ROW()-1))</f>
        <v>0</v>
      </c>
      <c r="F7" s="48">
        <f ca="1">SUM(INDIRECT("F6:F"&amp;ROW()-1))</f>
        <v>0</v>
      </c>
      <c r="G7" s="48">
        <f ca="1">SUM(INDIRECT("G6:G"&amp;ROW()-1))</f>
        <v>0</v>
      </c>
      <c r="H7" s="48">
        <f ca="1">SUM(INDIRECT("H6:H"&amp;ROW()-1))</f>
        <v>0</v>
      </c>
      <c r="I7" s="48">
        <f ca="1">SUM(INDIRECT("I6:I"&amp;ROW()-1))</f>
        <v>0</v>
      </c>
      <c r="J7" s="48">
        <f ca="1">SUM(INDIRECT("J6:J"&amp;ROW()-1))</f>
        <v>0</v>
      </c>
      <c r="K7" s="48">
        <f ca="1">SUM(INDIRECT("K6:K"&amp;ROW()-1))</f>
        <v>0</v>
      </c>
      <c r="L7" s="8" t="s">
        <v>34</v>
      </c>
      <c r="M7" s="8"/>
      <c r="N7" s="7"/>
    </row>
    <row r="8" spans="1:14" ht="33.75" customHeight="1" x14ac:dyDescent="0.25">
      <c r="A8" s="49" t="s">
        <v>35</v>
      </c>
      <c r="B8" s="49"/>
      <c r="C8" s="49"/>
      <c r="D8" s="50">
        <f ca="1">SUM(INDIRECT("D"&amp;ROW()-1)+D5)</f>
        <v>0</v>
      </c>
      <c r="E8" s="50">
        <f ca="1">SUM(INDIRECT("E"&amp;ROW()-1)+E5)</f>
        <v>0</v>
      </c>
      <c r="F8" s="51">
        <f ca="1">SUM(INDIRECT("F"&amp;ROW()-1)+F5)</f>
        <v>0</v>
      </c>
      <c r="G8" s="51">
        <f ca="1">SUM(INDIRECT("G"&amp;ROW()-1)+G5)</f>
        <v>0</v>
      </c>
      <c r="H8" s="51">
        <f ca="1">SUM(INDIRECT("H"&amp;ROW()-1)+H5)</f>
        <v>0</v>
      </c>
      <c r="I8" s="51">
        <f ca="1">SUM(INDIRECT("I"&amp;ROW()-1)+I5)</f>
        <v>0</v>
      </c>
      <c r="J8" s="52">
        <f ca="1">SUM(INDIRECT("J"&amp;ROW()-1)+J5)</f>
        <v>0</v>
      </c>
      <c r="K8" s="52">
        <f ca="1">SUM(INDIRECT("K"&amp;ROW()-1)+K5)</f>
        <v>0</v>
      </c>
      <c r="L8" s="50" t="s">
        <v>34</v>
      </c>
      <c r="M8" s="50"/>
      <c r="N8" s="53"/>
    </row>
  </sheetData>
  <mergeCells count="12">
    <mergeCell ref="M2:M3"/>
    <mergeCell ref="N2:N3"/>
    <mergeCell ref="A1:F1"/>
    <mergeCell ref="G1:N1"/>
    <mergeCell ref="A2:A3"/>
    <mergeCell ref="B2:B3"/>
    <mergeCell ref="C2:C3"/>
    <mergeCell ref="D2:D3"/>
    <mergeCell ref="E2:E3"/>
    <mergeCell ref="F2:H2"/>
    <mergeCell ref="I2:K2"/>
    <mergeCell ref="L2:L3"/>
  </mergeCells>
  <pageMargins left="0.7" right="0.7" top="0.75" bottom="0.75" header="0.3" footer="0.3"/>
  <pageSetup paperSize="9" fitToWidth="0" orientation="portrait" r:id="rId1"/>
  <colBreaks count="2" manualBreakCount="2">
    <brk id="2" max="7" man="1"/>
    <brk id="7" max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пользователей+посещения</vt:lpstr>
      <vt:lpstr>Книговыдача</vt:lpstr>
      <vt:lpstr>Массовые мероприятия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CHECKago</cp:lastModifiedBy>
  <dcterms:created xsi:type="dcterms:W3CDTF">2025-02-12T07:14:03Z</dcterms:created>
  <dcterms:modified xsi:type="dcterms:W3CDTF">2025-02-13T20:34:48Z</dcterms:modified>
</cp:coreProperties>
</file>