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B1B73F7A-6DC3-46D0-AA2F-BFA288AD1B1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Книговыдача" sheetId="1" r:id="rId1"/>
  </sheets>
  <calcPr calcId="181029"/>
</workbook>
</file>

<file path=xl/calcChain.xml><?xml version="1.0" encoding="utf-8"?>
<calcChain xmlns="http://schemas.openxmlformats.org/spreadsheetml/2006/main">
  <c r="I7" i="1" l="1"/>
  <c r="H7" i="1"/>
  <c r="O7" i="1"/>
  <c r="V7" i="1"/>
  <c r="G8" i="1"/>
  <c r="N7" i="1"/>
  <c r="N8" i="1" s="1"/>
  <c r="I8" i="1"/>
  <c r="J8" i="1"/>
  <c r="G7" i="1"/>
  <c r="K7" i="1"/>
  <c r="L7" i="1"/>
  <c r="Y7" i="1"/>
  <c r="Q7" i="1"/>
  <c r="W7" i="1"/>
  <c r="AC7" i="1"/>
  <c r="D7" i="1"/>
  <c r="Z7" i="1"/>
  <c r="F8" i="1"/>
  <c r="M7" i="1"/>
  <c r="E7" i="1"/>
  <c r="R7" i="1"/>
  <c r="T7" i="1"/>
  <c r="T8" i="1" s="1"/>
  <c r="AA7" i="1"/>
  <c r="P7" i="1"/>
  <c r="P8" i="1" s="1"/>
  <c r="U7" i="1"/>
  <c r="W8" i="1"/>
  <c r="C7" i="1"/>
  <c r="H8" i="1"/>
  <c r="S7" i="1"/>
  <c r="B7" i="1"/>
  <c r="J7" i="1"/>
  <c r="AC8" i="1"/>
  <c r="Q8" i="1"/>
  <c r="F7" i="1"/>
  <c r="Y8" i="1"/>
  <c r="X7" i="1"/>
  <c r="AB7" i="1"/>
  <c r="AB8" i="1"/>
  <c r="E8" i="1"/>
  <c r="Z8" i="1"/>
  <c r="L8" i="1"/>
  <c r="V8" i="1"/>
  <c r="R8" i="1"/>
  <c r="AA8" i="1"/>
  <c r="M8" i="1"/>
  <c r="C8" i="1"/>
  <c r="B8" i="1"/>
  <c r="D8" i="1"/>
  <c r="B11" i="1" l="1"/>
  <c r="U8" i="1"/>
  <c r="X8" i="1"/>
  <c r="K8" i="1"/>
  <c r="S8" i="1"/>
  <c r="O8" i="1"/>
</calcChain>
</file>

<file path=xl/sharedStrings.xml><?xml version="1.0" encoding="utf-8"?>
<sst xmlns="http://schemas.openxmlformats.org/spreadsheetml/2006/main" count="40" uniqueCount="37">
  <si>
    <t>Числа месяца</t>
  </si>
  <si>
    <t>Из них по возрастам гр.1</t>
  </si>
  <si>
    <t>Электронные ресурсы</t>
  </si>
  <si>
    <t>Из гр. 1</t>
  </si>
  <si>
    <t>Всего выдано книг (абонемент+читальный зал; (13-23) гр.2</t>
  </si>
  <si>
    <t>Всего выдано справок (25+26+27)      гр.3</t>
  </si>
  <si>
    <t>Из них  по возрастам гр.3</t>
  </si>
  <si>
    <t>Из гр.3</t>
  </si>
  <si>
    <t>Примечание</t>
  </si>
  <si>
    <t>Дети (до 14 л.)</t>
  </si>
  <si>
    <t>Молодежь (14-30 л.)</t>
  </si>
  <si>
    <t>Прочие (30+)</t>
  </si>
  <si>
    <t>НЭБ</t>
  </si>
  <si>
    <t>Президентская</t>
  </si>
  <si>
    <t>Литрес</t>
  </si>
  <si>
    <t>Консультант +</t>
  </si>
  <si>
    <t>Локальная библиотека</t>
  </si>
  <si>
    <t xml:space="preserve"> инвалиды (В общем числе)</t>
  </si>
  <si>
    <t>Общ.-политич. лит-ра</t>
  </si>
  <si>
    <t>Естеств. Науки                                Медицина</t>
  </si>
  <si>
    <t>Техника</t>
  </si>
  <si>
    <t>Сельское хозяйство</t>
  </si>
  <si>
    <t>Спорт                         Искусство</t>
  </si>
  <si>
    <t xml:space="preserve"> Языкознание.       Литературоведение</t>
  </si>
  <si>
    <t>Художественная лит-ра</t>
  </si>
  <si>
    <t>Д. Детская литература</t>
  </si>
  <si>
    <t>прочее (в т.ч. журналы)</t>
  </si>
  <si>
    <t>аудиокниги</t>
  </si>
  <si>
    <t>Краеведение</t>
  </si>
  <si>
    <t>Молодежь (14+)</t>
  </si>
  <si>
    <t xml:space="preserve">Инвалиды </t>
  </si>
  <si>
    <t>Удаленно</t>
  </si>
  <si>
    <t>На начало месяца</t>
  </si>
  <si>
    <t>Всего за месяц</t>
  </si>
  <si>
    <t>Итого с начала года</t>
  </si>
  <si>
    <t xml:space="preserve">Всего выдано книг (абонемент+читальный зал; 3+4+5+ Электронные ресурсы (7+8+9+10+11)      гр.1 </t>
  </si>
  <si>
    <t>По отраслям гр.2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</si>
</sst>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0"/>
  <sheetViews>
    <sheetView tabSelected="1" zoomScaleNormal="100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C3" sqref="C3"/>
    </sheetView>
  </sheetViews>
  <sheetFormatPr defaultColWidth="9.140625" defaultRowHeight="15" x14ac:dyDescent="0.25"/>
  <cols>
    <col min="1" max="1" width="19" style="1" customWidth="1"/>
    <col min="2" max="2" width="16.7109375" style="14" customWidth="1"/>
    <col min="3" max="11" width="8.7109375" style="1" customWidth="1"/>
    <col min="12" max="12" width="16.7109375" style="14" customWidth="1"/>
    <col min="13" max="23" width="8.7109375" style="1" customWidth="1"/>
    <col min="24" max="24" width="16.7109375" style="14" customWidth="1"/>
    <col min="25" max="29" width="8.7109375" style="1" customWidth="1"/>
    <col min="30" max="30" width="11.42578125" style="1" customWidth="1"/>
    <col min="31" max="33" width="9.140625" style="1" customWidth="1"/>
    <col min="34" max="16384" width="9.140625" style="1"/>
  </cols>
  <sheetData>
    <row r="1" spans="1:30" ht="33.7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54" customHeight="1" x14ac:dyDescent="0.25">
      <c r="A2" s="18" t="s">
        <v>0</v>
      </c>
      <c r="B2" s="16" t="s">
        <v>35</v>
      </c>
      <c r="C2" s="26" t="s">
        <v>1</v>
      </c>
      <c r="D2" s="24"/>
      <c r="E2" s="24"/>
      <c r="F2" s="15" t="s">
        <v>3</v>
      </c>
      <c r="G2" s="23" t="s">
        <v>2</v>
      </c>
      <c r="H2" s="24"/>
      <c r="I2" s="24"/>
      <c r="J2" s="24"/>
      <c r="K2" s="25"/>
      <c r="L2" s="16" t="s">
        <v>4</v>
      </c>
      <c r="M2" s="27" t="s">
        <v>36</v>
      </c>
      <c r="N2" s="28"/>
      <c r="O2" s="28"/>
      <c r="P2" s="28"/>
      <c r="Q2" s="28"/>
      <c r="R2" s="28"/>
      <c r="S2" s="28"/>
      <c r="T2" s="28"/>
      <c r="U2" s="28"/>
      <c r="V2" s="28"/>
      <c r="W2" s="29"/>
      <c r="X2" s="22" t="s">
        <v>5</v>
      </c>
      <c r="Y2" s="21" t="s">
        <v>6</v>
      </c>
      <c r="Z2" s="24"/>
      <c r="AA2" s="25"/>
      <c r="AB2" s="15" t="s">
        <v>7</v>
      </c>
      <c r="AC2" s="15" t="s">
        <v>7</v>
      </c>
      <c r="AD2" s="21" t="s">
        <v>8</v>
      </c>
    </row>
    <row r="3" spans="1:30" ht="155.25" customHeight="1" x14ac:dyDescent="0.25">
      <c r="A3" s="17"/>
      <c r="B3" s="17"/>
      <c r="C3" s="3" t="s">
        <v>9</v>
      </c>
      <c r="D3" s="3" t="s">
        <v>10</v>
      </c>
      <c r="E3" s="3" t="s">
        <v>11</v>
      </c>
      <c r="F3" s="4" t="s">
        <v>17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17"/>
      <c r="M3" s="5" t="s">
        <v>18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5" t="s">
        <v>27</v>
      </c>
      <c r="W3" s="5" t="s">
        <v>28</v>
      </c>
      <c r="X3" s="17"/>
      <c r="Y3" s="3" t="s">
        <v>9</v>
      </c>
      <c r="Z3" s="3" t="s">
        <v>29</v>
      </c>
      <c r="AA3" s="3" t="s">
        <v>11</v>
      </c>
      <c r="AB3" s="4" t="s">
        <v>30</v>
      </c>
      <c r="AC3" s="4" t="s">
        <v>31</v>
      </c>
      <c r="AD3" s="17"/>
    </row>
    <row r="4" spans="1:30" ht="20.25" customHeight="1" x14ac:dyDescent="0.25">
      <c r="A4" s="10">
        <v>1</v>
      </c>
      <c r="B4" s="11">
        <v>2</v>
      </c>
      <c r="C4" s="10">
        <v>3</v>
      </c>
      <c r="D4" s="10">
        <v>4</v>
      </c>
      <c r="E4" s="10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0">
        <v>11</v>
      </c>
      <c r="L4" s="10">
        <v>12</v>
      </c>
      <c r="M4" s="10">
        <v>13</v>
      </c>
      <c r="N4" s="10">
        <v>14</v>
      </c>
      <c r="O4" s="10">
        <v>15</v>
      </c>
      <c r="P4" s="10">
        <v>16</v>
      </c>
      <c r="Q4" s="10">
        <v>17</v>
      </c>
      <c r="R4" s="10">
        <v>18</v>
      </c>
      <c r="S4" s="10">
        <v>19</v>
      </c>
      <c r="T4" s="10">
        <v>20</v>
      </c>
      <c r="U4" s="10">
        <v>21</v>
      </c>
      <c r="V4" s="10">
        <v>22</v>
      </c>
      <c r="W4" s="10">
        <v>23</v>
      </c>
      <c r="X4" s="10">
        <v>24</v>
      </c>
      <c r="Y4" s="10">
        <v>25</v>
      </c>
      <c r="Z4" s="10">
        <v>26</v>
      </c>
      <c r="AA4" s="10">
        <v>27</v>
      </c>
      <c r="AB4" s="10">
        <v>28</v>
      </c>
      <c r="AC4" s="10">
        <v>29</v>
      </c>
      <c r="AD4" s="10">
        <v>30</v>
      </c>
    </row>
    <row r="5" spans="1:30" s="8" customFormat="1" ht="32.25" customHeight="1" x14ac:dyDescent="0.25">
      <c r="A5" s="6" t="s">
        <v>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s="2" customFormat="1" ht="17.100000000000001" customHeight="1" x14ac:dyDescent="0.25">
      <c r="A6" s="10"/>
      <c r="B6" s="11"/>
      <c r="C6" s="10"/>
      <c r="D6" s="10"/>
      <c r="E6" s="10"/>
      <c r="F6" s="12"/>
      <c r="G6" s="10"/>
      <c r="H6" s="10"/>
      <c r="I6" s="10"/>
      <c r="J6" s="10"/>
      <c r="K6" s="10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0"/>
      <c r="Z6" s="10"/>
      <c r="AA6" s="10"/>
      <c r="AB6" s="12"/>
      <c r="AC6" s="12"/>
      <c r="AD6" s="10"/>
    </row>
    <row r="7" spans="1:30" x14ac:dyDescent="0.25">
      <c r="A7" s="6" t="s">
        <v>33</v>
      </c>
      <c r="B7" s="7">
        <f ca="1">SUM(INDIRECT("B6:B"&amp;ROW()-1))</f>
        <v>0</v>
      </c>
      <c r="C7" s="7">
        <f ca="1">SUM(INDIRECT("C6:C"&amp;ROW()-1))</f>
        <v>0</v>
      </c>
      <c r="D7" s="7">
        <f ca="1">SUM(INDIRECT("D6:D"&amp;ROW()-1))</f>
        <v>0</v>
      </c>
      <c r="E7" s="7">
        <f ca="1">SUM(INDIRECT("E6:E"&amp;ROW()-1))</f>
        <v>0</v>
      </c>
      <c r="F7" s="7">
        <f ca="1">SUM(INDIRECT("K6:K"&amp;ROW()-1))</f>
        <v>0</v>
      </c>
      <c r="G7" s="7">
        <f ca="1">SUM(INDIRECT("F6:F"&amp;ROW()-1))</f>
        <v>0</v>
      </c>
      <c r="H7" s="7">
        <f ca="1">SUM(INDIRECT("G6:G"&amp;ROW()-1))</f>
        <v>0</v>
      </c>
      <c r="I7" s="7">
        <f ca="1">SUM(INDIRECT("H6:H"&amp;ROW()-1))</f>
        <v>0</v>
      </c>
      <c r="J7" s="7">
        <f ca="1">SUM(INDIRECT("I6:I"&amp;ROW()-1))</f>
        <v>0</v>
      </c>
      <c r="K7" s="7">
        <f ca="1">SUM(INDIRECT("K6:K"&amp;ROW()-1))</f>
        <v>0</v>
      </c>
      <c r="L7" s="7">
        <f ca="1">SUM(INDIRECT("L6:L"&amp;ROW()-1))</f>
        <v>0</v>
      </c>
      <c r="M7" s="7">
        <f ca="1">SUM(INDIRECT("M6:M"&amp;ROW()-1))</f>
        <v>0</v>
      </c>
      <c r="N7" s="7">
        <f ca="1">SUM(INDIRECT("N6:N"&amp;ROW()-1))</f>
        <v>0</v>
      </c>
      <c r="O7" s="7">
        <f ca="1">SUM(INDIRECT("O6:O"&amp;ROW()-1))</f>
        <v>0</v>
      </c>
      <c r="P7" s="7">
        <f ca="1">SUM(INDIRECT("P6:P"&amp;ROW()-1))</f>
        <v>0</v>
      </c>
      <c r="Q7" s="7">
        <f ca="1">SUM(INDIRECT("Q6:Q"&amp;ROW()-1))</f>
        <v>0</v>
      </c>
      <c r="R7" s="7">
        <f ca="1">SUM(INDIRECT("R6:R"&amp;ROW()-1))</f>
        <v>0</v>
      </c>
      <c r="S7" s="7">
        <f ca="1">SUM(INDIRECT("S6:S"&amp;ROW()-1))</f>
        <v>0</v>
      </c>
      <c r="T7" s="7">
        <f ca="1">SUM(INDIRECT("T6:T"&amp;ROW()-1))</f>
        <v>0</v>
      </c>
      <c r="U7" s="7">
        <f ca="1">SUM(INDIRECT("U6:U"&amp;ROW()-1))</f>
        <v>0</v>
      </c>
      <c r="V7" s="7">
        <f ca="1">SUM(INDIRECT("V6:V"&amp;ROW()-1))</f>
        <v>0</v>
      </c>
      <c r="W7" s="7">
        <f ca="1">SUM(INDIRECT("W6:W"&amp;ROW()-1))</f>
        <v>0</v>
      </c>
      <c r="X7" s="7">
        <f ca="1">SUM(INDIRECT("X6:X"&amp;ROW()-1))</f>
        <v>0</v>
      </c>
      <c r="Y7" s="7">
        <f ca="1">SUM(INDIRECT("Y6:Y"&amp;ROW()-1))</f>
        <v>0</v>
      </c>
      <c r="Z7" s="7">
        <f ca="1">SUM(INDIRECT("Z6:Z"&amp;ROW()-1))</f>
        <v>0</v>
      </c>
      <c r="AA7" s="7">
        <f ca="1">SUM(INDIRECT("AA6:AA"&amp;ROW()-1))</f>
        <v>0</v>
      </c>
      <c r="AB7" s="7">
        <f ca="1">SUM(INDIRECT("AB6:AB"&amp;ROW()-1))</f>
        <v>0</v>
      </c>
      <c r="AC7" s="7">
        <f ca="1">SUM(INDIRECT("AC6:AC"&amp;ROW()-1))</f>
        <v>0</v>
      </c>
      <c r="AD7" s="7"/>
    </row>
    <row r="8" spans="1:30" ht="28.5" x14ac:dyDescent="0.25">
      <c r="A8" s="9" t="s">
        <v>34</v>
      </c>
      <c r="B8" s="13">
        <f ca="1">SUM(INDIRECT("B"&amp;ROW()-1)+B5)</f>
        <v>0</v>
      </c>
      <c r="C8" s="13">
        <f ca="1">SUM(INDIRECT("B"&amp;ROW()-1)+C5)</f>
        <v>0</v>
      </c>
      <c r="D8" s="13">
        <f ca="1">SUM(INDIRECT("B"&amp;ROW()-1)+D5)</f>
        <v>0</v>
      </c>
      <c r="E8" s="13">
        <f ca="1">SUM(INDIRECT("B"&amp;ROW()-1)+E5)</f>
        <v>0</v>
      </c>
      <c r="F8" s="13">
        <f ca="1">SUM(INDIRECT("K"&amp;ROW()-1)+F5)</f>
        <v>0</v>
      </c>
      <c r="G8" s="13">
        <f ca="1">SUM(INDIRECT("H"&amp;ROW()-1)+G5)</f>
        <v>0</v>
      </c>
      <c r="H8" s="13">
        <f ca="1">SUM(INDIRECT("H"&amp;ROW()-1)+H5)</f>
        <v>0</v>
      </c>
      <c r="I8" s="13">
        <f ca="1">SUM(INDIRECT("H"&amp;ROW()-1)+I5)</f>
        <v>0</v>
      </c>
      <c r="J8" s="13">
        <f ca="1">SUM(INDIRECT("I"&amp;ROW()-1)+J5)</f>
        <v>0</v>
      </c>
      <c r="K8" s="13">
        <f ca="1">SUM(INDIRECT("J"&amp;ROW()-1)+K5)</f>
        <v>0</v>
      </c>
      <c r="L8" s="13">
        <f ca="1">SUM(INDIRECT("L"&amp;ROW()-1)+L5)</f>
        <v>0</v>
      </c>
      <c r="M8" s="13">
        <f ca="1">SUM(INDIRECT("M"&amp;ROW()-1)+M5)</f>
        <v>0</v>
      </c>
      <c r="N8" s="13">
        <f ca="1">SUM(INDIRECT("N"&amp;ROW()-1)+N5)</f>
        <v>0</v>
      </c>
      <c r="O8" s="13">
        <f ca="1">SUM(INDIRECT("O"&amp;ROW()-1)+O5)</f>
        <v>0</v>
      </c>
      <c r="P8" s="13">
        <f ca="1">SUM(INDIRECT("P"&amp;ROW()-1)+P5)</f>
        <v>0</v>
      </c>
      <c r="Q8" s="13">
        <f ca="1">SUM(INDIRECT("Q"&amp;ROW()-1)+Q5)</f>
        <v>0</v>
      </c>
      <c r="R8" s="13">
        <f ca="1">SUM(INDIRECT("R"&amp;ROW()-1)+R5)</f>
        <v>0</v>
      </c>
      <c r="S8" s="13">
        <f ca="1">SUM(INDIRECT("S"&amp;ROW()-1)+S5)</f>
        <v>0</v>
      </c>
      <c r="T8" s="13">
        <f ca="1">SUM(INDIRECT("T"&amp;ROW()-1)+T5)</f>
        <v>0</v>
      </c>
      <c r="U8" s="13">
        <f ca="1">SUM(INDIRECT("U"&amp;ROW()-1)+U5)</f>
        <v>0</v>
      </c>
      <c r="V8" s="13">
        <f ca="1">SUM(INDIRECT("V"&amp;ROW()-1)+V5)</f>
        <v>0</v>
      </c>
      <c r="W8" s="13">
        <f ca="1">SUM(INDIRECT("W"&amp;ROW()-1)+W5)</f>
        <v>0</v>
      </c>
      <c r="X8" s="13">
        <f ca="1">SUM(INDIRECT("X"&amp;ROW()-1)+X5)</f>
        <v>0</v>
      </c>
      <c r="Y8" s="13">
        <f ca="1">SUM(INDIRECT("Y"&amp;ROW()-1)+Y5)</f>
        <v>0</v>
      </c>
      <c r="Z8" s="13">
        <f ca="1">SUM(INDIRECT("Z"&amp;ROW()-1)+Z5)</f>
        <v>0</v>
      </c>
      <c r="AA8" s="13">
        <f ca="1">SUM(INDIRECT("AA"&amp;ROW()-1)+AA5)</f>
        <v>0</v>
      </c>
      <c r="AB8" s="13">
        <f ca="1">SUM(INDIRECT("AB"&amp;ROW()-1)+AB5)</f>
        <v>0</v>
      </c>
      <c r="AC8" s="13">
        <f ca="1">SUM(INDIRECT("AC"&amp;ROW()-1)+AC5)</f>
        <v>0</v>
      </c>
      <c r="AD8" s="13"/>
    </row>
    <row r="9" spans="1:30" x14ac:dyDescent="0.25">
      <c r="B9" s="1"/>
      <c r="L9" s="1"/>
      <c r="X9" s="1"/>
    </row>
    <row r="10" spans="1:30" x14ac:dyDescent="0.25">
      <c r="B10" s="1"/>
      <c r="L10" s="1"/>
      <c r="X10" s="1"/>
    </row>
    <row r="11" spans="1:30" x14ac:dyDescent="0.25">
      <c r="B11" s="1">
        <f ca="1">SUM(B8-B7)</f>
        <v>0</v>
      </c>
      <c r="L11" s="1"/>
      <c r="X11" s="1"/>
    </row>
    <row r="12" spans="1:30" x14ac:dyDescent="0.25">
      <c r="B12" s="1"/>
      <c r="L12" s="1"/>
      <c r="X12" s="1"/>
    </row>
    <row r="13" spans="1:30" x14ac:dyDescent="0.25">
      <c r="B13" s="1"/>
      <c r="L13" s="1"/>
      <c r="X13" s="1"/>
    </row>
    <row r="14" spans="1:30" x14ac:dyDescent="0.25">
      <c r="B14" s="1"/>
      <c r="L14" s="1"/>
      <c r="X14" s="1"/>
    </row>
    <row r="15" spans="1:30" x14ac:dyDescent="0.25">
      <c r="B15" s="1"/>
      <c r="L15" s="1"/>
      <c r="X15" s="1"/>
    </row>
    <row r="16" spans="1:30" x14ac:dyDescent="0.25">
      <c r="B16" s="1"/>
      <c r="L16" s="1"/>
      <c r="X16" s="1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</sheetData>
  <mergeCells count="11"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  <mergeCell ref="M2:W2"/>
  </mergeCells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Книговыдача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2025-02-12T07:15:16Z</dcterms:created>
  <dcterms:modified xsi:type="dcterms:W3CDTF">2025-02-13T12:52:46Z</dcterms:modified>
</cp:coreProperties>
</file>