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вест-Консалт\"/>
    </mc:Choice>
  </mc:AlternateContent>
  <bookViews>
    <workbookView xWindow="0" yWindow="0" windowWidth="19200" windowHeight="8300" tabRatio="670"/>
  </bookViews>
  <sheets>
    <sheet name="Dashboard" sheetId="8" r:id="rId1"/>
    <sheet name="CashFlow" sheetId="7" r:id="rId2"/>
    <sheet name="Затраты на старте" sheetId="1" r:id="rId3"/>
    <sheet name="Выручка" sheetId="3" r:id="rId4"/>
    <sheet name="Текущие затраты" sheetId="2" r:id="rId5"/>
    <sheet name="Кредит" sheetId="6" r:id="rId6"/>
  </sheets>
  <definedNames>
    <definedName name="Индекс_роста_цен">Выручка!$F$6:$AO$6</definedName>
    <definedName name="Инфляция">Dashboard!$D$10</definedName>
    <definedName name="Коэффициент_инфляции">'Текущие затраты'!$F$5:$AO$5</definedName>
    <definedName name="Рост_цен">Dashboard!$D$9</definedName>
    <definedName name="Ставка_дисконтирования">Dashboard!$D$11</definedName>
    <definedName name="Старт">Dashboard!$D$7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" i="7" l="1"/>
  <c r="AT12" i="7"/>
  <c r="AU15" i="7"/>
  <c r="AV12" i="7"/>
  <c r="AW18" i="7"/>
  <c r="AY15" i="7"/>
  <c r="AZ16" i="7"/>
  <c r="AX10" i="7"/>
  <c r="AY10" i="7"/>
  <c r="AZ10" i="7"/>
  <c r="AX11" i="7"/>
  <c r="AX12" i="7"/>
  <c r="AY12" i="7"/>
  <c r="AZ12" i="7"/>
  <c r="AT13" i="7"/>
  <c r="AV13" i="7"/>
  <c r="AX13" i="7"/>
  <c r="AY13" i="7"/>
  <c r="AZ13" i="7"/>
  <c r="AT14" i="7"/>
  <c r="AV14" i="7"/>
  <c r="AW14" i="7"/>
  <c r="AX14" i="7"/>
  <c r="AY14" i="7"/>
  <c r="AZ14" i="7"/>
  <c r="AV15" i="7"/>
  <c r="AX15" i="7"/>
  <c r="AV16" i="7"/>
  <c r="AW16" i="7"/>
  <c r="AX16" i="7"/>
  <c r="AY16" i="7"/>
  <c r="AV17" i="7"/>
  <c r="AX17" i="7"/>
  <c r="AY17" i="7"/>
  <c r="AZ17" i="7"/>
  <c r="AX18" i="7"/>
  <c r="AY18" i="7"/>
  <c r="AZ18" i="7"/>
  <c r="AV19" i="7"/>
  <c r="AW19" i="7"/>
  <c r="AX19" i="7"/>
  <c r="AY19" i="7"/>
  <c r="AQ10" i="7"/>
  <c r="AR10" i="7"/>
  <c r="AP11" i="7"/>
  <c r="AQ11" i="7"/>
  <c r="AR11" i="7"/>
  <c r="AQ12" i="7"/>
  <c r="AR12" i="7"/>
  <c r="AP13" i="7"/>
  <c r="AR13" i="7"/>
  <c r="AQ14" i="7"/>
  <c r="AR14" i="7"/>
  <c r="AS14" i="7"/>
  <c r="AP15" i="7"/>
  <c r="AQ15" i="7"/>
  <c r="AR15" i="7"/>
  <c r="AQ16" i="7"/>
  <c r="AR16" i="7"/>
  <c r="AS16" i="7"/>
  <c r="AP17" i="7"/>
  <c r="AQ18" i="7"/>
  <c r="AP19" i="7"/>
  <c r="AP12" i="7"/>
  <c r="AP16" i="7"/>
  <c r="B11" i="7"/>
  <c r="B12" i="7"/>
  <c r="B13" i="7"/>
  <c r="B14" i="7"/>
  <c r="B15" i="7"/>
  <c r="B16" i="7"/>
  <c r="B17" i="7"/>
  <c r="B18" i="7"/>
  <c r="B19" i="7"/>
  <c r="B10" i="7"/>
  <c r="AP7" i="7"/>
  <c r="AP6" i="7" s="1"/>
  <c r="AQ7" i="7"/>
  <c r="AQ6" i="7" s="1"/>
  <c r="AR7" i="7"/>
  <c r="AR6" i="7" s="1"/>
  <c r="AS7" i="7"/>
  <c r="AS6" i="7" s="1"/>
  <c r="AT7" i="7"/>
  <c r="AT6" i="7" s="1"/>
  <c r="AV7" i="7"/>
  <c r="AV6" i="7" s="1"/>
  <c r="AX7" i="7"/>
  <c r="AX6" i="7" s="1"/>
  <c r="AY7" i="7"/>
  <c r="AY6" i="7" s="1"/>
  <c r="AZ7" i="7"/>
  <c r="AZ6" i="7" s="1"/>
  <c r="AP10" i="7"/>
  <c r="AS10" i="7"/>
  <c r="AZ11" i="7"/>
  <c r="AS12" i="7"/>
  <c r="AQ13" i="7"/>
  <c r="AP14" i="7"/>
  <c r="AQ17" i="7"/>
  <c r="AR17" i="7"/>
  <c r="AP18" i="7"/>
  <c r="AR18" i="7"/>
  <c r="AS18" i="7"/>
  <c r="AQ19" i="7"/>
  <c r="AR19" i="7"/>
  <c r="AS19" i="7"/>
  <c r="AT19" i="7"/>
  <c r="AU19" i="7"/>
  <c r="AZ19" i="7"/>
  <c r="AP22" i="7"/>
  <c r="AP21" i="7" s="1"/>
  <c r="AP20" i="7" s="1"/>
  <c r="AQ22" i="7"/>
  <c r="AQ21" i="7" s="1"/>
  <c r="AQ20" i="7" s="1"/>
  <c r="AR22" i="7"/>
  <c r="AR21" i="7" s="1"/>
  <c r="AR20" i="7" s="1"/>
  <c r="AS22" i="7"/>
  <c r="AS21" i="7" s="1"/>
  <c r="AS20" i="7" s="1"/>
  <c r="AT22" i="7"/>
  <c r="AT21" i="7" s="1"/>
  <c r="AT20" i="7" s="1"/>
  <c r="AU22" i="7"/>
  <c r="AU21" i="7" s="1"/>
  <c r="AU20" i="7" s="1"/>
  <c r="AV22" i="7"/>
  <c r="AV21" i="7" s="1"/>
  <c r="AV20" i="7" s="1"/>
  <c r="AW22" i="7"/>
  <c r="AW21" i="7" s="1"/>
  <c r="AW20" i="7" s="1"/>
  <c r="AX22" i="7"/>
  <c r="AX21" i="7" s="1"/>
  <c r="AX20" i="7" s="1"/>
  <c r="AY22" i="7"/>
  <c r="AY21" i="7" s="1"/>
  <c r="AY20" i="7" s="1"/>
  <c r="AZ22" i="7"/>
  <c r="AZ21" i="7" s="1"/>
  <c r="AZ20" i="7" s="1"/>
  <c r="AP26" i="7"/>
  <c r="AP24" i="7" s="1"/>
  <c r="AQ26" i="7"/>
  <c r="AR26" i="7"/>
  <c r="AR24" i="7" s="1"/>
  <c r="AS26" i="7"/>
  <c r="AS24" i="7" s="1"/>
  <c r="AT26" i="7"/>
  <c r="AT24" i="7" s="1"/>
  <c r="AU26" i="7"/>
  <c r="AU24" i="7" s="1"/>
  <c r="AV26" i="7"/>
  <c r="AV24" i="7" s="1"/>
  <c r="AW26" i="7"/>
  <c r="AW24" i="7" s="1"/>
  <c r="AX26" i="7"/>
  <c r="AX24" i="7" s="1"/>
  <c r="AY26" i="7"/>
  <c r="AZ26" i="7"/>
  <c r="AZ24" i="7" s="1"/>
  <c r="AP28" i="7"/>
  <c r="AP27" i="7" s="1"/>
  <c r="AQ28" i="7"/>
  <c r="AQ27" i="7" s="1"/>
  <c r="AR28" i="7"/>
  <c r="AR27" i="7" s="1"/>
  <c r="AS28" i="7"/>
  <c r="AS27" i="7" s="1"/>
  <c r="AT28" i="7"/>
  <c r="AT27" i="7" s="1"/>
  <c r="AU28" i="7"/>
  <c r="AU27" i="7" s="1"/>
  <c r="AV28" i="7"/>
  <c r="AV27" i="7" s="1"/>
  <c r="AW28" i="7"/>
  <c r="AW27" i="7" s="1"/>
  <c r="AX28" i="7"/>
  <c r="AX27" i="7" s="1"/>
  <c r="AY28" i="7"/>
  <c r="AY27" i="7" s="1"/>
  <c r="AZ28" i="7"/>
  <c r="AZ27" i="7" s="1"/>
  <c r="AY24" i="7" l="1"/>
  <c r="AY23" i="7" s="1"/>
  <c r="AQ24" i="7"/>
  <c r="AQ23" i="7" s="1"/>
  <c r="AP23" i="7"/>
  <c r="AX23" i="7"/>
  <c r="AS23" i="7"/>
  <c r="AZ23" i="7"/>
  <c r="AR23" i="7"/>
  <c r="AU16" i="7"/>
  <c r="AT15" i="7"/>
  <c r="AW10" i="7"/>
  <c r="AV18" i="7"/>
  <c r="AU17" i="7"/>
  <c r="AT16" i="7"/>
  <c r="AW11" i="7"/>
  <c r="AV10" i="7"/>
  <c r="AU18" i="7"/>
  <c r="AT17" i="7"/>
  <c r="AZ15" i="7"/>
  <c r="AZ9" i="7" s="1"/>
  <c r="AZ5" i="7" s="1"/>
  <c r="AZ31" i="7" s="1"/>
  <c r="AW12" i="7"/>
  <c r="AV11" i="7"/>
  <c r="AU10" i="7"/>
  <c r="AW7" i="7"/>
  <c r="AW6" i="7" s="1"/>
  <c r="AS17" i="7"/>
  <c r="AS15" i="7"/>
  <c r="AS13" i="7"/>
  <c r="AT18" i="7"/>
  <c r="AW13" i="7"/>
  <c r="AU11" i="7"/>
  <c r="AT10" i="7"/>
  <c r="AU12" i="7"/>
  <c r="AU7" i="7"/>
  <c r="AU6" i="7" s="1"/>
  <c r="AW15" i="7"/>
  <c r="AU13" i="7"/>
  <c r="AU14" i="7"/>
  <c r="AW17" i="7"/>
  <c r="AY11" i="7"/>
  <c r="AY9" i="7" s="1"/>
  <c r="AY5" i="7" s="1"/>
  <c r="AT11" i="7"/>
  <c r="AP9" i="7"/>
  <c r="AP5" i="7" s="1"/>
  <c r="AX9" i="7"/>
  <c r="AX5" i="7" s="1"/>
  <c r="AQ9" i="7"/>
  <c r="AQ5" i="7" s="1"/>
  <c r="AS9" i="7"/>
  <c r="AS5" i="7" s="1"/>
  <c r="AR9" i="7"/>
  <c r="AR5" i="7" s="1"/>
  <c r="AR31" i="7" s="1"/>
  <c r="AW23" i="7"/>
  <c r="AT23" i="7"/>
  <c r="AU23" i="7"/>
  <c r="AV23" i="7"/>
  <c r="F9" i="3"/>
  <c r="D8" i="7"/>
  <c r="J9" i="8" s="1"/>
  <c r="C16" i="2"/>
  <c r="F7" i="6"/>
  <c r="F15" i="2" s="1"/>
  <c r="G31" i="1"/>
  <c r="H31" i="1"/>
  <c r="I31" i="1"/>
  <c r="F31" i="1"/>
  <c r="AV9" i="7" l="1"/>
  <c r="AV5" i="7" s="1"/>
  <c r="AV29" i="7" s="1"/>
  <c r="F6" i="2"/>
  <c r="F8" i="2"/>
  <c r="F9" i="2"/>
  <c r="AW9" i="7"/>
  <c r="AW5" i="7" s="1"/>
  <c r="AW31" i="7" s="1"/>
  <c r="AU9" i="7"/>
  <c r="AU5" i="7" s="1"/>
  <c r="AU31" i="7" s="1"/>
  <c r="AT9" i="7"/>
  <c r="AT5" i="7" s="1"/>
  <c r="AT31" i="7" s="1"/>
  <c r="F11" i="2"/>
  <c r="F7" i="2"/>
  <c r="F13" i="2"/>
  <c r="F14" i="2"/>
  <c r="F12" i="2"/>
  <c r="F10" i="2"/>
  <c r="AR29" i="7"/>
  <c r="AS31" i="7"/>
  <c r="AS29" i="7"/>
  <c r="AZ29" i="7"/>
  <c r="AX31" i="7"/>
  <c r="AX29" i="7"/>
  <c r="AQ31" i="7"/>
  <c r="AQ29" i="7"/>
  <c r="AY31" i="7"/>
  <c r="AY29" i="7"/>
  <c r="AP31" i="7"/>
  <c r="AP29" i="7"/>
  <c r="AO9" i="3"/>
  <c r="D7" i="3"/>
  <c r="G6" i="3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G9" i="3"/>
  <c r="H9" i="3"/>
  <c r="I9" i="3"/>
  <c r="J9" i="3"/>
  <c r="K9" i="3"/>
  <c r="L9" i="3"/>
  <c r="AV31" i="7" l="1"/>
  <c r="H6" i="2"/>
  <c r="H7" i="2"/>
  <c r="H8" i="2"/>
  <c r="G8" i="2"/>
  <c r="G7" i="2"/>
  <c r="G6" i="2"/>
  <c r="J7" i="2"/>
  <c r="J6" i="2"/>
  <c r="J8" i="2"/>
  <c r="I7" i="2"/>
  <c r="I6" i="2"/>
  <c r="I8" i="2"/>
  <c r="L6" i="2"/>
  <c r="L8" i="2"/>
  <c r="L7" i="2"/>
  <c r="AO11" i="2"/>
  <c r="AO7" i="2"/>
  <c r="AO14" i="2"/>
  <c r="AO13" i="2"/>
  <c r="AO9" i="2"/>
  <c r="AO6" i="2"/>
  <c r="AO8" i="2"/>
  <c r="AO10" i="2"/>
  <c r="AO12" i="2"/>
  <c r="K7" i="2"/>
  <c r="K8" i="2"/>
  <c r="K6" i="2"/>
  <c r="AT29" i="7"/>
  <c r="AW29" i="7"/>
  <c r="AU29" i="7"/>
  <c r="G11" i="2"/>
  <c r="G9" i="2"/>
  <c r="G14" i="2"/>
  <c r="G12" i="2"/>
  <c r="G13" i="2"/>
  <c r="G10" i="2"/>
  <c r="I13" i="2"/>
  <c r="I11" i="2"/>
  <c r="I9" i="2"/>
  <c r="I14" i="2"/>
  <c r="I12" i="2"/>
  <c r="I10" i="2"/>
  <c r="H14" i="2"/>
  <c r="H12" i="2"/>
  <c r="H10" i="2"/>
  <c r="H13" i="2"/>
  <c r="H11" i="2"/>
  <c r="H9" i="2"/>
  <c r="L13" i="2"/>
  <c r="L11" i="2"/>
  <c r="L9" i="2"/>
  <c r="L14" i="2"/>
  <c r="L12" i="2"/>
  <c r="L10" i="2"/>
  <c r="K9" i="2"/>
  <c r="K12" i="2"/>
  <c r="K13" i="2"/>
  <c r="K14" i="2"/>
  <c r="K10" i="2"/>
  <c r="K11" i="2"/>
  <c r="J14" i="2"/>
  <c r="J12" i="2"/>
  <c r="J11" i="2"/>
  <c r="J9" i="2"/>
  <c r="J10" i="2"/>
  <c r="J13" i="2"/>
  <c r="Y9" i="3"/>
  <c r="AF9" i="3"/>
  <c r="W9" i="3"/>
  <c r="O9" i="3"/>
  <c r="AL9" i="3"/>
  <c r="AD9" i="3"/>
  <c r="V9" i="3"/>
  <c r="N9" i="3"/>
  <c r="X9" i="3"/>
  <c r="P9" i="3"/>
  <c r="AM9" i="3"/>
  <c r="AC9" i="3"/>
  <c r="M9" i="3"/>
  <c r="AB9" i="3"/>
  <c r="AA9" i="3"/>
  <c r="S9" i="3"/>
  <c r="AG9" i="3"/>
  <c r="Q9" i="3"/>
  <c r="AN9" i="3"/>
  <c r="D8" i="3"/>
  <c r="D9" i="3" s="1"/>
  <c r="AE9" i="3"/>
  <c r="AK9" i="3"/>
  <c r="U9" i="3"/>
  <c r="AJ9" i="3"/>
  <c r="T9" i="3"/>
  <c r="AI9" i="3"/>
  <c r="AH9" i="3"/>
  <c r="Z9" i="3"/>
  <c r="R9" i="3"/>
  <c r="F12" i="6"/>
  <c r="J11" i="8"/>
  <c r="F5" i="2"/>
  <c r="K22" i="7"/>
  <c r="M22" i="7"/>
  <c r="P22" i="7"/>
  <c r="AK22" i="7"/>
  <c r="AL22" i="7"/>
  <c r="AM22" i="7"/>
  <c r="AN22" i="7"/>
  <c r="AO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J22" i="7"/>
  <c r="L22" i="7"/>
  <c r="N22" i="7"/>
  <c r="O22" i="7"/>
  <c r="Q22" i="7"/>
  <c r="F2" i="7"/>
  <c r="F3" i="3"/>
  <c r="F4" i="3" s="1"/>
  <c r="F2" i="6"/>
  <c r="F3" i="6" s="1"/>
  <c r="F2" i="2"/>
  <c r="F3" i="2" s="1"/>
  <c r="F2" i="1"/>
  <c r="G2" i="1" s="1"/>
  <c r="H2" i="1" s="1"/>
  <c r="I2" i="1" s="1"/>
  <c r="S7" i="2" l="1"/>
  <c r="S14" i="2"/>
  <c r="S10" i="2"/>
  <c r="S8" i="2"/>
  <c r="S12" i="2"/>
  <c r="S13" i="2"/>
  <c r="S9" i="2"/>
  <c r="S11" i="2"/>
  <c r="S6" i="2"/>
  <c r="U13" i="2"/>
  <c r="U9" i="2"/>
  <c r="U6" i="2"/>
  <c r="U8" i="2"/>
  <c r="U11" i="2"/>
  <c r="U7" i="2"/>
  <c r="U12" i="2"/>
  <c r="U14" i="2"/>
  <c r="U10" i="2"/>
  <c r="AA7" i="2"/>
  <c r="AA14" i="2"/>
  <c r="AA10" i="2"/>
  <c r="AA13" i="2"/>
  <c r="AA8" i="2"/>
  <c r="AA12" i="2"/>
  <c r="AA9" i="2"/>
  <c r="AA11" i="2"/>
  <c r="AA6" i="2"/>
  <c r="V6" i="2"/>
  <c r="V8" i="2"/>
  <c r="V12" i="2"/>
  <c r="V7" i="2"/>
  <c r="V14" i="2"/>
  <c r="V10" i="2"/>
  <c r="V13" i="2"/>
  <c r="V11" i="2"/>
  <c r="V9" i="2"/>
  <c r="AK13" i="2"/>
  <c r="AK9" i="2"/>
  <c r="AK6" i="2"/>
  <c r="AK8" i="2"/>
  <c r="AK11" i="2"/>
  <c r="AK7" i="2"/>
  <c r="AK14" i="2"/>
  <c r="AK10" i="2"/>
  <c r="AK12" i="2"/>
  <c r="AB13" i="2"/>
  <c r="AB9" i="2"/>
  <c r="AB6" i="2"/>
  <c r="AB11" i="2"/>
  <c r="AB8" i="2"/>
  <c r="AB7" i="2"/>
  <c r="AB12" i="2"/>
  <c r="AB10" i="2"/>
  <c r="AB14" i="2"/>
  <c r="AD6" i="2"/>
  <c r="AD8" i="2"/>
  <c r="AD12" i="2"/>
  <c r="AD7" i="2"/>
  <c r="AD14" i="2"/>
  <c r="AD10" i="2"/>
  <c r="AD9" i="2"/>
  <c r="AD11" i="2"/>
  <c r="AD13" i="2"/>
  <c r="R7" i="2"/>
  <c r="R14" i="2"/>
  <c r="R10" i="2"/>
  <c r="R6" i="2"/>
  <c r="R8" i="2"/>
  <c r="R12" i="2"/>
  <c r="R13" i="2"/>
  <c r="R11" i="2"/>
  <c r="R9" i="2"/>
  <c r="AE8" i="2"/>
  <c r="AE12" i="2"/>
  <c r="AE7" i="2"/>
  <c r="AE14" i="2"/>
  <c r="AE10" i="2"/>
  <c r="AE6" i="2"/>
  <c r="AE9" i="2"/>
  <c r="AE13" i="2"/>
  <c r="AE11" i="2"/>
  <c r="M6" i="2"/>
  <c r="M8" i="2"/>
  <c r="M7" i="2"/>
  <c r="AL6" i="2"/>
  <c r="AL8" i="2"/>
  <c r="AL12" i="2"/>
  <c r="AL7" i="2"/>
  <c r="AL14" i="2"/>
  <c r="AL10" i="2"/>
  <c r="AL13" i="2"/>
  <c r="AL11" i="2"/>
  <c r="AL9" i="2"/>
  <c r="AJ13" i="2"/>
  <c r="AJ9" i="2"/>
  <c r="AJ6" i="2"/>
  <c r="AJ11" i="2"/>
  <c r="AJ7" i="2"/>
  <c r="AJ10" i="2"/>
  <c r="AJ8" i="2"/>
  <c r="AJ14" i="2"/>
  <c r="AJ12" i="2"/>
  <c r="AC13" i="2"/>
  <c r="AC9" i="2"/>
  <c r="AC6" i="2"/>
  <c r="AC8" i="2"/>
  <c r="AC11" i="2"/>
  <c r="AC7" i="2"/>
  <c r="AC14" i="2"/>
  <c r="AC12" i="2"/>
  <c r="AC10" i="2"/>
  <c r="O8" i="2"/>
  <c r="O7" i="2"/>
  <c r="O6" i="2"/>
  <c r="AH7" i="2"/>
  <c r="AH14" i="2"/>
  <c r="AH10" i="2"/>
  <c r="AH6" i="2"/>
  <c r="AH8" i="2"/>
  <c r="AH12" i="2"/>
  <c r="AH9" i="2"/>
  <c r="AH13" i="2"/>
  <c r="AH11" i="2"/>
  <c r="AN11" i="2"/>
  <c r="AN13" i="2"/>
  <c r="AN9" i="2"/>
  <c r="AN6" i="2"/>
  <c r="AN14" i="2"/>
  <c r="AN8" i="2"/>
  <c r="AN12" i="2"/>
  <c r="AN10" i="2"/>
  <c r="AN7" i="2"/>
  <c r="AM8" i="2"/>
  <c r="AM12" i="2"/>
  <c r="AM7" i="2"/>
  <c r="AM14" i="2"/>
  <c r="AM10" i="2"/>
  <c r="AM6" i="2"/>
  <c r="AM13" i="2"/>
  <c r="AM11" i="2"/>
  <c r="AM9" i="2"/>
  <c r="W8" i="2"/>
  <c r="W12" i="2"/>
  <c r="W7" i="2"/>
  <c r="W14" i="2"/>
  <c r="W10" i="2"/>
  <c r="W11" i="2"/>
  <c r="W13" i="2"/>
  <c r="W9" i="2"/>
  <c r="W6" i="2"/>
  <c r="AI7" i="2"/>
  <c r="AI14" i="2"/>
  <c r="AI10" i="2"/>
  <c r="AI13" i="2"/>
  <c r="AI8" i="2"/>
  <c r="AI12" i="2"/>
  <c r="AI6" i="2"/>
  <c r="AI11" i="2"/>
  <c r="AI9" i="2"/>
  <c r="Q11" i="2"/>
  <c r="Q7" i="2"/>
  <c r="Q14" i="2"/>
  <c r="Q13" i="2"/>
  <c r="Q9" i="2"/>
  <c r="Q6" i="2"/>
  <c r="Q8" i="2"/>
  <c r="Q10" i="2"/>
  <c r="Q12" i="2"/>
  <c r="P11" i="2"/>
  <c r="P13" i="2"/>
  <c r="P9" i="2"/>
  <c r="P6" i="2"/>
  <c r="P14" i="2"/>
  <c r="P12" i="2"/>
  <c r="P10" i="2"/>
  <c r="P8" i="2"/>
  <c r="P7" i="2"/>
  <c r="AF11" i="2"/>
  <c r="AF13" i="2"/>
  <c r="AF9" i="2"/>
  <c r="AF6" i="2"/>
  <c r="AF8" i="2"/>
  <c r="AF12" i="2"/>
  <c r="AF7" i="2"/>
  <c r="AF10" i="2"/>
  <c r="AF14" i="2"/>
  <c r="N6" i="2"/>
  <c r="N8" i="2"/>
  <c r="N7" i="2"/>
  <c r="Z7" i="2"/>
  <c r="Z14" i="2"/>
  <c r="Z10" i="2"/>
  <c r="Z6" i="2"/>
  <c r="Z8" i="2"/>
  <c r="Z12" i="2"/>
  <c r="Z11" i="2"/>
  <c r="Z13" i="2"/>
  <c r="Z9" i="2"/>
  <c r="T13" i="2"/>
  <c r="T9" i="2"/>
  <c r="T6" i="2"/>
  <c r="T11" i="2"/>
  <c r="T10" i="2"/>
  <c r="T8" i="2"/>
  <c r="T7" i="2"/>
  <c r="T12" i="2"/>
  <c r="T14" i="2"/>
  <c r="AG11" i="2"/>
  <c r="AG7" i="2"/>
  <c r="AG14" i="2"/>
  <c r="AG13" i="2"/>
  <c r="AG9" i="2"/>
  <c r="AG6" i="2"/>
  <c r="AG8" i="2"/>
  <c r="AG10" i="2"/>
  <c r="AG12" i="2"/>
  <c r="X11" i="2"/>
  <c r="X13" i="2"/>
  <c r="X9" i="2"/>
  <c r="X6" i="2"/>
  <c r="X14" i="2"/>
  <c r="X8" i="2"/>
  <c r="X12" i="2"/>
  <c r="X10" i="2"/>
  <c r="X7" i="2"/>
  <c r="Y11" i="2"/>
  <c r="Y7" i="2"/>
  <c r="Y14" i="2"/>
  <c r="Y13" i="2"/>
  <c r="Y9" i="2"/>
  <c r="Y6" i="2"/>
  <c r="Y8" i="2"/>
  <c r="Y10" i="2"/>
  <c r="Y12" i="2"/>
  <c r="O13" i="2"/>
  <c r="O10" i="2"/>
  <c r="O11" i="2"/>
  <c r="O9" i="2"/>
  <c r="O14" i="2"/>
  <c r="O12" i="2"/>
  <c r="N12" i="2"/>
  <c r="N10" i="2"/>
  <c r="N13" i="2"/>
  <c r="N9" i="2"/>
  <c r="N14" i="2"/>
  <c r="N11" i="2"/>
  <c r="M14" i="2"/>
  <c r="M12" i="2"/>
  <c r="M10" i="2"/>
  <c r="M13" i="2"/>
  <c r="M11" i="2"/>
  <c r="M9" i="2"/>
  <c r="F11" i="7"/>
  <c r="F12" i="7"/>
  <c r="F15" i="7"/>
  <c r="G5" i="2"/>
  <c r="G12" i="7" s="1"/>
  <c r="F14" i="7"/>
  <c r="F18" i="7"/>
  <c r="F17" i="7"/>
  <c r="F13" i="7"/>
  <c r="F16" i="7"/>
  <c r="F3" i="7"/>
  <c r="F22" i="7"/>
  <c r="H22" i="7"/>
  <c r="G2" i="2"/>
  <c r="G3" i="2" s="1"/>
  <c r="G22" i="7"/>
  <c r="I22" i="7"/>
  <c r="G2" i="7"/>
  <c r="G2" i="6"/>
  <c r="G3" i="3"/>
  <c r="F3" i="1"/>
  <c r="I3" i="1"/>
  <c r="H3" i="1"/>
  <c r="G3" i="1"/>
  <c r="F10" i="7" l="1"/>
  <c r="G15" i="7"/>
  <c r="G17" i="7"/>
  <c r="G13" i="7"/>
  <c r="G18" i="7"/>
  <c r="H5" i="2"/>
  <c r="G11" i="7"/>
  <c r="G14" i="7"/>
  <c r="G16" i="7"/>
  <c r="H2" i="2"/>
  <c r="H3" i="2" s="1"/>
  <c r="D22" i="7"/>
  <c r="G3" i="7"/>
  <c r="H2" i="7"/>
  <c r="G3" i="6"/>
  <c r="H2" i="6"/>
  <c r="G4" i="3"/>
  <c r="H3" i="3"/>
  <c r="G10" i="7" l="1"/>
  <c r="I5" i="2"/>
  <c r="I12" i="7" s="1"/>
  <c r="H13" i="7"/>
  <c r="H17" i="7"/>
  <c r="H16" i="7"/>
  <c r="H14" i="7"/>
  <c r="H11" i="7"/>
  <c r="H18" i="7"/>
  <c r="H15" i="7"/>
  <c r="I2" i="2"/>
  <c r="I3" i="2" s="1"/>
  <c r="I2" i="7"/>
  <c r="H3" i="7"/>
  <c r="I2" i="6"/>
  <c r="H3" i="6"/>
  <c r="F9" i="6" s="1"/>
  <c r="I3" i="3"/>
  <c r="H4" i="3"/>
  <c r="H10" i="7" l="1"/>
  <c r="J2" i="2"/>
  <c r="J3" i="2" s="1"/>
  <c r="I15" i="7"/>
  <c r="I16" i="7"/>
  <c r="I11" i="7"/>
  <c r="J5" i="2"/>
  <c r="J12" i="7" s="1"/>
  <c r="I13" i="7"/>
  <c r="I18" i="7"/>
  <c r="I14" i="7"/>
  <c r="I17" i="7"/>
  <c r="J2" i="7"/>
  <c r="I3" i="7"/>
  <c r="J2" i="6"/>
  <c r="I3" i="6"/>
  <c r="J3" i="3"/>
  <c r="I4" i="3"/>
  <c r="I10" i="7" l="1"/>
  <c r="K2" i="2"/>
  <c r="K3" i="2" s="1"/>
  <c r="K5" i="2"/>
  <c r="J11" i="7"/>
  <c r="J14" i="7"/>
  <c r="J17" i="7"/>
  <c r="J15" i="7"/>
  <c r="J18" i="7"/>
  <c r="J13" i="7"/>
  <c r="J16" i="7"/>
  <c r="J21" i="7"/>
  <c r="J20" i="7" s="1"/>
  <c r="K2" i="7"/>
  <c r="J3" i="7"/>
  <c r="K2" i="6"/>
  <c r="J3" i="6"/>
  <c r="J4" i="3"/>
  <c r="K3" i="3"/>
  <c r="L2" i="2" l="1"/>
  <c r="M2" i="2" s="1"/>
  <c r="J10" i="7"/>
  <c r="K16" i="7"/>
  <c r="K11" i="7"/>
  <c r="K17" i="7"/>
  <c r="K14" i="7"/>
  <c r="K18" i="7"/>
  <c r="K13" i="7"/>
  <c r="K15" i="7"/>
  <c r="L5" i="2"/>
  <c r="L12" i="7" s="1"/>
  <c r="K21" i="7"/>
  <c r="K20" i="7" s="1"/>
  <c r="J7" i="7"/>
  <c r="J6" i="7" s="1"/>
  <c r="L2" i="7"/>
  <c r="K3" i="7"/>
  <c r="K3" i="6"/>
  <c r="L2" i="6"/>
  <c r="L3" i="3"/>
  <c r="K4" i="3"/>
  <c r="L3" i="2" l="1"/>
  <c r="K10" i="7"/>
  <c r="L15" i="7"/>
  <c r="M5" i="2"/>
  <c r="M12" i="7" s="1"/>
  <c r="L14" i="7"/>
  <c r="L11" i="7"/>
  <c r="L17" i="7"/>
  <c r="L16" i="7"/>
  <c r="L13" i="7"/>
  <c r="L18" i="7"/>
  <c r="L21" i="7"/>
  <c r="L20" i="7" s="1"/>
  <c r="AL7" i="7"/>
  <c r="AL6" i="7" s="1"/>
  <c r="AC7" i="7"/>
  <c r="AC6" i="7" s="1"/>
  <c r="AD7" i="7"/>
  <c r="AD6" i="7" s="1"/>
  <c r="AA7" i="7"/>
  <c r="AA6" i="7" s="1"/>
  <c r="Z7" i="7"/>
  <c r="Z6" i="7" s="1"/>
  <c r="R7" i="7"/>
  <c r="R6" i="7" s="1"/>
  <c r="Q7" i="7"/>
  <c r="Q6" i="7" s="1"/>
  <c r="I7" i="7"/>
  <c r="I6" i="7" s="1"/>
  <c r="F7" i="7"/>
  <c r="F6" i="7" s="1"/>
  <c r="G7" i="7"/>
  <c r="G6" i="7" s="1"/>
  <c r="H7" i="7"/>
  <c r="H6" i="7" s="1"/>
  <c r="M7" i="7"/>
  <c r="M6" i="7" s="1"/>
  <c r="AB7" i="7"/>
  <c r="AB6" i="7" s="1"/>
  <c r="AH7" i="7"/>
  <c r="AH6" i="7" s="1"/>
  <c r="AF7" i="7"/>
  <c r="AF6" i="7" s="1"/>
  <c r="AJ7" i="7"/>
  <c r="AJ6" i="7" s="1"/>
  <c r="T7" i="7"/>
  <c r="T6" i="7" s="1"/>
  <c r="AK7" i="7"/>
  <c r="AK6" i="7" s="1"/>
  <c r="AO7" i="7"/>
  <c r="AO6" i="7" s="1"/>
  <c r="AG7" i="7"/>
  <c r="AG6" i="7" s="1"/>
  <c r="AN7" i="7"/>
  <c r="AN6" i="7" s="1"/>
  <c r="K7" i="7"/>
  <c r="K6" i="7" s="1"/>
  <c r="Y7" i="7"/>
  <c r="Y6" i="7" s="1"/>
  <c r="AM7" i="7"/>
  <c r="AM6" i="7" s="1"/>
  <c r="AE7" i="7"/>
  <c r="AE6" i="7" s="1"/>
  <c r="AI7" i="7"/>
  <c r="AI6" i="7" s="1"/>
  <c r="O7" i="7"/>
  <c r="O6" i="7" s="1"/>
  <c r="L7" i="7"/>
  <c r="L6" i="7" s="1"/>
  <c r="U7" i="7"/>
  <c r="U6" i="7" s="1"/>
  <c r="X7" i="7"/>
  <c r="X6" i="7" s="1"/>
  <c r="P7" i="7"/>
  <c r="P6" i="7" s="1"/>
  <c r="V7" i="7"/>
  <c r="V6" i="7" s="1"/>
  <c r="S7" i="7"/>
  <c r="S6" i="7" s="1"/>
  <c r="W7" i="7"/>
  <c r="W6" i="7" s="1"/>
  <c r="N7" i="7"/>
  <c r="N6" i="7" s="1"/>
  <c r="L3" i="7"/>
  <c r="M2" i="7"/>
  <c r="L3" i="6"/>
  <c r="M2" i="6"/>
  <c r="M3" i="2"/>
  <c r="N2" i="2"/>
  <c r="L4" i="3"/>
  <c r="M3" i="3"/>
  <c r="L10" i="7" l="1"/>
  <c r="M15" i="7"/>
  <c r="M16" i="7"/>
  <c r="N5" i="2"/>
  <c r="M17" i="7"/>
  <c r="M11" i="7"/>
  <c r="M13" i="7"/>
  <c r="M18" i="7"/>
  <c r="M14" i="7"/>
  <c r="M21" i="7"/>
  <c r="M20" i="7" s="1"/>
  <c r="D6" i="7"/>
  <c r="D7" i="7"/>
  <c r="M3" i="7"/>
  <c r="N2" i="7"/>
  <c r="M3" i="6"/>
  <c r="N2" i="6"/>
  <c r="O2" i="2"/>
  <c r="N3" i="2"/>
  <c r="M4" i="3"/>
  <c r="N3" i="3"/>
  <c r="M10" i="7" l="1"/>
  <c r="O5" i="2"/>
  <c r="O12" i="7" s="1"/>
  <c r="N14" i="7"/>
  <c r="N18" i="7"/>
  <c r="N11" i="7"/>
  <c r="N15" i="7"/>
  <c r="N17" i="7"/>
  <c r="N13" i="7"/>
  <c r="N16" i="7"/>
  <c r="N21" i="7"/>
  <c r="N20" i="7" s="1"/>
  <c r="F28" i="7"/>
  <c r="F27" i="7" s="1"/>
  <c r="N3" i="7"/>
  <c r="O2" i="7"/>
  <c r="N3" i="6"/>
  <c r="O2" i="6"/>
  <c r="P2" i="2"/>
  <c r="O3" i="2"/>
  <c r="N4" i="3"/>
  <c r="O3" i="3"/>
  <c r="N10" i="7" l="1"/>
  <c r="O11" i="7"/>
  <c r="O15" i="7"/>
  <c r="O17" i="7"/>
  <c r="O13" i="7"/>
  <c r="O14" i="7"/>
  <c r="O16" i="7"/>
  <c r="P5" i="2"/>
  <c r="P12" i="7" s="1"/>
  <c r="O18" i="7"/>
  <c r="O21" i="7"/>
  <c r="O20" i="7" s="1"/>
  <c r="F21" i="7"/>
  <c r="F20" i="7" s="1"/>
  <c r="O3" i="7"/>
  <c r="P2" i="7"/>
  <c r="P2" i="6"/>
  <c r="O3" i="6"/>
  <c r="P3" i="2"/>
  <c r="Q2" i="2"/>
  <c r="P3" i="3"/>
  <c r="O4" i="3"/>
  <c r="O10" i="7" l="1"/>
  <c r="P14" i="7"/>
  <c r="P16" i="7"/>
  <c r="P17" i="7"/>
  <c r="Q5" i="2"/>
  <c r="P18" i="7"/>
  <c r="P11" i="7"/>
  <c r="P15" i="7"/>
  <c r="P13" i="7"/>
  <c r="P21" i="7"/>
  <c r="P20" i="7" s="1"/>
  <c r="P3" i="7"/>
  <c r="Q2" i="7"/>
  <c r="Q2" i="6"/>
  <c r="P3" i="6"/>
  <c r="Q3" i="2"/>
  <c r="R2" i="2"/>
  <c r="Q3" i="3"/>
  <c r="P4" i="3"/>
  <c r="P10" i="7" l="1"/>
  <c r="Q15" i="7"/>
  <c r="Q18" i="7"/>
  <c r="Q11" i="7"/>
  <c r="R5" i="2"/>
  <c r="R12" i="7" s="1"/>
  <c r="Q13" i="7"/>
  <c r="Q14" i="7"/>
  <c r="Q17" i="7"/>
  <c r="Q16" i="7"/>
  <c r="Q21" i="7"/>
  <c r="Q20" i="7" s="1"/>
  <c r="G7" i="6"/>
  <c r="G15" i="2" s="1"/>
  <c r="Q3" i="7"/>
  <c r="R2" i="7"/>
  <c r="R2" i="6"/>
  <c r="Q3" i="6"/>
  <c r="Q4" i="3"/>
  <c r="R3" i="3"/>
  <c r="R3" i="2"/>
  <c r="S2" i="2"/>
  <c r="Q10" i="7" l="1"/>
  <c r="R18" i="7"/>
  <c r="R14" i="7"/>
  <c r="S5" i="2"/>
  <c r="S12" i="7" s="1"/>
  <c r="R11" i="7"/>
  <c r="R17" i="7"/>
  <c r="R16" i="7"/>
  <c r="R15" i="7"/>
  <c r="R13" i="7"/>
  <c r="R21" i="7"/>
  <c r="R20" i="7" s="1"/>
  <c r="G28" i="7"/>
  <c r="G27" i="7" s="1"/>
  <c r="G21" i="7"/>
  <c r="G20" i="7" s="1"/>
  <c r="S2" i="7"/>
  <c r="R3" i="7"/>
  <c r="R3" i="6"/>
  <c r="S2" i="6"/>
  <c r="S3" i="3"/>
  <c r="R4" i="3"/>
  <c r="T2" i="2"/>
  <c r="S3" i="2"/>
  <c r="R10" i="7" l="1"/>
  <c r="T5" i="2"/>
  <c r="S15" i="7"/>
  <c r="S16" i="7"/>
  <c r="S17" i="7"/>
  <c r="S11" i="7"/>
  <c r="S14" i="7"/>
  <c r="S13" i="7"/>
  <c r="S18" i="7"/>
  <c r="S21" i="7"/>
  <c r="S20" i="7" s="1"/>
  <c r="S3" i="7"/>
  <c r="T2" i="7"/>
  <c r="S3" i="6"/>
  <c r="T2" i="6"/>
  <c r="T3" i="3"/>
  <c r="S4" i="3"/>
  <c r="U2" i="2"/>
  <c r="T3" i="2"/>
  <c r="S10" i="7" l="1"/>
  <c r="T17" i="7"/>
  <c r="T18" i="7"/>
  <c r="T14" i="7"/>
  <c r="T11" i="7"/>
  <c r="T13" i="7"/>
  <c r="T16" i="7"/>
  <c r="U5" i="2"/>
  <c r="U12" i="7" s="1"/>
  <c r="T15" i="7"/>
  <c r="T21" i="7"/>
  <c r="T20" i="7" s="1"/>
  <c r="U2" i="7"/>
  <c r="T3" i="7"/>
  <c r="U2" i="6"/>
  <c r="T3" i="6"/>
  <c r="U3" i="3"/>
  <c r="T4" i="3"/>
  <c r="V2" i="2"/>
  <c r="U3" i="2"/>
  <c r="T10" i="7" l="1"/>
  <c r="V5" i="2"/>
  <c r="V12" i="7" s="1"/>
  <c r="U17" i="7"/>
  <c r="U11" i="7"/>
  <c r="U15" i="7"/>
  <c r="U13" i="7"/>
  <c r="U18" i="7"/>
  <c r="U16" i="7"/>
  <c r="U14" i="7"/>
  <c r="U21" i="7"/>
  <c r="U20" i="7" s="1"/>
  <c r="U3" i="7"/>
  <c r="V2" i="7"/>
  <c r="V2" i="6"/>
  <c r="U3" i="6"/>
  <c r="V3" i="3"/>
  <c r="U4" i="3"/>
  <c r="V3" i="2"/>
  <c r="W2" i="2"/>
  <c r="U10" i="7" l="1"/>
  <c r="V16" i="7"/>
  <c r="V17" i="7"/>
  <c r="V15" i="7"/>
  <c r="W5" i="2"/>
  <c r="V11" i="7"/>
  <c r="V13" i="7"/>
  <c r="V14" i="7"/>
  <c r="V18" i="7"/>
  <c r="V21" i="7"/>
  <c r="V20" i="7" s="1"/>
  <c r="V3" i="7"/>
  <c r="W2" i="7"/>
  <c r="V3" i="6"/>
  <c r="W2" i="6"/>
  <c r="V4" i="3"/>
  <c r="W3" i="3"/>
  <c r="W3" i="2"/>
  <c r="X2" i="2"/>
  <c r="V10" i="7" l="1"/>
  <c r="W16" i="7"/>
  <c r="W18" i="7"/>
  <c r="W17" i="7"/>
  <c r="X5" i="2"/>
  <c r="X12" i="7" s="1"/>
  <c r="W13" i="7"/>
  <c r="W15" i="7"/>
  <c r="W14" i="7"/>
  <c r="W11" i="7"/>
  <c r="W21" i="7"/>
  <c r="W20" i="7" s="1"/>
  <c r="W3" i="7"/>
  <c r="X2" i="7"/>
  <c r="X2" i="6"/>
  <c r="W3" i="6"/>
  <c r="X3" i="3"/>
  <c r="W4" i="3"/>
  <c r="Y2" i="2"/>
  <c r="X3" i="2"/>
  <c r="W10" i="7" l="1"/>
  <c r="X18" i="7"/>
  <c r="X14" i="7"/>
  <c r="X11" i="7"/>
  <c r="X13" i="7"/>
  <c r="X16" i="7"/>
  <c r="Y5" i="2"/>
  <c r="Y12" i="7" s="1"/>
  <c r="X17" i="7"/>
  <c r="X15" i="7"/>
  <c r="X21" i="7"/>
  <c r="X20" i="7" s="1"/>
  <c r="X3" i="7"/>
  <c r="Y2" i="7"/>
  <c r="Y2" i="6"/>
  <c r="X3" i="6"/>
  <c r="X4" i="3"/>
  <c r="Y3" i="3"/>
  <c r="Y3" i="2"/>
  <c r="Z2" i="2"/>
  <c r="X10" i="7" l="1"/>
  <c r="Z5" i="2"/>
  <c r="Y13" i="7"/>
  <c r="Y14" i="7"/>
  <c r="Y17" i="7"/>
  <c r="Y11" i="7"/>
  <c r="Y15" i="7"/>
  <c r="Y16" i="7"/>
  <c r="Y18" i="7"/>
  <c r="Y21" i="7"/>
  <c r="Y20" i="7" s="1"/>
  <c r="Z2" i="7"/>
  <c r="Y3" i="7"/>
  <c r="Z2" i="6"/>
  <c r="Y3" i="6"/>
  <c r="Z3" i="3"/>
  <c r="Y4" i="3"/>
  <c r="AA2" i="2"/>
  <c r="Z3" i="2"/>
  <c r="Y10" i="7" l="1"/>
  <c r="Z13" i="7"/>
  <c r="Z15" i="7"/>
  <c r="Z18" i="7"/>
  <c r="AA5" i="2"/>
  <c r="AA12" i="7" s="1"/>
  <c r="Z11" i="7"/>
  <c r="Z14" i="7"/>
  <c r="Z16" i="7"/>
  <c r="Z17" i="7"/>
  <c r="Z21" i="7"/>
  <c r="Z20" i="7" s="1"/>
  <c r="AA2" i="7"/>
  <c r="Z3" i="7"/>
  <c r="AA2" i="6"/>
  <c r="Z3" i="6"/>
  <c r="AA3" i="3"/>
  <c r="Z4" i="3"/>
  <c r="AA3" i="2"/>
  <c r="AB2" i="2"/>
  <c r="Z10" i="7" l="1"/>
  <c r="AB5" i="2"/>
  <c r="AB12" i="7" s="1"/>
  <c r="AA15" i="7"/>
  <c r="AA13" i="7"/>
  <c r="AA16" i="7"/>
  <c r="AA14" i="7"/>
  <c r="AA18" i="7"/>
  <c r="AA11" i="7"/>
  <c r="AA17" i="7"/>
  <c r="AA21" i="7"/>
  <c r="AA20" i="7" s="1"/>
  <c r="AA3" i="7"/>
  <c r="AB2" i="7"/>
  <c r="AA3" i="6"/>
  <c r="AB2" i="6"/>
  <c r="AB3" i="3"/>
  <c r="AA4" i="3"/>
  <c r="AB3" i="2"/>
  <c r="AC2" i="2"/>
  <c r="AA10" i="7" l="1"/>
  <c r="AC5" i="2"/>
  <c r="AB13" i="7"/>
  <c r="AB15" i="7"/>
  <c r="AB18" i="7"/>
  <c r="AB11" i="7"/>
  <c r="AB14" i="7"/>
  <c r="AB16" i="7"/>
  <c r="AB17" i="7"/>
  <c r="AB21" i="7"/>
  <c r="AB20" i="7" s="1"/>
  <c r="AC2" i="7"/>
  <c r="AB3" i="7"/>
  <c r="AB3" i="6"/>
  <c r="AC2" i="6"/>
  <c r="AC3" i="3"/>
  <c r="AB4" i="3"/>
  <c r="AC3" i="2"/>
  <c r="AD2" i="2"/>
  <c r="AB10" i="7" l="1"/>
  <c r="AC14" i="7"/>
  <c r="AC13" i="7"/>
  <c r="AD5" i="2"/>
  <c r="AD12" i="7" s="1"/>
  <c r="AC17" i="7"/>
  <c r="AC11" i="7"/>
  <c r="AC16" i="7"/>
  <c r="AC15" i="7"/>
  <c r="AC18" i="7"/>
  <c r="AC21" i="7"/>
  <c r="AC20" i="7" s="1"/>
  <c r="AD2" i="7"/>
  <c r="AC3" i="7"/>
  <c r="AC3" i="6"/>
  <c r="AD2" i="6"/>
  <c r="AC4" i="3"/>
  <c r="AD3" i="3"/>
  <c r="AE2" i="2"/>
  <c r="AD3" i="2"/>
  <c r="AC10" i="7" l="1"/>
  <c r="AD16" i="7"/>
  <c r="AE5" i="2"/>
  <c r="AE12" i="7" s="1"/>
  <c r="AD14" i="7"/>
  <c r="AD15" i="7"/>
  <c r="AD18" i="7"/>
  <c r="AD11" i="7"/>
  <c r="AD13" i="7"/>
  <c r="AD17" i="7"/>
  <c r="AD21" i="7"/>
  <c r="AD20" i="7" s="1"/>
  <c r="AD3" i="7"/>
  <c r="AE2" i="7"/>
  <c r="AD3" i="6"/>
  <c r="AE2" i="6"/>
  <c r="AE3" i="3"/>
  <c r="AD4" i="3"/>
  <c r="AE3" i="2"/>
  <c r="AF2" i="2"/>
  <c r="AD10" i="7" l="1"/>
  <c r="AE18" i="7"/>
  <c r="AE16" i="7"/>
  <c r="AE13" i="7"/>
  <c r="AF5" i="2"/>
  <c r="AE15" i="7"/>
  <c r="AE11" i="7"/>
  <c r="AE17" i="7"/>
  <c r="AE14" i="7"/>
  <c r="AE21" i="7"/>
  <c r="AE20" i="7" s="1"/>
  <c r="AF2" i="7"/>
  <c r="AE3" i="7"/>
  <c r="AF2" i="6"/>
  <c r="AE3" i="6"/>
  <c r="AE4" i="3"/>
  <c r="AF3" i="3"/>
  <c r="AG2" i="2"/>
  <c r="AF3" i="2"/>
  <c r="AE10" i="7" l="1"/>
  <c r="AF13" i="7"/>
  <c r="AG5" i="2"/>
  <c r="AG12" i="7" s="1"/>
  <c r="AF16" i="7"/>
  <c r="AF17" i="7"/>
  <c r="AF14" i="7"/>
  <c r="AF11" i="7"/>
  <c r="AF18" i="7"/>
  <c r="AF15" i="7"/>
  <c r="AF21" i="7"/>
  <c r="AF20" i="7" s="1"/>
  <c r="AF3" i="7"/>
  <c r="AG2" i="7"/>
  <c r="AG2" i="6"/>
  <c r="AF3" i="6"/>
  <c r="AG3" i="3"/>
  <c r="AF4" i="3"/>
  <c r="AG3" i="2"/>
  <c r="AH2" i="2"/>
  <c r="AF10" i="7" l="1"/>
  <c r="AG11" i="7"/>
  <c r="AH5" i="2"/>
  <c r="AH12" i="7" s="1"/>
  <c r="AG13" i="7"/>
  <c r="AG17" i="7"/>
  <c r="AG16" i="7"/>
  <c r="AG18" i="7"/>
  <c r="AG14" i="7"/>
  <c r="AG15" i="7"/>
  <c r="AG21" i="7"/>
  <c r="AG20" i="7" s="1"/>
  <c r="AG3" i="7"/>
  <c r="AH2" i="7"/>
  <c r="AH2" i="6"/>
  <c r="AG3" i="6"/>
  <c r="AH3" i="3"/>
  <c r="AG4" i="3"/>
  <c r="AI2" i="2"/>
  <c r="AH3" i="2"/>
  <c r="AG10" i="7" l="1"/>
  <c r="AH16" i="7"/>
  <c r="AH18" i="7"/>
  <c r="AH11" i="7"/>
  <c r="AH13" i="7"/>
  <c r="AH15" i="7"/>
  <c r="AI5" i="2"/>
  <c r="AH14" i="7"/>
  <c r="AH17" i="7"/>
  <c r="AH21" i="7"/>
  <c r="AH20" i="7" s="1"/>
  <c r="AH3" i="7"/>
  <c r="AI2" i="7"/>
  <c r="AI2" i="6"/>
  <c r="AH3" i="6"/>
  <c r="AI3" i="3"/>
  <c r="AH4" i="3"/>
  <c r="AI3" i="2"/>
  <c r="AJ2" i="2"/>
  <c r="AH10" i="7" l="1"/>
  <c r="AI11" i="7"/>
  <c r="AI13" i="7"/>
  <c r="AI18" i="7"/>
  <c r="AI16" i="7"/>
  <c r="AI17" i="7"/>
  <c r="AI15" i="7"/>
  <c r="AJ5" i="2"/>
  <c r="AJ12" i="7" s="1"/>
  <c r="AI14" i="7"/>
  <c r="AI21" i="7"/>
  <c r="AI20" i="7" s="1"/>
  <c r="AJ2" i="7"/>
  <c r="AI3" i="7"/>
  <c r="AJ2" i="6"/>
  <c r="AI3" i="6"/>
  <c r="AI4" i="3"/>
  <c r="AJ3" i="3"/>
  <c r="AK2" i="2"/>
  <c r="AJ3" i="2"/>
  <c r="AI10" i="7" l="1"/>
  <c r="AJ17" i="7"/>
  <c r="AJ16" i="7"/>
  <c r="AJ14" i="7"/>
  <c r="AK5" i="2"/>
  <c r="AK12" i="7" s="1"/>
  <c r="AJ15" i="7"/>
  <c r="AJ11" i="7"/>
  <c r="AJ13" i="7"/>
  <c r="AJ18" i="7"/>
  <c r="AJ21" i="7"/>
  <c r="AJ20" i="7" s="1"/>
  <c r="AK2" i="7"/>
  <c r="AJ3" i="7"/>
  <c r="AJ3" i="6"/>
  <c r="AK2" i="6"/>
  <c r="AJ4" i="3"/>
  <c r="AK3" i="3"/>
  <c r="AL2" i="2"/>
  <c r="AK3" i="2"/>
  <c r="AJ10" i="7" l="1"/>
  <c r="AK14" i="7"/>
  <c r="AK15" i="7"/>
  <c r="AK18" i="7"/>
  <c r="AL5" i="2"/>
  <c r="AK17" i="7"/>
  <c r="AK11" i="7"/>
  <c r="AK16" i="7"/>
  <c r="AK13" i="7"/>
  <c r="AK21" i="7"/>
  <c r="AK20" i="7" s="1"/>
  <c r="AL2" i="7"/>
  <c r="AK3" i="7"/>
  <c r="AK3" i="6"/>
  <c r="AL2" i="6"/>
  <c r="AL3" i="3"/>
  <c r="AK4" i="3"/>
  <c r="AL3" i="2"/>
  <c r="AM2" i="2"/>
  <c r="AK10" i="7" l="1"/>
  <c r="AL14" i="7"/>
  <c r="AL15" i="7"/>
  <c r="AL16" i="7"/>
  <c r="AM5" i="2"/>
  <c r="AM12" i="7" s="1"/>
  <c r="AL18" i="7"/>
  <c r="AL11" i="7"/>
  <c r="AL13" i="7"/>
  <c r="AL17" i="7"/>
  <c r="AL21" i="7"/>
  <c r="AL20" i="7" s="1"/>
  <c r="AM2" i="7"/>
  <c r="AL3" i="7"/>
  <c r="AL3" i="6"/>
  <c r="AM2" i="6"/>
  <c r="AM3" i="3"/>
  <c r="AL4" i="3"/>
  <c r="AN2" i="2"/>
  <c r="AM3" i="2"/>
  <c r="AL10" i="7" l="1"/>
  <c r="AM11" i="7"/>
  <c r="AM18" i="7"/>
  <c r="AM13" i="7"/>
  <c r="AM16" i="7"/>
  <c r="AM17" i="7"/>
  <c r="AN5" i="2"/>
  <c r="AN12" i="7" s="1"/>
  <c r="AM15" i="7"/>
  <c r="AM14" i="7"/>
  <c r="AM21" i="7"/>
  <c r="AM20" i="7" s="1"/>
  <c r="AM3" i="7"/>
  <c r="AN2" i="7"/>
  <c r="AN2" i="6"/>
  <c r="AM3" i="6"/>
  <c r="AN3" i="3"/>
  <c r="AM4" i="3"/>
  <c r="AO2" i="2"/>
  <c r="AO3" i="2" s="1"/>
  <c r="AN3" i="2"/>
  <c r="AM10" i="7" l="1"/>
  <c r="AN11" i="7"/>
  <c r="AO5" i="2"/>
  <c r="AN15" i="7"/>
  <c r="AN13" i="7"/>
  <c r="AN16" i="7"/>
  <c r="AN18" i="7"/>
  <c r="AN14" i="7"/>
  <c r="AN17" i="7"/>
  <c r="AN21" i="7"/>
  <c r="AN20" i="7" s="1"/>
  <c r="AO2" i="7"/>
  <c r="AP2" i="7" s="1"/>
  <c r="AN3" i="7"/>
  <c r="AO2" i="6"/>
  <c r="AN3" i="6"/>
  <c r="AO3" i="3"/>
  <c r="AO4" i="3" s="1"/>
  <c r="AN4" i="3"/>
  <c r="AQ2" i="7" l="1"/>
  <c r="AP3" i="7"/>
  <c r="AN10" i="7"/>
  <c r="AO11" i="7"/>
  <c r="D11" i="7" s="1"/>
  <c r="AO17" i="7"/>
  <c r="AO18" i="7"/>
  <c r="AO21" i="7"/>
  <c r="AO20" i="7" s="1"/>
  <c r="AO3" i="7"/>
  <c r="AO3" i="6"/>
  <c r="AR2" i="7" l="1"/>
  <c r="AQ3" i="7"/>
  <c r="E12" i="2"/>
  <c r="AO16" i="7"/>
  <c r="D16" i="7" s="1"/>
  <c r="E11" i="2"/>
  <c r="AO15" i="7"/>
  <c r="E10" i="2"/>
  <c r="AO14" i="7"/>
  <c r="D14" i="7" s="1"/>
  <c r="E9" i="2"/>
  <c r="AO13" i="7"/>
  <c r="D13" i="7" s="1"/>
  <c r="AO10" i="7"/>
  <c r="E13" i="2"/>
  <c r="E7" i="2"/>
  <c r="D18" i="7"/>
  <c r="D17" i="7"/>
  <c r="D15" i="7"/>
  <c r="E14" i="2"/>
  <c r="D25" i="7"/>
  <c r="J8" i="8" s="1"/>
  <c r="AS2" i="7" l="1"/>
  <c r="AR3" i="7"/>
  <c r="AS3" i="7" l="1"/>
  <c r="AT2" i="7"/>
  <c r="F26" i="7"/>
  <c r="F24" i="7" l="1"/>
  <c r="F23" i="7" s="1"/>
  <c r="AU2" i="7"/>
  <c r="AT3" i="7"/>
  <c r="G9" i="6"/>
  <c r="H7" i="6" s="1"/>
  <c r="H15" i="2" s="1"/>
  <c r="G26" i="7"/>
  <c r="G24" i="7" s="1"/>
  <c r="AU3" i="7" l="1"/>
  <c r="AV2" i="7"/>
  <c r="G23" i="7"/>
  <c r="AV3" i="7" l="1"/>
  <c r="AW2" i="7"/>
  <c r="H21" i="7"/>
  <c r="H20" i="7" s="1"/>
  <c r="AW3" i="7" l="1"/>
  <c r="AX2" i="7"/>
  <c r="AY2" i="7" l="1"/>
  <c r="AX3" i="7"/>
  <c r="H28" i="7"/>
  <c r="H27" i="7" s="1"/>
  <c r="AZ2" i="7" l="1"/>
  <c r="AZ3" i="7" s="1"/>
  <c r="AY3" i="7"/>
  <c r="E6" i="2"/>
  <c r="D10" i="7" l="1"/>
  <c r="H26" i="7" l="1"/>
  <c r="H24" i="7" s="1"/>
  <c r="H9" i="6"/>
  <c r="I7" i="6" l="1"/>
  <c r="I15" i="2" s="1"/>
  <c r="H23" i="7" l="1"/>
  <c r="I28" i="7" l="1"/>
  <c r="I21" i="7"/>
  <c r="I20" i="7" s="1"/>
  <c r="D21" i="7" l="1"/>
  <c r="I27" i="7"/>
  <c r="D20" i="7" l="1"/>
  <c r="I26" i="7" l="1"/>
  <c r="I24" i="7" s="1"/>
  <c r="I9" i="6"/>
  <c r="J7" i="6" l="1"/>
  <c r="J15" i="2" s="1"/>
  <c r="I23" i="7" l="1"/>
  <c r="J28" i="7" l="1"/>
  <c r="J27" i="7" l="1"/>
  <c r="J26" i="7" l="1"/>
  <c r="J24" i="7" s="1"/>
  <c r="J9" i="6"/>
  <c r="K7" i="6" l="1"/>
  <c r="K15" i="2" s="1"/>
  <c r="J23" i="7" l="1"/>
  <c r="K28" i="7" l="1"/>
  <c r="K27" i="7" l="1"/>
  <c r="K26" i="7" l="1"/>
  <c r="K24" i="7" s="1"/>
  <c r="K9" i="6"/>
  <c r="L7" i="6" l="1"/>
  <c r="L15" i="2" s="1"/>
  <c r="K23" i="7" l="1"/>
  <c r="L28" i="7" l="1"/>
  <c r="L27" i="7" l="1"/>
  <c r="L26" i="7" l="1"/>
  <c r="L24" i="7" s="1"/>
  <c r="L9" i="6"/>
  <c r="M7" i="6" s="1"/>
  <c r="M15" i="2" s="1"/>
  <c r="L23" i="7" l="1"/>
  <c r="M28" i="7"/>
  <c r="M27" i="7" l="1"/>
  <c r="M9" i="6" l="1"/>
  <c r="M26" i="7"/>
  <c r="M24" i="7" s="1"/>
  <c r="N7" i="6" l="1"/>
  <c r="N15" i="2" s="1"/>
  <c r="M23" i="7" l="1"/>
  <c r="N28" i="7" l="1"/>
  <c r="N27" i="7" l="1"/>
  <c r="N26" i="7" l="1"/>
  <c r="N24" i="7" s="1"/>
  <c r="N9" i="6"/>
  <c r="O7" i="6" l="1"/>
  <c r="O15" i="2" s="1"/>
  <c r="N23" i="7" l="1"/>
  <c r="O28" i="7" l="1"/>
  <c r="O27" i="7" l="1"/>
  <c r="O26" i="7" l="1"/>
  <c r="O24" i="7" s="1"/>
  <c r="O9" i="6"/>
  <c r="P7" i="6" l="1"/>
  <c r="P15" i="2" s="1"/>
  <c r="O23" i="7" l="1"/>
  <c r="P28" i="7" l="1"/>
  <c r="P27" i="7" l="1"/>
  <c r="P26" i="7" l="1"/>
  <c r="P9" i="6"/>
  <c r="P24" i="7" l="1"/>
  <c r="P23" i="7" s="1"/>
  <c r="Q7" i="6"/>
  <c r="Q15" i="2" s="1"/>
  <c r="Q28" i="7" l="1"/>
  <c r="Q27" i="7" s="1"/>
  <c r="Q26" i="7" l="1"/>
  <c r="Q9" i="6"/>
  <c r="Q24" i="7" l="1"/>
  <c r="Q23" i="7" s="1"/>
  <c r="R7" i="6"/>
  <c r="R15" i="2" s="1"/>
  <c r="R28" i="7" l="1"/>
  <c r="R27" i="7" s="1"/>
  <c r="R26" i="7" l="1"/>
  <c r="R9" i="6"/>
  <c r="R24" i="7" l="1"/>
  <c r="R23" i="7" s="1"/>
  <c r="S7" i="6"/>
  <c r="S15" i="2" s="1"/>
  <c r="S28" i="7" l="1"/>
  <c r="S27" i="7" s="1"/>
  <c r="S26" i="7" l="1"/>
  <c r="S9" i="6"/>
  <c r="S24" i="7" l="1"/>
  <c r="S23" i="7" s="1"/>
  <c r="T7" i="6"/>
  <c r="T15" i="2" s="1"/>
  <c r="T28" i="7" l="1"/>
  <c r="T27" i="7" s="1"/>
  <c r="T26" i="7" l="1"/>
  <c r="T9" i="6"/>
  <c r="T24" i="7" l="1"/>
  <c r="T23" i="7" s="1"/>
  <c r="U7" i="6"/>
  <c r="U15" i="2" s="1"/>
  <c r="U28" i="7" l="1"/>
  <c r="U27" i="7" s="1"/>
  <c r="U26" i="7" l="1"/>
  <c r="U9" i="6"/>
  <c r="U24" i="7" l="1"/>
  <c r="U23" i="7" s="1"/>
  <c r="V7" i="6"/>
  <c r="V15" i="2" s="1"/>
  <c r="V28" i="7" l="1"/>
  <c r="V27" i="7" s="1"/>
  <c r="V26" i="7" l="1"/>
  <c r="V9" i="6"/>
  <c r="V24" i="7" l="1"/>
  <c r="V23" i="7" s="1"/>
  <c r="W7" i="6"/>
  <c r="W15" i="2" s="1"/>
  <c r="W28" i="7" l="1"/>
  <c r="W27" i="7" s="1"/>
  <c r="W26" i="7" l="1"/>
  <c r="W9" i="6"/>
  <c r="W24" i="7" l="1"/>
  <c r="W23" i="7" s="1"/>
  <c r="X7" i="6"/>
  <c r="X15" i="2" s="1"/>
  <c r="X28" i="7" l="1"/>
  <c r="X27" i="7" s="1"/>
  <c r="X26" i="7" l="1"/>
  <c r="X9" i="6"/>
  <c r="X24" i="7" l="1"/>
  <c r="X23" i="7" s="1"/>
  <c r="Y7" i="6"/>
  <c r="Y15" i="2" s="1"/>
  <c r="Y28" i="7" l="1"/>
  <c r="Y27" i="7" s="1"/>
  <c r="Y26" i="7" l="1"/>
  <c r="Y9" i="6"/>
  <c r="Y24" i="7" l="1"/>
  <c r="Y23" i="7" s="1"/>
  <c r="Z7" i="6"/>
  <c r="Z15" i="2" s="1"/>
  <c r="Z28" i="7" l="1"/>
  <c r="Z27" i="7" s="1"/>
  <c r="Z26" i="7" l="1"/>
  <c r="Z9" i="6"/>
  <c r="Z24" i="7" l="1"/>
  <c r="Z23" i="7" s="1"/>
  <c r="AA7" i="6"/>
  <c r="AA15" i="2" s="1"/>
  <c r="AA28" i="7" l="1"/>
  <c r="AA27" i="7" s="1"/>
  <c r="AA26" i="7" l="1"/>
  <c r="AA9" i="6"/>
  <c r="AA24" i="7" l="1"/>
  <c r="AA23" i="7" s="1"/>
  <c r="AB7" i="6"/>
  <c r="AB15" i="2" s="1"/>
  <c r="AB28" i="7" l="1"/>
  <c r="AB27" i="7" s="1"/>
  <c r="AB26" i="7" l="1"/>
  <c r="AB9" i="6"/>
  <c r="AB24" i="7" l="1"/>
  <c r="AB23" i="7" s="1"/>
  <c r="AC7" i="6"/>
  <c r="AC15" i="2" s="1"/>
  <c r="AC28" i="7" l="1"/>
  <c r="AC27" i="7" s="1"/>
  <c r="AC26" i="7" l="1"/>
  <c r="AC9" i="6"/>
  <c r="AC24" i="7" l="1"/>
  <c r="AC23" i="7" s="1"/>
  <c r="AD7" i="6"/>
  <c r="AD15" i="2" s="1"/>
  <c r="AD28" i="7" l="1"/>
  <c r="AD27" i="7" s="1"/>
  <c r="AD26" i="7" l="1"/>
  <c r="AD9" i="6"/>
  <c r="AD24" i="7" l="1"/>
  <c r="AD23" i="7" s="1"/>
  <c r="AE7" i="6"/>
  <c r="AE15" i="2" s="1"/>
  <c r="AE28" i="7" l="1"/>
  <c r="AE27" i="7" s="1"/>
  <c r="AE26" i="7" l="1"/>
  <c r="AE9" i="6"/>
  <c r="AE24" i="7" l="1"/>
  <c r="AE23" i="7" s="1"/>
  <c r="AF7" i="6"/>
  <c r="AF15" i="2" s="1"/>
  <c r="AF28" i="7" l="1"/>
  <c r="AF27" i="7" s="1"/>
  <c r="AF26" i="7" l="1"/>
  <c r="AF9" i="6"/>
  <c r="AF24" i="7" l="1"/>
  <c r="AF23" i="7" s="1"/>
  <c r="AG7" i="6"/>
  <c r="AG15" i="2" s="1"/>
  <c r="AG28" i="7" l="1"/>
  <c r="AG27" i="7" s="1"/>
  <c r="AG26" i="7" l="1"/>
  <c r="AG9" i="6"/>
  <c r="AG24" i="7" l="1"/>
  <c r="AG23" i="7" s="1"/>
  <c r="AH7" i="6"/>
  <c r="AH15" i="2" s="1"/>
  <c r="AH28" i="7" l="1"/>
  <c r="AH27" i="7" s="1"/>
  <c r="AH26" i="7" l="1"/>
  <c r="AH9" i="6"/>
  <c r="AH24" i="7" l="1"/>
  <c r="AH23" i="7" s="1"/>
  <c r="AI7" i="6"/>
  <c r="AI15" i="2" s="1"/>
  <c r="AI28" i="7" l="1"/>
  <c r="AI27" i="7" s="1"/>
  <c r="AI26" i="7" l="1"/>
  <c r="AI9" i="6"/>
  <c r="AI24" i="7" l="1"/>
  <c r="AI23" i="7" s="1"/>
  <c r="AJ7" i="6"/>
  <c r="AJ15" i="2" s="1"/>
  <c r="AJ28" i="7" l="1"/>
  <c r="AJ27" i="7" s="1"/>
  <c r="AJ26" i="7" l="1"/>
  <c r="AJ9" i="6"/>
  <c r="AJ24" i="7" l="1"/>
  <c r="AJ23" i="7" s="1"/>
  <c r="AK7" i="6"/>
  <c r="AK15" i="2" s="1"/>
  <c r="AK28" i="7" l="1"/>
  <c r="AK27" i="7" s="1"/>
  <c r="AK26" i="7" l="1"/>
  <c r="AK9" i="6"/>
  <c r="AK24" i="7" l="1"/>
  <c r="AK23" i="7" s="1"/>
  <c r="AL7" i="6"/>
  <c r="AL15" i="2" s="1"/>
  <c r="AL28" i="7" l="1"/>
  <c r="AL27" i="7" s="1"/>
  <c r="AL26" i="7" l="1"/>
  <c r="AL9" i="6"/>
  <c r="AL24" i="7" l="1"/>
  <c r="AL23" i="7" s="1"/>
  <c r="AM7" i="6"/>
  <c r="AM15" i="2" s="1"/>
  <c r="AM28" i="7" l="1"/>
  <c r="AM27" i="7" s="1"/>
  <c r="AM26" i="7" l="1"/>
  <c r="AM9" i="6"/>
  <c r="AM24" i="7" l="1"/>
  <c r="AM23" i="7" s="1"/>
  <c r="AN7" i="6"/>
  <c r="AN15" i="2" s="1"/>
  <c r="AN28" i="7" l="1"/>
  <c r="AN27" i="7" s="1"/>
  <c r="AN26" i="7" l="1"/>
  <c r="AN9" i="6"/>
  <c r="AN24" i="7" l="1"/>
  <c r="AN23" i="7" s="1"/>
  <c r="AO7" i="6"/>
  <c r="AO15" i="2" s="1"/>
  <c r="E15" i="2" s="1"/>
  <c r="D7" i="6" l="1"/>
  <c r="AO28" i="7" l="1"/>
  <c r="D8" i="6"/>
  <c r="AO27" i="7" l="1"/>
  <c r="D28" i="7"/>
  <c r="D27" i="7" l="1"/>
  <c r="D6" i="6" l="1"/>
  <c r="AO26" i="7"/>
  <c r="AO24" i="7" s="1"/>
  <c r="AO9" i="6"/>
  <c r="D26" i="7" l="1"/>
  <c r="J10" i="8"/>
  <c r="J7" i="8" s="1"/>
  <c r="AO23" i="7" l="1"/>
  <c r="D24" i="7"/>
  <c r="D23" i="7" l="1"/>
  <c r="AO12" i="7"/>
  <c r="AI12" i="7"/>
  <c r="AL12" i="7"/>
  <c r="K12" i="7"/>
  <c r="Q12" i="7"/>
  <c r="Z12" i="7"/>
  <c r="AC12" i="7"/>
  <c r="N12" i="7"/>
  <c r="H12" i="7"/>
  <c r="W12" i="7"/>
  <c r="T12" i="7"/>
  <c r="E8" i="2"/>
  <c r="AF12" i="7"/>
  <c r="D12" i="7" l="1"/>
  <c r="D16" i="2"/>
  <c r="E16" i="2"/>
  <c r="AH16" i="2"/>
  <c r="Z19" i="7"/>
  <c r="Z9" i="7" s="1"/>
  <c r="Z5" i="7" s="1"/>
  <c r="AK16" i="2"/>
  <c r="P16" i="2"/>
  <c r="P19" i="7"/>
  <c r="P9" i="7" s="1"/>
  <c r="P5" i="7" s="1"/>
  <c r="AK19" i="7"/>
  <c r="AK9" i="7" s="1"/>
  <c r="AK5" i="7" s="1"/>
  <c r="Q16" i="2"/>
  <c r="AI16" i="2"/>
  <c r="AD16" i="2"/>
  <c r="AD19" i="7"/>
  <c r="AD9" i="7" s="1"/>
  <c r="AD5" i="7" s="1"/>
  <c r="L19" i="7"/>
  <c r="L9" i="7" s="1"/>
  <c r="L5" i="7" s="1"/>
  <c r="S16" i="2"/>
  <c r="S19" i="7"/>
  <c r="S9" i="7" s="1"/>
  <c r="S5" i="7" s="1"/>
  <c r="S31" i="7" s="1"/>
  <c r="Y16" i="2"/>
  <c r="Y19" i="7"/>
  <c r="Y9" i="7" s="1"/>
  <c r="Y5" i="7" s="1"/>
  <c r="Y13" i="6" s="1"/>
  <c r="AJ16" i="2"/>
  <c r="AJ19" i="7"/>
  <c r="AJ9" i="7" s="1"/>
  <c r="AJ5" i="7" s="1"/>
  <c r="G16" i="2"/>
  <c r="AL16" i="2"/>
  <c r="V16" i="2"/>
  <c r="V19" i="7"/>
  <c r="V9" i="7" s="1"/>
  <c r="V5" i="7" s="1"/>
  <c r="I16" i="2"/>
  <c r="M16" i="2"/>
  <c r="M19" i="7"/>
  <c r="M9" i="7"/>
  <c r="M5" i="7" s="1"/>
  <c r="M31" i="7" s="1"/>
  <c r="R16" i="2"/>
  <c r="R19" i="7"/>
  <c r="R9" i="7" s="1"/>
  <c r="R5" i="7" s="1"/>
  <c r="W16" i="2"/>
  <c r="W19" i="7"/>
  <c r="W9" i="7" s="1"/>
  <c r="W5" i="7" s="1"/>
  <c r="AC16" i="2"/>
  <c r="AC19" i="7"/>
  <c r="AC9" i="7" s="1"/>
  <c r="AC5" i="7" s="1"/>
  <c r="K16" i="2"/>
  <c r="K19" i="7"/>
  <c r="K9" i="7" s="1"/>
  <c r="K5" i="7" s="1"/>
  <c r="AG16" i="2"/>
  <c r="AG19" i="7"/>
  <c r="AG9" i="7" s="1"/>
  <c r="AG5" i="7" s="1"/>
  <c r="J16" i="2"/>
  <c r="O16" i="2"/>
  <c r="O19" i="7"/>
  <c r="O9" i="7" s="1"/>
  <c r="O5" i="7" s="1"/>
  <c r="U16" i="2"/>
  <c r="U19" i="7"/>
  <c r="U9" i="7" s="1"/>
  <c r="U5" i="7" s="1"/>
  <c r="AA16" i="2"/>
  <c r="AA19" i="7"/>
  <c r="AA9" i="7" s="1"/>
  <c r="AA5" i="7" s="1"/>
  <c r="AB19" i="7"/>
  <c r="AB9" i="7" s="1"/>
  <c r="AB5" i="7" s="1"/>
  <c r="AM16" i="2"/>
  <c r="AM19" i="7"/>
  <c r="AM9" i="7" s="1"/>
  <c r="AM5" i="7" s="1"/>
  <c r="AO19" i="7"/>
  <c r="AO9" i="7" s="1"/>
  <c r="AO5" i="7" s="1"/>
  <c r="T16" i="2"/>
  <c r="T19" i="7"/>
  <c r="T9" i="7" s="1"/>
  <c r="T5" i="7" s="1"/>
  <c r="N16" i="2"/>
  <c r="N19" i="7"/>
  <c r="N9" i="7" s="1"/>
  <c r="N5" i="7" s="1"/>
  <c r="AF16" i="2"/>
  <c r="AF19" i="7"/>
  <c r="AF9" i="7" s="1"/>
  <c r="AF5" i="7" s="1"/>
  <c r="H16" i="2"/>
  <c r="X16" i="2"/>
  <c r="AE16" i="2"/>
  <c r="AE19" i="7"/>
  <c r="AE9" i="7" s="1"/>
  <c r="AE5" i="7" s="1"/>
  <c r="F16" i="2"/>
  <c r="AN16" i="2"/>
  <c r="AN19" i="7"/>
  <c r="AN9" i="7" s="1"/>
  <c r="AN5" i="7" s="1"/>
  <c r="Y14" i="6" l="1"/>
  <c r="L29" i="7"/>
  <c r="L13" i="6"/>
  <c r="L31" i="7"/>
  <c r="W13" i="6"/>
  <c r="W14" i="6" s="1"/>
  <c r="W31" i="7"/>
  <c r="W29" i="7"/>
  <c r="AD13" i="6"/>
  <c r="AD29" i="7"/>
  <c r="AD31" i="7"/>
  <c r="AB31" i="7"/>
  <c r="AB29" i="7"/>
  <c r="AB13" i="6"/>
  <c r="V31" i="7"/>
  <c r="V13" i="6"/>
  <c r="V29" i="7"/>
  <c r="R31" i="7"/>
  <c r="R29" i="7"/>
  <c r="R13" i="6"/>
  <c r="Z29" i="7"/>
  <c r="Z31" i="7"/>
  <c r="Z13" i="6"/>
  <c r="Z14" i="6" s="1"/>
  <c r="AA31" i="7"/>
  <c r="AA29" i="7"/>
  <c r="AA13" i="6"/>
  <c r="U31" i="7"/>
  <c r="U29" i="7"/>
  <c r="U13" i="6"/>
  <c r="N31" i="7"/>
  <c r="N29" i="7"/>
  <c r="N13" i="6"/>
  <c r="N14" i="6" s="1"/>
  <c r="AG31" i="7"/>
  <c r="AG29" i="7"/>
  <c r="AG13" i="6"/>
  <c r="AO29" i="7"/>
  <c r="AO13" i="6"/>
  <c r="AO14" i="6" s="1"/>
  <c r="AO31" i="7"/>
  <c r="AK31" i="7"/>
  <c r="AK13" i="6"/>
  <c r="AK29" i="7"/>
  <c r="T29" i="7"/>
  <c r="T31" i="7"/>
  <c r="T13" i="6"/>
  <c r="T14" i="6" s="1"/>
  <c r="AF31" i="7"/>
  <c r="AF13" i="6"/>
  <c r="AF14" i="6" s="1"/>
  <c r="AF29" i="7"/>
  <c r="AM29" i="7"/>
  <c r="AM13" i="6"/>
  <c r="AM31" i="7"/>
  <c r="O29" i="7"/>
  <c r="O31" i="7"/>
  <c r="O13" i="6"/>
  <c r="AJ31" i="7"/>
  <c r="AJ13" i="6"/>
  <c r="AJ29" i="7"/>
  <c r="P13" i="6"/>
  <c r="P31" i="7"/>
  <c r="P29" i="7"/>
  <c r="AE31" i="7"/>
  <c r="AE13" i="6"/>
  <c r="AE29" i="7"/>
  <c r="AN29" i="7"/>
  <c r="AN31" i="7"/>
  <c r="AN13" i="6"/>
  <c r="AN14" i="6" s="1"/>
  <c r="K13" i="6"/>
  <c r="K14" i="6" s="1"/>
  <c r="K31" i="7"/>
  <c r="K29" i="7"/>
  <c r="AC31" i="7"/>
  <c r="AC29" i="7"/>
  <c r="AC13" i="6"/>
  <c r="AC14" i="6" s="1"/>
  <c r="X19" i="7"/>
  <c r="X9" i="7" s="1"/>
  <c r="X5" i="7" s="1"/>
  <c r="M13" i="6"/>
  <c r="I19" i="7"/>
  <c r="I9" i="7" s="1"/>
  <c r="I5" i="7" s="1"/>
  <c r="AL19" i="7"/>
  <c r="AL9" i="7" s="1"/>
  <c r="AL5" i="7" s="1"/>
  <c r="S13" i="6"/>
  <c r="M29" i="7"/>
  <c r="Q19" i="7"/>
  <c r="Q9" i="7" s="1"/>
  <c r="Q5" i="7" s="1"/>
  <c r="AH19" i="7"/>
  <c r="AH9" i="7" s="1"/>
  <c r="AH5" i="7" s="1"/>
  <c r="AB16" i="2"/>
  <c r="Y31" i="7"/>
  <c r="AO16" i="2"/>
  <c r="S29" i="7"/>
  <c r="Y29" i="7"/>
  <c r="Z16" i="2"/>
  <c r="AI19" i="7"/>
  <c r="AI9" i="7" s="1"/>
  <c r="AI5" i="7" s="1"/>
  <c r="F19" i="7"/>
  <c r="H19" i="7"/>
  <c r="H9" i="7" s="1"/>
  <c r="H5" i="7" s="1"/>
  <c r="J19" i="7"/>
  <c r="J9" i="7" s="1"/>
  <c r="J5" i="7" s="1"/>
  <c r="L16" i="2"/>
  <c r="G19" i="7"/>
  <c r="G9" i="7" s="1"/>
  <c r="G5" i="7" s="1"/>
  <c r="AM14" i="6" l="1"/>
  <c r="AO15" i="6"/>
  <c r="AJ14" i="6"/>
  <c r="O14" i="6"/>
  <c r="U14" i="6"/>
  <c r="W15" i="6"/>
  <c r="AD14" i="6"/>
  <c r="AF15" i="6"/>
  <c r="R14" i="6"/>
  <c r="T15" i="6"/>
  <c r="L14" i="6"/>
  <c r="N15" i="6"/>
  <c r="AG14" i="6"/>
  <c r="AA14" i="6"/>
  <c r="AC15" i="6"/>
  <c r="H29" i="7"/>
  <c r="H13" i="6"/>
  <c r="H31" i="7"/>
  <c r="X29" i="7"/>
  <c r="X13" i="6"/>
  <c r="AC16" i="6" s="1"/>
  <c r="X31" i="7"/>
  <c r="AK14" i="6"/>
  <c r="V14" i="6"/>
  <c r="Q13" i="6"/>
  <c r="Q14" i="6" s="1"/>
  <c r="Q31" i="7"/>
  <c r="Q29" i="7"/>
  <c r="AB14" i="6"/>
  <c r="AI13" i="6"/>
  <c r="AI14" i="6" s="1"/>
  <c r="AI31" i="7"/>
  <c r="AI29" i="7"/>
  <c r="AE14" i="6"/>
  <c r="D19" i="7"/>
  <c r="F9" i="7"/>
  <c r="S14" i="6"/>
  <c r="G31" i="7"/>
  <c r="G13" i="6"/>
  <c r="G29" i="7"/>
  <c r="AL13" i="6"/>
  <c r="AL14" i="6" s="1"/>
  <c r="AL31" i="7"/>
  <c r="AL29" i="7"/>
  <c r="AH13" i="6"/>
  <c r="AH31" i="7"/>
  <c r="AH29" i="7"/>
  <c r="I13" i="6"/>
  <c r="I14" i="6" s="1"/>
  <c r="I31" i="7"/>
  <c r="I29" i="7"/>
  <c r="J31" i="7"/>
  <c r="J29" i="7"/>
  <c r="J13" i="6"/>
  <c r="M14" i="6"/>
  <c r="P14" i="6"/>
  <c r="AI15" i="6" l="1"/>
  <c r="H14" i="6"/>
  <c r="Q16" i="6"/>
  <c r="Q15" i="6"/>
  <c r="AL15" i="6"/>
  <c r="AO16" i="6"/>
  <c r="X14" i="6"/>
  <c r="Z15" i="6"/>
  <c r="AH14" i="6"/>
  <c r="D9" i="7"/>
  <c r="F5" i="7"/>
  <c r="G14" i="6"/>
  <c r="L15" i="6"/>
  <c r="J14" i="6"/>
  <c r="D5" i="7" l="1"/>
  <c r="F13" i="6"/>
  <c r="H15" i="6" s="1"/>
  <c r="F29" i="7"/>
  <c r="F31" i="7"/>
  <c r="D29" i="7" l="1"/>
  <c r="D30" i="7" s="1"/>
  <c r="D41" i="7" s="1"/>
  <c r="Q12" i="8" s="1"/>
  <c r="F30" i="7"/>
  <c r="F32" i="7"/>
  <c r="D31" i="7"/>
  <c r="Q7" i="8" s="1"/>
  <c r="D37" i="7"/>
  <c r="Q9" i="8" s="1"/>
  <c r="D35" i="7"/>
  <c r="Q8" i="8" s="1"/>
  <c r="F14" i="6"/>
  <c r="F33" i="7" l="1"/>
  <c r="G32" i="7"/>
  <c r="G30" i="7"/>
  <c r="G12" i="6"/>
  <c r="H30" i="7" l="1"/>
  <c r="H12" i="6"/>
  <c r="H32" i="7"/>
  <c r="G33" i="7"/>
  <c r="I32" i="7" l="1"/>
  <c r="H33" i="7"/>
  <c r="I30" i="7"/>
  <c r="I12" i="6"/>
  <c r="J12" i="6" l="1"/>
  <c r="J30" i="7"/>
  <c r="I33" i="7"/>
  <c r="J32" i="7"/>
  <c r="J33" i="7" l="1"/>
  <c r="K32" i="7"/>
  <c r="K12" i="6"/>
  <c r="K30" i="7"/>
  <c r="L12" i="6" l="1"/>
  <c r="L30" i="7"/>
  <c r="K33" i="7"/>
  <c r="L32" i="7"/>
  <c r="L33" i="7" l="1"/>
  <c r="M32" i="7"/>
  <c r="M12" i="6"/>
  <c r="M30" i="7"/>
  <c r="N30" i="7" l="1"/>
  <c r="N12" i="6"/>
  <c r="N32" i="7"/>
  <c r="M33" i="7"/>
  <c r="O32" i="7" l="1"/>
  <c r="N33" i="7"/>
  <c r="O30" i="7"/>
  <c r="O12" i="6"/>
  <c r="P30" i="7" l="1"/>
  <c r="P12" i="6"/>
  <c r="P32" i="7"/>
  <c r="O33" i="7"/>
  <c r="P33" i="7" l="1"/>
  <c r="Q32" i="7"/>
  <c r="Q30" i="7"/>
  <c r="Q12" i="6"/>
  <c r="R30" i="7" l="1"/>
  <c r="R12" i="6"/>
  <c r="Q33" i="7"/>
  <c r="R32" i="7"/>
  <c r="R33" i="7" l="1"/>
  <c r="S32" i="7"/>
  <c r="S30" i="7"/>
  <c r="S12" i="6"/>
  <c r="T30" i="7" l="1"/>
  <c r="T12" i="6"/>
  <c r="T32" i="7"/>
  <c r="S33" i="7"/>
  <c r="T33" i="7" l="1"/>
  <c r="U32" i="7"/>
  <c r="U12" i="6"/>
  <c r="U30" i="7"/>
  <c r="V30" i="7" l="1"/>
  <c r="V12" i="6"/>
  <c r="U33" i="7"/>
  <c r="V32" i="7"/>
  <c r="V33" i="7" l="1"/>
  <c r="W32" i="7"/>
  <c r="W12" i="6"/>
  <c r="W30" i="7"/>
  <c r="X12" i="6" l="1"/>
  <c r="X30" i="7"/>
  <c r="W33" i="7"/>
  <c r="X32" i="7"/>
  <c r="Y32" i="7" l="1"/>
  <c r="X33" i="7"/>
  <c r="Y30" i="7"/>
  <c r="Y12" i="6"/>
  <c r="Z30" i="7" l="1"/>
  <c r="Z12" i="6"/>
  <c r="Y33" i="7"/>
  <c r="Z32" i="7"/>
  <c r="Z33" i="7" l="1"/>
  <c r="AA32" i="7"/>
  <c r="AA30" i="7"/>
  <c r="AA12" i="6"/>
  <c r="AB12" i="6" l="1"/>
  <c r="AB30" i="7"/>
  <c r="AB32" i="7"/>
  <c r="AA33" i="7"/>
  <c r="AC32" i="7" l="1"/>
  <c r="AB33" i="7"/>
  <c r="AC12" i="6"/>
  <c r="AC30" i="7"/>
  <c r="AD30" i="7" l="1"/>
  <c r="AD12" i="6"/>
  <c r="AC33" i="7"/>
  <c r="AD32" i="7"/>
  <c r="AE32" i="7" l="1"/>
  <c r="AD33" i="7"/>
  <c r="AE12" i="6"/>
  <c r="AE30" i="7"/>
  <c r="AF12" i="6" l="1"/>
  <c r="AF30" i="7"/>
  <c r="AE33" i="7"/>
  <c r="AF32" i="7"/>
  <c r="AF33" i="7" l="1"/>
  <c r="AG32" i="7"/>
  <c r="AG12" i="6"/>
  <c r="AG30" i="7"/>
  <c r="AH30" i="7" l="1"/>
  <c r="AH12" i="6"/>
  <c r="AH32" i="7"/>
  <c r="AG33" i="7"/>
  <c r="AI32" i="7" l="1"/>
  <c r="AH33" i="7"/>
  <c r="AI12" i="6"/>
  <c r="AI30" i="7"/>
  <c r="AJ12" i="6" l="1"/>
  <c r="AJ30" i="7"/>
  <c r="AJ32" i="7"/>
  <c r="AI33" i="7"/>
  <c r="AJ33" i="7" l="1"/>
  <c r="AK32" i="7"/>
  <c r="AK12" i="6"/>
  <c r="AK30" i="7"/>
  <c r="AL30" i="7" l="1"/>
  <c r="AL12" i="6"/>
  <c r="AL32" i="7"/>
  <c r="AK33" i="7"/>
  <c r="AL33" i="7" l="1"/>
  <c r="AM32" i="7"/>
  <c r="AM12" i="6"/>
  <c r="AM30" i="7"/>
  <c r="AN30" i="7" l="1"/>
  <c r="AN12" i="6"/>
  <c r="AN32" i="7"/>
  <c r="AM33" i="7"/>
  <c r="AN33" i="7" l="1"/>
  <c r="AO32" i="7"/>
  <c r="AO12" i="6"/>
  <c r="AO30" i="7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AO33" i="7" l="1"/>
  <c r="D33" i="7" s="1"/>
  <c r="D39" i="7" s="1"/>
  <c r="Q10" i="8" s="1"/>
  <c r="AP32" i="7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</calcChain>
</file>

<file path=xl/comments1.xml><?xml version="1.0" encoding="utf-8"?>
<comments xmlns="http://schemas.openxmlformats.org/spreadsheetml/2006/main">
  <authors>
    <author>APalitsyna</author>
  </authors>
  <commentList>
    <comment ref="C9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плановое повышение цен на нашу продукцию в год
</t>
        </r>
      </text>
    </comment>
    <comment ref="C10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рост цен на затраты
</t>
        </r>
      </text>
    </comment>
    <comment ref="C11" authorId="0" shapeId="0">
      <text>
        <r>
          <rPr>
            <sz val="9"/>
            <color indexed="81"/>
            <rFont val="Tahoma"/>
            <family val="2"/>
            <charset val="204"/>
          </rPr>
          <t>Минимально допустимая доходность бизнеса</t>
        </r>
      </text>
    </comment>
  </commentList>
</comments>
</file>

<file path=xl/sharedStrings.xml><?xml version="1.0" encoding="utf-8"?>
<sst xmlns="http://schemas.openxmlformats.org/spreadsheetml/2006/main" count="115" uniqueCount="84">
  <si>
    <t>Кол-во</t>
  </si>
  <si>
    <t>Цена</t>
  </si>
  <si>
    <t>Ед.изм.</t>
  </si>
  <si>
    <t>Выручка</t>
  </si>
  <si>
    <t>Всего</t>
  </si>
  <si>
    <t>Проценты</t>
  </si>
  <si>
    <t>Погашение кредита</t>
  </si>
  <si>
    <t>Остаток долга</t>
  </si>
  <si>
    <t>Поступления</t>
  </si>
  <si>
    <t>Вклад собственников</t>
  </si>
  <si>
    <t>Получение кредита</t>
  </si>
  <si>
    <t>Платежи</t>
  </si>
  <si>
    <t>Остаток денежных средств на конец периода</t>
  </si>
  <si>
    <t>Затраты на старте</t>
  </si>
  <si>
    <t>Ставка дисконтирования</t>
  </si>
  <si>
    <t>Индекс роста цен</t>
  </si>
  <si>
    <t>Коэффициент инфляции</t>
  </si>
  <si>
    <t>Операционный денежный поток (CFO)</t>
  </si>
  <si>
    <t>Инвестиционный денежный поток (CFI)</t>
  </si>
  <si>
    <t>Денежный поток от финансовых операций (CFF)</t>
  </si>
  <si>
    <t>Общий денежный поток (NCF)</t>
  </si>
  <si>
    <t>Чистый денежный поток (FCF)</t>
  </si>
  <si>
    <t>Внутренняя ставка доходности (IRR)</t>
  </si>
  <si>
    <t>Движение денежных средств (Cash Flow)</t>
  </si>
  <si>
    <t>Текущие затраты</t>
  </si>
  <si>
    <t>Кредит</t>
  </si>
  <si>
    <t>Технико-экономические показатели</t>
  </si>
  <si>
    <t>Финансирование</t>
  </si>
  <si>
    <t>Собственные средства</t>
  </si>
  <si>
    <t>Ставка по кредиту</t>
  </si>
  <si>
    <t>Прогнозный период</t>
  </si>
  <si>
    <t>Дисконтированный чистый денежный поток (NPV)</t>
  </si>
  <si>
    <t>Чистый денежный поток накопительно</t>
  </si>
  <si>
    <t>Дата окупаемости</t>
  </si>
  <si>
    <t>Срок окупаемости (PP), месяцев</t>
  </si>
  <si>
    <t>Срок окупаемости (РР), месяцев</t>
  </si>
  <si>
    <t>DSCR ежемесячный</t>
  </si>
  <si>
    <t>DSCR квартальный</t>
  </si>
  <si>
    <t>DSCR годовой</t>
  </si>
  <si>
    <t>Остаток денежных средств на начало периода</t>
  </si>
  <si>
    <t>Операционный денежный поток без учета процентов</t>
  </si>
  <si>
    <t>Для банка</t>
  </si>
  <si>
    <t>затраты</t>
  </si>
  <si>
    <t>за 3 года</t>
  </si>
  <si>
    <t>Чистая приведенная стоимость (NPV)</t>
  </si>
  <si>
    <t>Вид деятельности 1</t>
  </si>
  <si>
    <t>Вид деятельности 2</t>
  </si>
  <si>
    <t>Вид затрат 1</t>
  </si>
  <si>
    <t>Вид затрат 2</t>
  </si>
  <si>
    <t>Вид затрат 3</t>
  </si>
  <si>
    <t>Вид затрат 4</t>
  </si>
  <si>
    <t>Вид затрат 5</t>
  </si>
  <si>
    <t>Вид затрат 6</t>
  </si>
  <si>
    <t>Вид затрат 7</t>
  </si>
  <si>
    <t>Вид затрат 8</t>
  </si>
  <si>
    <t>Вид затрат 9</t>
  </si>
  <si>
    <t>Вид затрат 10</t>
  </si>
  <si>
    <t>Вид затрат 11</t>
  </si>
  <si>
    <t>Вид затрат 12</t>
  </si>
  <si>
    <t>Вид затрат 13</t>
  </si>
  <si>
    <t>Вид затрат 14</t>
  </si>
  <si>
    <t>Вид затрат 15</t>
  </si>
  <si>
    <t>Вид затрат 16</t>
  </si>
  <si>
    <t>Вид затрат 17</t>
  </si>
  <si>
    <t>Вид затрат 18</t>
  </si>
  <si>
    <t>Вид затрат 19</t>
  </si>
  <si>
    <t>Вид затрат 20</t>
  </si>
  <si>
    <t>Вид затрат 21</t>
  </si>
  <si>
    <t>Вид затрат 22</t>
  </si>
  <si>
    <t>Вид затрат 23</t>
  </si>
  <si>
    <t>Вид затрат 24</t>
  </si>
  <si>
    <t>Вид затрат 25</t>
  </si>
  <si>
    <t>Рост цен</t>
  </si>
  <si>
    <t>Инфляция</t>
  </si>
  <si>
    <t>Название</t>
  </si>
  <si>
    <t>Постоянные</t>
  </si>
  <si>
    <t>Переменные</t>
  </si>
  <si>
    <t>% от выручки</t>
  </si>
  <si>
    <t>Среднемесячный доход владельца</t>
  </si>
  <si>
    <t>Старт проекта</t>
  </si>
  <si>
    <t>года</t>
  </si>
  <si>
    <t>Проценты по кредиту</t>
  </si>
  <si>
    <t>Субсидии</t>
  </si>
  <si>
    <t xml:space="preserve">Финансовые показатели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</si>
</sst>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)_ ;_ * \(#,##0.00\)_ ;_ * &quot;-&quot;??_)_ ;_ @_ "/>
    <numFmt numFmtId="164" formatCode="dd/mm/yy;@"/>
    <numFmt numFmtId="165" formatCode="#,##0.000_);\(#,##0.000\)"/>
    <numFmt numFmtId="166" formatCode="_ * #,##0.000_)_ ;_ * \(#,##0.000\)_ ;_ * &quot;-&quot;??_)_ ;_ @_ "/>
    <numFmt numFmtId="167" formatCode="dd/mm/yy;;&quot;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b/>
      <sz val="14"/>
      <color rgb="FFFF0000"/>
      <name val="Calibri Light"/>
      <family val="2"/>
      <charset val="204"/>
    </font>
    <font>
      <b/>
      <sz val="12"/>
      <color rgb="FFFF0000"/>
      <name val="Calibri Light"/>
      <family val="2"/>
      <charset val="204"/>
    </font>
    <font>
      <b/>
      <sz val="16"/>
      <color rgb="FFFF0000"/>
      <name val="Calibri Light"/>
      <family val="2"/>
      <charset val="204"/>
    </font>
    <font>
      <b/>
      <sz val="11"/>
      <color theme="1" tint="0.34998626667073579"/>
      <name val="Calibri Light"/>
      <family val="2"/>
      <charset val="204"/>
      <scheme val="major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4FFF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rgb="FFC800FE"/>
      </bottom>
      <diagonal/>
    </border>
    <border>
      <left/>
      <right style="thin">
        <color rgb="FFC800FE"/>
      </right>
      <top/>
      <bottom/>
      <diagonal/>
    </border>
    <border>
      <left style="thin">
        <color rgb="FFC800FE"/>
      </left>
      <right/>
      <top/>
      <bottom style="thin">
        <color rgb="FFC800FE"/>
      </bottom>
      <diagonal/>
    </border>
    <border>
      <left/>
      <right style="thin">
        <color rgb="FFC800FE"/>
      </right>
      <top/>
      <bottom style="thin">
        <color rgb="FFC800FE"/>
      </bottom>
      <diagonal/>
    </border>
    <border>
      <left style="thin">
        <color rgb="FFC800FE"/>
      </left>
      <right style="thin">
        <color rgb="FFC800FE"/>
      </right>
      <top/>
      <bottom/>
      <diagonal/>
    </border>
    <border>
      <left style="thin">
        <color rgb="FFC800FE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  <xf numFmtId="14" fontId="2" fillId="0" borderId="0" xfId="0" applyNumberFormat="1" applyFont="1"/>
    <xf numFmtId="37" fontId="2" fillId="0" borderId="0" xfId="0" applyNumberFormat="1" applyFont="1"/>
    <xf numFmtId="0" fontId="2" fillId="2" borderId="1" xfId="0" applyFont="1" applyFill="1" applyBorder="1"/>
    <xf numFmtId="37" fontId="2" fillId="2" borderId="1" xfId="0" applyNumberFormat="1" applyFont="1" applyFill="1" applyBorder="1"/>
    <xf numFmtId="0" fontId="2" fillId="0" borderId="0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37" fontId="2" fillId="2" borderId="2" xfId="0" applyNumberFormat="1" applyFont="1" applyFill="1" applyBorder="1"/>
    <xf numFmtId="37" fontId="2" fillId="2" borderId="3" xfId="0" applyNumberFormat="1" applyFont="1" applyFill="1" applyBorder="1"/>
    <xf numFmtId="9" fontId="2" fillId="2" borderId="3" xfId="2" applyFont="1" applyFill="1" applyBorder="1"/>
    <xf numFmtId="0" fontId="2" fillId="0" borderId="0" xfId="0" applyFont="1" applyAlignment="1">
      <alignment horizontal="center"/>
    </xf>
    <xf numFmtId="37" fontId="3" fillId="2" borderId="2" xfId="0" applyNumberFormat="1" applyFont="1" applyFill="1" applyBorder="1"/>
    <xf numFmtId="0" fontId="2" fillId="0" borderId="0" xfId="0" applyFont="1" applyAlignment="1">
      <alignment horizontal="center" wrapText="1"/>
    </xf>
    <xf numFmtId="0" fontId="3" fillId="2" borderId="2" xfId="0" applyFont="1" applyFill="1" applyBorder="1"/>
    <xf numFmtId="0" fontId="2" fillId="0" borderId="0" xfId="0" applyFont="1" applyAlignment="1">
      <alignment horizontal="left" wrapText="1" indent="1"/>
    </xf>
    <xf numFmtId="165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1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7" fontId="2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37" fontId="2" fillId="0" borderId="5" xfId="0" applyNumberFormat="1" applyFont="1" applyBorder="1"/>
    <xf numFmtId="9" fontId="2" fillId="0" borderId="5" xfId="0" applyNumberFormat="1" applyFont="1" applyBorder="1"/>
    <xf numFmtId="0" fontId="2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2" borderId="2" xfId="2" applyFont="1" applyFill="1" applyBorder="1"/>
    <xf numFmtId="9" fontId="2" fillId="3" borderId="10" xfId="2" applyFont="1" applyFill="1" applyBorder="1"/>
    <xf numFmtId="37" fontId="2" fillId="3" borderId="10" xfId="0" applyNumberFormat="1" applyFont="1" applyFill="1" applyBorder="1"/>
    <xf numFmtId="0" fontId="2" fillId="3" borderId="10" xfId="0" applyFont="1" applyFill="1" applyBorder="1"/>
    <xf numFmtId="164" fontId="2" fillId="3" borderId="10" xfId="0" applyNumberFormat="1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37" fontId="2" fillId="0" borderId="5" xfId="0" applyNumberFormat="1" applyFont="1" applyBorder="1" applyAlignment="1">
      <alignment horizontal="right"/>
    </xf>
    <xf numFmtId="0" fontId="2" fillId="3" borderId="11" xfId="0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5" fillId="0" borderId="0" xfId="0" applyFont="1" applyBorder="1" applyAlignment="1">
      <alignment horizontal="lef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44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FFF4FFF4"/>
      <color rgb="FFBDFEBD"/>
      <color rgb="FFC800FE"/>
      <color rgb="FF70029C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rgbClr val="FF0000"/>
                </a:solidFill>
              </a:rPr>
              <a:t>Финансирование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/>
          </c:spPr>
          <c:dPt>
            <c:idx val="0"/>
            <c:bubble3D val="0"/>
            <c:spPr>
              <a:solidFill>
                <a:srgbClr val="C800FE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4-4D55-9887-136EB2B931B8}"/>
              </c:ext>
            </c:extLst>
          </c:dPt>
          <c:dPt>
            <c:idx val="1"/>
            <c:bubble3D val="0"/>
            <c:spPr>
              <a:solidFill>
                <a:srgbClr val="BDFEBD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F4-4D55-9887-136EB2B931B8}"/>
              </c:ext>
            </c:extLst>
          </c:dPt>
          <c:dPt>
            <c:idx val="2"/>
            <c:bubble3D val="0"/>
            <c:spPr>
              <a:solidFill>
                <a:srgbClr val="FFFF6D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A35-81BE-6141CA240F5B}"/>
              </c:ext>
            </c:extLst>
          </c:dPt>
          <c:dLbls>
            <c:dLbl>
              <c:idx val="0"/>
              <c:layout>
                <c:manualLayout>
                  <c:x val="-0.11326981917315591"/>
                  <c:y val="9.545044800434428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F4-4D55-9887-136EB2B931B8}"/>
                </c:ext>
              </c:extLst>
            </c:dLbl>
            <c:dLbl>
              <c:idx val="2"/>
              <c:layout>
                <c:manualLayout>
                  <c:x val="8.2882498803671642E-2"/>
                  <c:y val="0.122414879174585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38E-4A35-81BE-6141CA240F5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Dashboard!$I$8:$I$10</c:f>
              <c:strCache>
                <c:ptCount val="3"/>
                <c:pt idx="0">
                  <c:v>Собственные средства</c:v>
                </c:pt>
                <c:pt idx="1">
                  <c:v>Субсидии</c:v>
                </c:pt>
                <c:pt idx="2">
                  <c:v>Кредит</c:v>
                </c:pt>
              </c:strCache>
            </c:strRef>
          </c:cat>
          <c:val>
            <c:numRef>
              <c:f>Dashboard!$J$8:$J$10</c:f>
              <c:numCache>
                <c:formatCode>#,##0_);\(#,##0\)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4-4D55-9887-136EB2B931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tile tx="0" ty="-12700" sx="58000" sy="58000" flip="none" algn="ctr"/>
    </a:blipFill>
    <a:ln w="3175" cap="flat" cmpd="sng" algn="ctr">
      <a:solidFill>
        <a:srgbClr val="C800FE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rgbClr val="FF0000"/>
                </a:solidFill>
                <a:effectLst/>
              </a:rPr>
              <a:t>Чистый денежный поток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C800FE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CashFlow!$F$2:$AO$2</c:f>
              <c:numCache>
                <c:formatCode>dd/mm/yy;@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CashFlow!$F$31:$AO$31</c:f>
              <c:numCache>
                <c:formatCode>#,##0_);\(#,##0\)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6-4964-B972-62C20ACC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88384"/>
        <c:axId val="596891008"/>
      </c:lineChart>
      <c:dateAx>
        <c:axId val="59688838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  <a:ea typeface="+mn-ea"/>
                <a:cs typeface="+mn-cs"/>
              </a:defRPr>
            </a:pPr>
            <a:endParaRPr lang="ru-RU"/>
          </a:p>
        </c:txPr>
        <c:crossAx val="596891008"/>
        <c:crosses val="autoZero"/>
        <c:auto val="1"/>
        <c:lblOffset val="100"/>
        <c:baseTimeUnit val="months"/>
      </c:dateAx>
      <c:valAx>
        <c:axId val="5968910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  <a:ea typeface="+mn-ea"/>
                <a:cs typeface="+mn-cs"/>
              </a:defRPr>
            </a:pPr>
            <a:endParaRPr lang="ru-RU"/>
          </a:p>
        </c:txPr>
        <c:crossAx val="596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tile tx="0" ty="-127000" sx="60000" sy="60000" flip="none" algn="ctr"/>
    </a:blipFill>
    <a:ln w="3175" cap="flat" cmpd="sng" algn="ctr">
      <a:solidFill>
        <a:srgbClr val="C800FE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14</xdr:row>
      <xdr:rowOff>0</xdr:rowOff>
    </xdr:from>
    <xdr:to>
      <xdr:col>11</xdr:col>
      <xdr:colOff>1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6350</xdr:rowOff>
    </xdr:from>
    <xdr:to>
      <xdr:col>17</xdr:col>
      <xdr:colOff>0</xdr:colOff>
      <xdr:row>24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31750</xdr:colOff>
      <xdr:row>0</xdr:row>
      <xdr:rowOff>88901</xdr:rowOff>
    </xdr:from>
    <xdr:to>
      <xdr:col>16</xdr:col>
      <xdr:colOff>463550</xdr:colOff>
      <xdr:row>2</xdr:row>
      <xdr:rowOff>53809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1900" y="88901"/>
          <a:ext cx="2476500" cy="345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3"/>
  <sheetViews>
    <sheetView showGridLines="0" tabSelected="1" zoomScaleNormal="100" workbookViewId="0">
      <selection activeCell="D8" sqref="D8"/>
    </sheetView>
  </sheetViews>
  <sheetFormatPr defaultRowHeight="14.5" x14ac:dyDescent="0.35"/>
  <cols>
    <col min="1" max="1" width="3.6328125" style="1" customWidth="1"/>
    <col min="2" max="2" width="8.7265625" style="1" customWidth="1"/>
    <col min="3" max="3" width="19.1796875" style="1" customWidth="1"/>
    <col min="4" max="4" width="8.54296875" style="1" customWidth="1"/>
    <col min="5" max="5" width="8.7265625" style="1" customWidth="1"/>
    <col min="6" max="6" width="9.36328125" style="1" bestFit="1" customWidth="1"/>
    <col min="7" max="7" width="10.1796875" style="1" customWidth="1"/>
    <col min="8" max="9" width="9.90625" style="1" customWidth="1"/>
    <col min="10" max="10" width="10" style="1" customWidth="1"/>
    <col min="11" max="13" width="9.36328125" style="1" bestFit="1" customWidth="1"/>
    <col min="14" max="14" width="9.453125" style="1" bestFit="1" customWidth="1"/>
    <col min="15" max="15" width="10.453125" style="1" customWidth="1"/>
    <col min="16" max="19" width="9.36328125" style="1" bestFit="1" customWidth="1"/>
    <col min="20" max="16384" width="8.7265625" style="1"/>
  </cols>
  <sheetData>
    <row r="2" spans="1:17" ht="15.5" customHeight="1" x14ac:dyDescent="0.35">
      <c r="C2" s="27" t="s">
        <v>74</v>
      </c>
      <c r="D2" s="27"/>
    </row>
    <row r="4" spans="1:17" x14ac:dyDescent="0.35">
      <c r="B4" s="29"/>
      <c r="C4" s="50" t="s">
        <v>26</v>
      </c>
      <c r="D4" s="50"/>
      <c r="E4" s="29"/>
      <c r="G4" s="29"/>
      <c r="H4" s="49" t="s">
        <v>27</v>
      </c>
      <c r="I4" s="49"/>
      <c r="J4" s="49"/>
      <c r="K4" s="29"/>
      <c r="M4" s="29"/>
      <c r="N4" s="50" t="s">
        <v>83</v>
      </c>
      <c r="O4" s="50"/>
      <c r="P4" s="50"/>
      <c r="Q4" s="29"/>
    </row>
    <row r="5" spans="1:17" x14ac:dyDescent="0.35">
      <c r="A5" s="30"/>
      <c r="C5" s="50"/>
      <c r="D5" s="50"/>
      <c r="E5" s="30"/>
      <c r="F5" s="34"/>
      <c r="H5" s="49"/>
      <c r="I5" s="49"/>
      <c r="J5" s="49"/>
      <c r="K5" s="30"/>
      <c r="L5" s="34"/>
      <c r="N5" s="50"/>
      <c r="O5" s="50"/>
      <c r="P5" s="50"/>
      <c r="Q5" s="30"/>
    </row>
    <row r="6" spans="1:17" x14ac:dyDescent="0.35">
      <c r="A6" s="30"/>
      <c r="F6" s="34"/>
      <c r="L6" s="34"/>
      <c r="P6" s="4"/>
      <c r="Q6" s="32"/>
    </row>
    <row r="7" spans="1:17" x14ac:dyDescent="0.35">
      <c r="A7" s="30"/>
      <c r="C7" s="4" t="s">
        <v>79</v>
      </c>
      <c r="D7" s="44">
        <v>44562</v>
      </c>
      <c r="F7" s="34"/>
      <c r="I7" s="4" t="s">
        <v>4</v>
      </c>
      <c r="J7" s="38">
        <f>J8+J10</f>
        <v>0</v>
      </c>
      <c r="L7" s="34"/>
      <c r="P7" s="4" t="s">
        <v>21</v>
      </c>
      <c r="Q7" s="35">
        <f>CashFlow!D31</f>
        <v>0</v>
      </c>
    </row>
    <row r="8" spans="1:17" x14ac:dyDescent="0.35">
      <c r="A8" s="30"/>
      <c r="C8" s="1" t="s">
        <v>30</v>
      </c>
      <c r="D8" s="46">
        <v>3</v>
      </c>
      <c r="E8" s="1" t="s">
        <v>80</v>
      </c>
      <c r="F8" s="34"/>
      <c r="I8" s="4" t="s">
        <v>28</v>
      </c>
      <c r="J8" s="38">
        <f>CashFlow!D25</f>
        <v>0</v>
      </c>
      <c r="L8" s="34"/>
      <c r="M8" s="52" t="s">
        <v>44</v>
      </c>
      <c r="N8" s="52"/>
      <c r="O8" s="52"/>
      <c r="P8" s="52"/>
      <c r="Q8" s="35">
        <f>CashFlow!D35</f>
        <v>0</v>
      </c>
    </row>
    <row r="9" spans="1:17" x14ac:dyDescent="0.35">
      <c r="A9" s="30"/>
      <c r="C9" s="4" t="s">
        <v>72</v>
      </c>
      <c r="D9" s="45">
        <v>0.05</v>
      </c>
      <c r="F9" s="34"/>
      <c r="I9" s="1" t="s">
        <v>82</v>
      </c>
      <c r="J9" s="38">
        <f>CashFlow!D8</f>
        <v>0</v>
      </c>
      <c r="L9" s="34"/>
      <c r="P9" s="4" t="s">
        <v>22</v>
      </c>
      <c r="Q9" s="36" t="str">
        <f>CashFlow!D37</f>
        <v/>
      </c>
    </row>
    <row r="10" spans="1:17" x14ac:dyDescent="0.35">
      <c r="A10" s="30"/>
      <c r="C10" s="4" t="s">
        <v>73</v>
      </c>
      <c r="D10" s="45">
        <v>0.04</v>
      </c>
      <c r="E10" s="30"/>
      <c r="F10" s="34"/>
      <c r="I10" s="4" t="s">
        <v>25</v>
      </c>
      <c r="J10" s="38">
        <f>Кредит!D6</f>
        <v>0</v>
      </c>
      <c r="K10" s="30"/>
      <c r="L10" s="34"/>
      <c r="P10" s="4" t="s">
        <v>35</v>
      </c>
      <c r="Q10" s="47" t="str">
        <f>CashFlow!D39</f>
        <v>не окуп</v>
      </c>
    </row>
    <row r="11" spans="1:17" x14ac:dyDescent="0.35">
      <c r="A11" s="30"/>
      <c r="C11" s="4" t="s">
        <v>14</v>
      </c>
      <c r="D11" s="45">
        <v>0.25</v>
      </c>
      <c r="E11" s="30"/>
      <c r="F11" s="34"/>
      <c r="I11" s="4" t="s">
        <v>29</v>
      </c>
      <c r="J11" s="39">
        <f>Кредит!C4</f>
        <v>0</v>
      </c>
      <c r="K11" s="30"/>
      <c r="L11" s="34"/>
      <c r="P11" s="4"/>
      <c r="Q11" s="35"/>
    </row>
    <row r="12" spans="1:17" x14ac:dyDescent="0.35">
      <c r="A12" s="30"/>
      <c r="C12" s="4"/>
      <c r="D12" s="37"/>
      <c r="E12" s="30"/>
      <c r="F12" s="34"/>
      <c r="I12" s="4"/>
      <c r="J12" s="39"/>
      <c r="K12" s="30"/>
      <c r="L12" s="34"/>
      <c r="M12" s="51" t="s">
        <v>78</v>
      </c>
      <c r="N12" s="52"/>
      <c r="O12" s="52"/>
      <c r="P12" s="52"/>
      <c r="Q12" s="35">
        <f>CashFlow!D41</f>
        <v>0</v>
      </c>
    </row>
    <row r="13" spans="1:17" x14ac:dyDescent="0.35">
      <c r="A13" s="30"/>
      <c r="B13" s="31"/>
      <c r="C13" s="29"/>
      <c r="D13" s="29"/>
      <c r="E13" s="33"/>
      <c r="F13" s="34"/>
      <c r="G13" s="31"/>
      <c r="H13" s="29"/>
      <c r="I13" s="29"/>
      <c r="J13" s="29"/>
      <c r="K13" s="33"/>
      <c r="L13" s="34"/>
      <c r="M13" s="31"/>
      <c r="N13" s="29"/>
      <c r="O13" s="29"/>
      <c r="P13" s="29"/>
      <c r="Q13" s="33"/>
    </row>
  </sheetData>
  <mergeCells count="5">
    <mergeCell ref="H4:J5"/>
    <mergeCell ref="C4:D5"/>
    <mergeCell ref="N4:P5"/>
    <mergeCell ref="M12:P12"/>
    <mergeCell ref="M8:P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41"/>
  <sheetViews>
    <sheetView showGridLines="0" workbookViewId="0">
      <selection activeCell="G8" sqref="G8"/>
    </sheetView>
  </sheetViews>
  <sheetFormatPr defaultRowHeight="14.5" x14ac:dyDescent="0.35"/>
  <cols>
    <col min="1" max="1" width="3.6328125" style="1" customWidth="1"/>
    <col min="2" max="2" width="42.81640625" style="3" customWidth="1"/>
    <col min="3" max="3" width="8.7265625" style="1"/>
    <col min="4" max="4" width="10.36328125" style="1" bestFit="1" customWidth="1"/>
    <col min="5" max="5" width="8.7265625" style="1"/>
    <col min="6" max="41" width="10.6328125" style="1" customWidth="1"/>
    <col min="42" max="16384" width="8.7265625" style="1"/>
  </cols>
  <sheetData>
    <row r="2" spans="2:52" x14ac:dyDescent="0.35">
      <c r="F2" s="2">
        <f>Старт</f>
        <v>44562</v>
      </c>
      <c r="G2" s="2">
        <f>EDATE(F2,1)</f>
        <v>44593</v>
      </c>
      <c r="H2" s="2">
        <f t="shared" ref="H2:Q2" si="0">EDATE(G2,1)</f>
        <v>44621</v>
      </c>
      <c r="I2" s="2">
        <f t="shared" si="0"/>
        <v>44652</v>
      </c>
      <c r="J2" s="2">
        <f t="shared" si="0"/>
        <v>44682</v>
      </c>
      <c r="K2" s="2">
        <f t="shared" si="0"/>
        <v>44713</v>
      </c>
      <c r="L2" s="2">
        <f t="shared" si="0"/>
        <v>44743</v>
      </c>
      <c r="M2" s="2">
        <f t="shared" si="0"/>
        <v>44774</v>
      </c>
      <c r="N2" s="2">
        <f t="shared" si="0"/>
        <v>44805</v>
      </c>
      <c r="O2" s="2">
        <f t="shared" si="0"/>
        <v>44835</v>
      </c>
      <c r="P2" s="2">
        <f t="shared" si="0"/>
        <v>44866</v>
      </c>
      <c r="Q2" s="2">
        <f t="shared" si="0"/>
        <v>44896</v>
      </c>
      <c r="R2" s="2">
        <f t="shared" ref="R2:AK2" si="1">EDATE(Q2,1)</f>
        <v>44927</v>
      </c>
      <c r="S2" s="2">
        <f t="shared" si="1"/>
        <v>44958</v>
      </c>
      <c r="T2" s="2">
        <f t="shared" si="1"/>
        <v>44986</v>
      </c>
      <c r="U2" s="2">
        <f t="shared" si="1"/>
        <v>45017</v>
      </c>
      <c r="V2" s="2">
        <f t="shared" si="1"/>
        <v>45047</v>
      </c>
      <c r="W2" s="2">
        <f t="shared" si="1"/>
        <v>45078</v>
      </c>
      <c r="X2" s="2">
        <f t="shared" si="1"/>
        <v>45108</v>
      </c>
      <c r="Y2" s="2">
        <f t="shared" si="1"/>
        <v>45139</v>
      </c>
      <c r="Z2" s="2">
        <f t="shared" si="1"/>
        <v>45170</v>
      </c>
      <c r="AA2" s="2">
        <f t="shared" si="1"/>
        <v>45200</v>
      </c>
      <c r="AB2" s="2">
        <f t="shared" si="1"/>
        <v>45231</v>
      </c>
      <c r="AC2" s="2">
        <f t="shared" si="1"/>
        <v>45261</v>
      </c>
      <c r="AD2" s="2">
        <f t="shared" si="1"/>
        <v>45292</v>
      </c>
      <c r="AE2" s="2">
        <f t="shared" si="1"/>
        <v>45323</v>
      </c>
      <c r="AF2" s="2">
        <f t="shared" si="1"/>
        <v>45352</v>
      </c>
      <c r="AG2" s="2">
        <f t="shared" si="1"/>
        <v>45383</v>
      </c>
      <c r="AH2" s="2">
        <f t="shared" si="1"/>
        <v>45413</v>
      </c>
      <c r="AI2" s="2">
        <f t="shared" si="1"/>
        <v>45444</v>
      </c>
      <c r="AJ2" s="2">
        <f t="shared" si="1"/>
        <v>45474</v>
      </c>
      <c r="AK2" s="2">
        <f t="shared" si="1"/>
        <v>45505</v>
      </c>
      <c r="AL2" s="2">
        <f t="shared" ref="AL2:AO2" si="2">EDATE(AK2,1)</f>
        <v>45536</v>
      </c>
      <c r="AM2" s="2">
        <f t="shared" si="2"/>
        <v>45566</v>
      </c>
      <c r="AN2" s="2">
        <f t="shared" si="2"/>
        <v>45597</v>
      </c>
      <c r="AO2" s="2">
        <f t="shared" si="2"/>
        <v>45627</v>
      </c>
      <c r="AP2" s="2">
        <f t="shared" ref="AP2" si="3">EDATE(AO2,1)</f>
        <v>45658</v>
      </c>
      <c r="AQ2" s="2">
        <f t="shared" ref="AQ2" si="4">EDATE(AP2,1)</f>
        <v>45689</v>
      </c>
      <c r="AR2" s="2">
        <f t="shared" ref="AR2" si="5">EDATE(AQ2,1)</f>
        <v>45717</v>
      </c>
      <c r="AS2" s="2">
        <f t="shared" ref="AS2" si="6">EDATE(AR2,1)</f>
        <v>45748</v>
      </c>
      <c r="AT2" s="2">
        <f t="shared" ref="AT2" si="7">EDATE(AS2,1)</f>
        <v>45778</v>
      </c>
      <c r="AU2" s="2">
        <f t="shared" ref="AU2" si="8">EDATE(AT2,1)</f>
        <v>45809</v>
      </c>
      <c r="AV2" s="2">
        <f t="shared" ref="AV2" si="9">EDATE(AU2,1)</f>
        <v>45839</v>
      </c>
      <c r="AW2" s="2">
        <f t="shared" ref="AW2" si="10">EDATE(AV2,1)</f>
        <v>45870</v>
      </c>
      <c r="AX2" s="2">
        <f t="shared" ref="AX2" si="11">EDATE(AW2,1)</f>
        <v>45901</v>
      </c>
      <c r="AY2" s="2">
        <f t="shared" ref="AY2" si="12">EDATE(AX2,1)</f>
        <v>45931</v>
      </c>
      <c r="AZ2" s="2">
        <f t="shared" ref="AZ2" si="13">EDATE(AY2,1)</f>
        <v>45962</v>
      </c>
    </row>
    <row r="3" spans="2:52" ht="14.5" customHeight="1" x14ac:dyDescent="0.35">
      <c r="B3" s="25" t="s">
        <v>23</v>
      </c>
      <c r="D3" s="16" t="s">
        <v>4</v>
      </c>
      <c r="F3" s="2">
        <f>EDATE(F2,1)-1</f>
        <v>44592</v>
      </c>
      <c r="G3" s="2">
        <f>EDATE(G2,1)-1</f>
        <v>44620</v>
      </c>
      <c r="H3" s="2">
        <f>EDATE(H2,1)-1</f>
        <v>44651</v>
      </c>
      <c r="I3" s="2">
        <f>EDATE(I2,1)-1</f>
        <v>44681</v>
      </c>
      <c r="J3" s="2">
        <f>EDATE(J2,1)-1</f>
        <v>44712</v>
      </c>
      <c r="K3" s="2">
        <f t="shared" ref="K3:M3" si="14">EDATE(K2,1)-1</f>
        <v>44742</v>
      </c>
      <c r="L3" s="2">
        <f t="shared" si="14"/>
        <v>44773</v>
      </c>
      <c r="M3" s="2">
        <f t="shared" si="14"/>
        <v>44804</v>
      </c>
      <c r="N3" s="2">
        <f>EDATE(N2,1)-1</f>
        <v>44834</v>
      </c>
      <c r="O3" s="2">
        <f t="shared" ref="O3:Q3" si="15">EDATE(O2,1)-1</f>
        <v>44865</v>
      </c>
      <c r="P3" s="2">
        <f t="shared" si="15"/>
        <v>44895</v>
      </c>
      <c r="Q3" s="2">
        <f t="shared" si="15"/>
        <v>44926</v>
      </c>
      <c r="R3" s="2">
        <f t="shared" ref="R3" si="16">EDATE(R2,1)-1</f>
        <v>44957</v>
      </c>
      <c r="S3" s="2">
        <f t="shared" ref="S3" si="17">EDATE(S2,1)-1</f>
        <v>44985</v>
      </c>
      <c r="T3" s="2">
        <f t="shared" ref="T3" si="18">EDATE(T2,1)-1</f>
        <v>45016</v>
      </c>
      <c r="U3" s="2">
        <f t="shared" ref="U3" si="19">EDATE(U2,1)-1</f>
        <v>45046</v>
      </c>
      <c r="V3" s="2">
        <f t="shared" ref="V3" si="20">EDATE(V2,1)-1</f>
        <v>45077</v>
      </c>
      <c r="W3" s="2">
        <f t="shared" ref="W3" si="21">EDATE(W2,1)-1</f>
        <v>45107</v>
      </c>
      <c r="X3" s="2">
        <f t="shared" ref="X3" si="22">EDATE(X2,1)-1</f>
        <v>45138</v>
      </c>
      <c r="Y3" s="2">
        <f t="shared" ref="Y3" si="23">EDATE(Y2,1)-1</f>
        <v>45169</v>
      </c>
      <c r="Z3" s="2">
        <f t="shared" ref="Z3" si="24">EDATE(Z2,1)-1</f>
        <v>45199</v>
      </c>
      <c r="AA3" s="2">
        <f t="shared" ref="AA3" si="25">EDATE(AA2,1)-1</f>
        <v>45230</v>
      </c>
      <c r="AB3" s="2">
        <f t="shared" ref="AB3" si="26">EDATE(AB2,1)-1</f>
        <v>45260</v>
      </c>
      <c r="AC3" s="2">
        <f t="shared" ref="AC3" si="27">EDATE(AC2,1)-1</f>
        <v>45291</v>
      </c>
      <c r="AD3" s="2">
        <f t="shared" ref="AD3" si="28">EDATE(AD2,1)-1</f>
        <v>45322</v>
      </c>
      <c r="AE3" s="2">
        <f t="shared" ref="AE3" si="29">EDATE(AE2,1)-1</f>
        <v>45351</v>
      </c>
      <c r="AF3" s="2">
        <f t="shared" ref="AF3" si="30">EDATE(AF2,1)-1</f>
        <v>45382</v>
      </c>
      <c r="AG3" s="2">
        <f t="shared" ref="AG3" si="31">EDATE(AG2,1)-1</f>
        <v>45412</v>
      </c>
      <c r="AH3" s="2">
        <f t="shared" ref="AH3" si="32">EDATE(AH2,1)-1</f>
        <v>45443</v>
      </c>
      <c r="AI3" s="2">
        <f t="shared" ref="AI3" si="33">EDATE(AI2,1)-1</f>
        <v>45473</v>
      </c>
      <c r="AJ3" s="2">
        <f t="shared" ref="AJ3" si="34">EDATE(AJ2,1)-1</f>
        <v>45504</v>
      </c>
      <c r="AK3" s="2">
        <f t="shared" ref="AK3" si="35">EDATE(AK2,1)-1</f>
        <v>45535</v>
      </c>
      <c r="AL3" s="2">
        <f t="shared" ref="AL3" si="36">EDATE(AL2,1)-1</f>
        <v>45565</v>
      </c>
      <c r="AM3" s="2">
        <f t="shared" ref="AM3" si="37">EDATE(AM2,1)-1</f>
        <v>45596</v>
      </c>
      <c r="AN3" s="2">
        <f t="shared" ref="AN3" si="38">EDATE(AN2,1)-1</f>
        <v>45626</v>
      </c>
      <c r="AO3" s="2">
        <f t="shared" ref="AO3:AZ3" si="39">EDATE(AO2,1)-1</f>
        <v>45657</v>
      </c>
      <c r="AP3" s="2">
        <f t="shared" si="39"/>
        <v>45688</v>
      </c>
      <c r="AQ3" s="2">
        <f t="shared" si="39"/>
        <v>45716</v>
      </c>
      <c r="AR3" s="2">
        <f t="shared" si="39"/>
        <v>45747</v>
      </c>
      <c r="AS3" s="2">
        <f t="shared" si="39"/>
        <v>45777</v>
      </c>
      <c r="AT3" s="2">
        <f t="shared" si="39"/>
        <v>45808</v>
      </c>
      <c r="AU3" s="2">
        <f t="shared" si="39"/>
        <v>45838</v>
      </c>
      <c r="AV3" s="2">
        <f t="shared" si="39"/>
        <v>45869</v>
      </c>
      <c r="AW3" s="2">
        <f t="shared" si="39"/>
        <v>45900</v>
      </c>
      <c r="AX3" s="2">
        <f t="shared" si="39"/>
        <v>45930</v>
      </c>
      <c r="AY3" s="2">
        <f t="shared" si="39"/>
        <v>45961</v>
      </c>
      <c r="AZ3" s="2">
        <f t="shared" si="39"/>
        <v>45991</v>
      </c>
    </row>
    <row r="4" spans="2:52" ht="14.5" customHeight="1" x14ac:dyDescent="0.35">
      <c r="B4" s="2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2:52" s="10" customFormat="1" x14ac:dyDescent="0.35">
      <c r="B5" s="11" t="s">
        <v>17</v>
      </c>
      <c r="C5" s="12"/>
      <c r="D5" s="13">
        <f>SUM(F5:AO5)</f>
        <v>0</v>
      </c>
      <c r="E5" s="13"/>
      <c r="F5" s="13">
        <f t="shared" ref="F5:AO5" si="40">F6-F9</f>
        <v>0</v>
      </c>
      <c r="G5" s="13">
        <f t="shared" si="40"/>
        <v>0</v>
      </c>
      <c r="H5" s="13">
        <f t="shared" si="40"/>
        <v>0</v>
      </c>
      <c r="I5" s="13">
        <f t="shared" si="40"/>
        <v>0</v>
      </c>
      <c r="J5" s="13">
        <f t="shared" si="40"/>
        <v>0</v>
      </c>
      <c r="K5" s="13">
        <f t="shared" si="40"/>
        <v>0</v>
      </c>
      <c r="L5" s="13">
        <f t="shared" si="40"/>
        <v>0</v>
      </c>
      <c r="M5" s="13">
        <f t="shared" si="40"/>
        <v>0</v>
      </c>
      <c r="N5" s="13">
        <f t="shared" si="40"/>
        <v>0</v>
      </c>
      <c r="O5" s="13">
        <f t="shared" si="40"/>
        <v>0</v>
      </c>
      <c r="P5" s="13">
        <f t="shared" si="40"/>
        <v>0</v>
      </c>
      <c r="Q5" s="13">
        <f t="shared" si="40"/>
        <v>0</v>
      </c>
      <c r="R5" s="13">
        <f t="shared" si="40"/>
        <v>0</v>
      </c>
      <c r="S5" s="13">
        <f t="shared" si="40"/>
        <v>0</v>
      </c>
      <c r="T5" s="13">
        <f t="shared" si="40"/>
        <v>0</v>
      </c>
      <c r="U5" s="13">
        <f t="shared" si="40"/>
        <v>0</v>
      </c>
      <c r="V5" s="13">
        <f t="shared" si="40"/>
        <v>0</v>
      </c>
      <c r="W5" s="13">
        <f t="shared" si="40"/>
        <v>0</v>
      </c>
      <c r="X5" s="13">
        <f t="shared" si="40"/>
        <v>0</v>
      </c>
      <c r="Y5" s="13">
        <f t="shared" si="40"/>
        <v>0</v>
      </c>
      <c r="Z5" s="13">
        <f t="shared" si="40"/>
        <v>0</v>
      </c>
      <c r="AA5" s="13">
        <f t="shared" si="40"/>
        <v>0</v>
      </c>
      <c r="AB5" s="13">
        <f t="shared" si="40"/>
        <v>0</v>
      </c>
      <c r="AC5" s="13">
        <f t="shared" si="40"/>
        <v>0</v>
      </c>
      <c r="AD5" s="13">
        <f t="shared" si="40"/>
        <v>0</v>
      </c>
      <c r="AE5" s="13">
        <f t="shared" si="40"/>
        <v>0</v>
      </c>
      <c r="AF5" s="13">
        <f t="shared" si="40"/>
        <v>0</v>
      </c>
      <c r="AG5" s="13">
        <f t="shared" si="40"/>
        <v>0</v>
      </c>
      <c r="AH5" s="13">
        <f t="shared" si="40"/>
        <v>0</v>
      </c>
      <c r="AI5" s="13">
        <f t="shared" si="40"/>
        <v>0</v>
      </c>
      <c r="AJ5" s="13">
        <f t="shared" si="40"/>
        <v>0</v>
      </c>
      <c r="AK5" s="13">
        <f t="shared" si="40"/>
        <v>0</v>
      </c>
      <c r="AL5" s="13">
        <f t="shared" si="40"/>
        <v>0</v>
      </c>
      <c r="AM5" s="13">
        <f t="shared" si="40"/>
        <v>0</v>
      </c>
      <c r="AN5" s="13">
        <f t="shared" si="40"/>
        <v>0</v>
      </c>
      <c r="AO5" s="13">
        <f t="shared" si="40"/>
        <v>0</v>
      </c>
      <c r="AP5" s="13">
        <f t="shared" ref="AP5:AZ5" si="41">AP6-AP9</f>
        <v>0</v>
      </c>
      <c r="AQ5" s="13">
        <f t="shared" si="41"/>
        <v>0</v>
      </c>
      <c r="AR5" s="13">
        <f t="shared" si="41"/>
        <v>0</v>
      </c>
      <c r="AS5" s="13">
        <f t="shared" si="41"/>
        <v>0</v>
      </c>
      <c r="AT5" s="13">
        <f t="shared" si="41"/>
        <v>0</v>
      </c>
      <c r="AU5" s="13">
        <f t="shared" si="41"/>
        <v>0</v>
      </c>
      <c r="AV5" s="13">
        <f t="shared" si="41"/>
        <v>0</v>
      </c>
      <c r="AW5" s="13">
        <f t="shared" si="41"/>
        <v>0</v>
      </c>
      <c r="AX5" s="13">
        <f t="shared" si="41"/>
        <v>0</v>
      </c>
      <c r="AY5" s="13">
        <f t="shared" si="41"/>
        <v>0</v>
      </c>
      <c r="AZ5" s="13">
        <f t="shared" si="41"/>
        <v>0</v>
      </c>
    </row>
    <row r="6" spans="2:52" x14ac:dyDescent="0.35">
      <c r="B6" s="3" t="s">
        <v>8</v>
      </c>
      <c r="D6" s="7">
        <f t="shared" ref="D6:D28" si="42">SUM(F6:AO6)</f>
        <v>0</v>
      </c>
      <c r="E6" s="7"/>
      <c r="F6" s="7">
        <f>SUM(F7:F8)</f>
        <v>0</v>
      </c>
      <c r="G6" s="7">
        <f t="shared" ref="G6:AZ6" si="43">SUM(G7:G8)</f>
        <v>0</v>
      </c>
      <c r="H6" s="7">
        <f t="shared" si="43"/>
        <v>0</v>
      </c>
      <c r="I6" s="7">
        <f t="shared" si="43"/>
        <v>0</v>
      </c>
      <c r="J6" s="7">
        <f t="shared" si="43"/>
        <v>0</v>
      </c>
      <c r="K6" s="7">
        <f t="shared" si="43"/>
        <v>0</v>
      </c>
      <c r="L6" s="7">
        <f t="shared" si="43"/>
        <v>0</v>
      </c>
      <c r="M6" s="7">
        <f t="shared" si="43"/>
        <v>0</v>
      </c>
      <c r="N6" s="7">
        <f t="shared" si="43"/>
        <v>0</v>
      </c>
      <c r="O6" s="7">
        <f t="shared" si="43"/>
        <v>0</v>
      </c>
      <c r="P6" s="7">
        <f t="shared" si="43"/>
        <v>0</v>
      </c>
      <c r="Q6" s="7">
        <f t="shared" si="43"/>
        <v>0</v>
      </c>
      <c r="R6" s="7">
        <f t="shared" si="43"/>
        <v>0</v>
      </c>
      <c r="S6" s="7">
        <f t="shared" si="43"/>
        <v>0</v>
      </c>
      <c r="T6" s="7">
        <f t="shared" si="43"/>
        <v>0</v>
      </c>
      <c r="U6" s="7">
        <f t="shared" si="43"/>
        <v>0</v>
      </c>
      <c r="V6" s="7">
        <f t="shared" si="43"/>
        <v>0</v>
      </c>
      <c r="W6" s="7">
        <f t="shared" si="43"/>
        <v>0</v>
      </c>
      <c r="X6" s="7">
        <f t="shared" si="43"/>
        <v>0</v>
      </c>
      <c r="Y6" s="7">
        <f t="shared" si="43"/>
        <v>0</v>
      </c>
      <c r="Z6" s="7">
        <f t="shared" si="43"/>
        <v>0</v>
      </c>
      <c r="AA6" s="7">
        <f t="shared" si="43"/>
        <v>0</v>
      </c>
      <c r="AB6" s="7">
        <f t="shared" si="43"/>
        <v>0</v>
      </c>
      <c r="AC6" s="7">
        <f t="shared" si="43"/>
        <v>0</v>
      </c>
      <c r="AD6" s="7">
        <f t="shared" si="43"/>
        <v>0</v>
      </c>
      <c r="AE6" s="7">
        <f t="shared" si="43"/>
        <v>0</v>
      </c>
      <c r="AF6" s="7">
        <f t="shared" si="43"/>
        <v>0</v>
      </c>
      <c r="AG6" s="7">
        <f t="shared" si="43"/>
        <v>0</v>
      </c>
      <c r="AH6" s="7">
        <f t="shared" si="43"/>
        <v>0</v>
      </c>
      <c r="AI6" s="7">
        <f t="shared" si="43"/>
        <v>0</v>
      </c>
      <c r="AJ6" s="7">
        <f t="shared" si="43"/>
        <v>0</v>
      </c>
      <c r="AK6" s="7">
        <f t="shared" si="43"/>
        <v>0</v>
      </c>
      <c r="AL6" s="7">
        <f t="shared" si="43"/>
        <v>0</v>
      </c>
      <c r="AM6" s="7">
        <f t="shared" si="43"/>
        <v>0</v>
      </c>
      <c r="AN6" s="7">
        <f t="shared" si="43"/>
        <v>0</v>
      </c>
      <c r="AO6" s="7">
        <f t="shared" si="43"/>
        <v>0</v>
      </c>
      <c r="AP6" s="7">
        <f t="shared" si="43"/>
        <v>0</v>
      </c>
      <c r="AQ6" s="7">
        <f t="shared" si="43"/>
        <v>0</v>
      </c>
      <c r="AR6" s="7">
        <f t="shared" si="43"/>
        <v>0</v>
      </c>
      <c r="AS6" s="7">
        <f t="shared" si="43"/>
        <v>0</v>
      </c>
      <c r="AT6" s="7">
        <f t="shared" si="43"/>
        <v>0</v>
      </c>
      <c r="AU6" s="7">
        <f t="shared" si="43"/>
        <v>0</v>
      </c>
      <c r="AV6" s="7">
        <f t="shared" si="43"/>
        <v>0</v>
      </c>
      <c r="AW6" s="7">
        <f t="shared" si="43"/>
        <v>0</v>
      </c>
      <c r="AX6" s="7">
        <f t="shared" si="43"/>
        <v>0</v>
      </c>
      <c r="AY6" s="7">
        <f t="shared" si="43"/>
        <v>0</v>
      </c>
      <c r="AZ6" s="7">
        <f t="shared" si="43"/>
        <v>0</v>
      </c>
    </row>
    <row r="7" spans="2:52" x14ac:dyDescent="0.35">
      <c r="B7" s="20" t="s">
        <v>3</v>
      </c>
      <c r="D7" s="7">
        <f t="shared" si="42"/>
        <v>0</v>
      </c>
      <c r="E7" s="7"/>
      <c r="F7" s="7">
        <f>Выручка!F9</f>
        <v>0</v>
      </c>
      <c r="G7" s="7">
        <f>Выручка!G9</f>
        <v>0</v>
      </c>
      <c r="H7" s="7">
        <f>Выручка!H9</f>
        <v>0</v>
      </c>
      <c r="I7" s="7">
        <f>Выручка!I9</f>
        <v>0</v>
      </c>
      <c r="J7" s="7">
        <f>Выручка!J9</f>
        <v>0</v>
      </c>
      <c r="K7" s="7">
        <f>Выручка!K9</f>
        <v>0</v>
      </c>
      <c r="L7" s="7">
        <f>Выручка!L9</f>
        <v>0</v>
      </c>
      <c r="M7" s="7">
        <f>Выручка!M9</f>
        <v>0</v>
      </c>
      <c r="N7" s="7">
        <f>Выручка!N9</f>
        <v>0</v>
      </c>
      <c r="O7" s="7">
        <f>Выручка!O9</f>
        <v>0</v>
      </c>
      <c r="P7" s="7">
        <f>Выручка!P9</f>
        <v>0</v>
      </c>
      <c r="Q7" s="7">
        <f>Выручка!Q9</f>
        <v>0</v>
      </c>
      <c r="R7" s="7">
        <f>Выручка!R9</f>
        <v>0</v>
      </c>
      <c r="S7" s="7">
        <f>Выручка!S9</f>
        <v>0</v>
      </c>
      <c r="T7" s="7">
        <f>Выручка!T9</f>
        <v>0</v>
      </c>
      <c r="U7" s="7">
        <f>Выручка!U9</f>
        <v>0</v>
      </c>
      <c r="V7" s="7">
        <f>Выручка!V9</f>
        <v>0</v>
      </c>
      <c r="W7" s="7">
        <f>Выручка!W9</f>
        <v>0</v>
      </c>
      <c r="X7" s="7">
        <f>Выручка!X9</f>
        <v>0</v>
      </c>
      <c r="Y7" s="7">
        <f>Выручка!Y9</f>
        <v>0</v>
      </c>
      <c r="Z7" s="7">
        <f>Выручка!Z9</f>
        <v>0</v>
      </c>
      <c r="AA7" s="7">
        <f>Выручка!AA9</f>
        <v>0</v>
      </c>
      <c r="AB7" s="7">
        <f>Выручка!AB9</f>
        <v>0</v>
      </c>
      <c r="AC7" s="7">
        <f>Выручка!AC9</f>
        <v>0</v>
      </c>
      <c r="AD7" s="7">
        <f>Выручка!AD9</f>
        <v>0</v>
      </c>
      <c r="AE7" s="7">
        <f>Выручка!AE9</f>
        <v>0</v>
      </c>
      <c r="AF7" s="7">
        <f>Выручка!AF9</f>
        <v>0</v>
      </c>
      <c r="AG7" s="7">
        <f>Выручка!AG9</f>
        <v>0</v>
      </c>
      <c r="AH7" s="7">
        <f>Выручка!AH9</f>
        <v>0</v>
      </c>
      <c r="AI7" s="7">
        <f>Выручка!AI9</f>
        <v>0</v>
      </c>
      <c r="AJ7" s="7">
        <f>Выручка!AJ9</f>
        <v>0</v>
      </c>
      <c r="AK7" s="7">
        <f>Выручка!AK9</f>
        <v>0</v>
      </c>
      <c r="AL7" s="7">
        <f>Выручка!AL9</f>
        <v>0</v>
      </c>
      <c r="AM7" s="7">
        <f>Выручка!AM9</f>
        <v>0</v>
      </c>
      <c r="AN7" s="7">
        <f>Выручка!AN9</f>
        <v>0</v>
      </c>
      <c r="AO7" s="7">
        <f>Выручка!AO9</f>
        <v>0</v>
      </c>
      <c r="AP7" s="7">
        <f>Выручка!AP9</f>
        <v>0</v>
      </c>
      <c r="AQ7" s="7">
        <f>Выручка!AQ9</f>
        <v>0</v>
      </c>
      <c r="AR7" s="7">
        <f>Выручка!AR9</f>
        <v>0</v>
      </c>
      <c r="AS7" s="7">
        <f>Выручка!AS9</f>
        <v>0</v>
      </c>
      <c r="AT7" s="7">
        <f>Выручка!AT9</f>
        <v>0</v>
      </c>
      <c r="AU7" s="7">
        <f>Выручка!AU9</f>
        <v>0</v>
      </c>
      <c r="AV7" s="7">
        <f>Выручка!AV9</f>
        <v>0</v>
      </c>
      <c r="AW7" s="7">
        <f>Выручка!AW9</f>
        <v>0</v>
      </c>
      <c r="AX7" s="7">
        <f>Выручка!AX9</f>
        <v>0</v>
      </c>
      <c r="AY7" s="7">
        <f>Выручка!AY9</f>
        <v>0</v>
      </c>
      <c r="AZ7" s="7">
        <f>Выручка!AZ9</f>
        <v>0</v>
      </c>
    </row>
    <row r="8" spans="2:52" x14ac:dyDescent="0.35">
      <c r="B8" s="20" t="s">
        <v>82</v>
      </c>
      <c r="D8" s="7">
        <f>SUM(F8:AO8)</f>
        <v>0</v>
      </c>
      <c r="E8" s="7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2:52" x14ac:dyDescent="0.35">
      <c r="B9" s="3" t="s">
        <v>11</v>
      </c>
      <c r="D9" s="7">
        <f t="shared" si="42"/>
        <v>0</v>
      </c>
      <c r="E9" s="7"/>
      <c r="F9" s="7">
        <f t="shared" ref="F9:AO9" si="44">SUM(F10:F12,F13,F14:F19)</f>
        <v>0</v>
      </c>
      <c r="G9" s="7">
        <f t="shared" si="44"/>
        <v>0</v>
      </c>
      <c r="H9" s="7">
        <f t="shared" si="44"/>
        <v>0</v>
      </c>
      <c r="I9" s="7">
        <f t="shared" si="44"/>
        <v>0</v>
      </c>
      <c r="J9" s="7">
        <f t="shared" si="44"/>
        <v>0</v>
      </c>
      <c r="K9" s="7">
        <f t="shared" si="44"/>
        <v>0</v>
      </c>
      <c r="L9" s="7">
        <f t="shared" si="44"/>
        <v>0</v>
      </c>
      <c r="M9" s="7">
        <f t="shared" si="44"/>
        <v>0</v>
      </c>
      <c r="N9" s="7">
        <f t="shared" si="44"/>
        <v>0</v>
      </c>
      <c r="O9" s="7">
        <f t="shared" si="44"/>
        <v>0</v>
      </c>
      <c r="P9" s="7">
        <f t="shared" si="44"/>
        <v>0</v>
      </c>
      <c r="Q9" s="7">
        <f t="shared" si="44"/>
        <v>0</v>
      </c>
      <c r="R9" s="7">
        <f t="shared" si="44"/>
        <v>0</v>
      </c>
      <c r="S9" s="7">
        <f t="shared" si="44"/>
        <v>0</v>
      </c>
      <c r="T9" s="7">
        <f t="shared" si="44"/>
        <v>0</v>
      </c>
      <c r="U9" s="7">
        <f t="shared" si="44"/>
        <v>0</v>
      </c>
      <c r="V9" s="7">
        <f t="shared" si="44"/>
        <v>0</v>
      </c>
      <c r="W9" s="7">
        <f t="shared" si="44"/>
        <v>0</v>
      </c>
      <c r="X9" s="7">
        <f t="shared" si="44"/>
        <v>0</v>
      </c>
      <c r="Y9" s="7">
        <f t="shared" si="44"/>
        <v>0</v>
      </c>
      <c r="Z9" s="7">
        <f t="shared" si="44"/>
        <v>0</v>
      </c>
      <c r="AA9" s="7">
        <f t="shared" si="44"/>
        <v>0</v>
      </c>
      <c r="AB9" s="7">
        <f t="shared" si="44"/>
        <v>0</v>
      </c>
      <c r="AC9" s="7">
        <f t="shared" si="44"/>
        <v>0</v>
      </c>
      <c r="AD9" s="7">
        <f t="shared" si="44"/>
        <v>0</v>
      </c>
      <c r="AE9" s="7">
        <f t="shared" si="44"/>
        <v>0</v>
      </c>
      <c r="AF9" s="7">
        <f t="shared" si="44"/>
        <v>0</v>
      </c>
      <c r="AG9" s="7">
        <f t="shared" si="44"/>
        <v>0</v>
      </c>
      <c r="AH9" s="7">
        <f t="shared" si="44"/>
        <v>0</v>
      </c>
      <c r="AI9" s="7">
        <f t="shared" si="44"/>
        <v>0</v>
      </c>
      <c r="AJ9" s="7">
        <f t="shared" si="44"/>
        <v>0</v>
      </c>
      <c r="AK9" s="7">
        <f t="shared" si="44"/>
        <v>0</v>
      </c>
      <c r="AL9" s="7">
        <f t="shared" si="44"/>
        <v>0</v>
      </c>
      <c r="AM9" s="7">
        <f t="shared" si="44"/>
        <v>0</v>
      </c>
      <c r="AN9" s="7">
        <f t="shared" si="44"/>
        <v>0</v>
      </c>
      <c r="AO9" s="7">
        <f t="shared" si="44"/>
        <v>0</v>
      </c>
      <c r="AP9" s="7">
        <f t="shared" ref="AP9:AZ9" si="45">SUM(AP10:AP12,AP13,AP14:AP19)</f>
        <v>0</v>
      </c>
      <c r="AQ9" s="7">
        <f t="shared" si="45"/>
        <v>0</v>
      </c>
      <c r="AR9" s="7">
        <f t="shared" si="45"/>
        <v>0</v>
      </c>
      <c r="AS9" s="7">
        <f t="shared" si="45"/>
        <v>0</v>
      </c>
      <c r="AT9" s="7">
        <f t="shared" si="45"/>
        <v>0</v>
      </c>
      <c r="AU9" s="7">
        <f t="shared" si="45"/>
        <v>0</v>
      </c>
      <c r="AV9" s="7">
        <f t="shared" si="45"/>
        <v>0</v>
      </c>
      <c r="AW9" s="7">
        <f t="shared" si="45"/>
        <v>0</v>
      </c>
      <c r="AX9" s="7">
        <f t="shared" si="45"/>
        <v>0</v>
      </c>
      <c r="AY9" s="7">
        <f t="shared" si="45"/>
        <v>0</v>
      </c>
      <c r="AZ9" s="7">
        <f t="shared" si="45"/>
        <v>0</v>
      </c>
    </row>
    <row r="10" spans="2:52" x14ac:dyDescent="0.35">
      <c r="B10" s="20" t="str">
        <f>'Текущие затраты'!B6</f>
        <v>Вид затрат 1</v>
      </c>
      <c r="D10" s="7">
        <f t="shared" si="42"/>
        <v>0</v>
      </c>
      <c r="E10" s="7"/>
      <c r="F10" s="7">
        <f>'Текущие затраты'!F6</f>
        <v>0</v>
      </c>
      <c r="G10" s="7">
        <f>'Текущие затраты'!G6</f>
        <v>0</v>
      </c>
      <c r="H10" s="7">
        <f>'Текущие затраты'!H6</f>
        <v>0</v>
      </c>
      <c r="I10" s="7">
        <f>'Текущие затраты'!I6</f>
        <v>0</v>
      </c>
      <c r="J10" s="7">
        <f>'Текущие затраты'!J6</f>
        <v>0</v>
      </c>
      <c r="K10" s="7">
        <f>'Текущие затраты'!K6</f>
        <v>0</v>
      </c>
      <c r="L10" s="7">
        <f>'Текущие затраты'!L6</f>
        <v>0</v>
      </c>
      <c r="M10" s="7">
        <f>'Текущие затраты'!M6</f>
        <v>0</v>
      </c>
      <c r="N10" s="7">
        <f>'Текущие затраты'!N6</f>
        <v>0</v>
      </c>
      <c r="O10" s="7">
        <f>'Текущие затраты'!O6</f>
        <v>0</v>
      </c>
      <c r="P10" s="7">
        <f>'Текущие затраты'!P6</f>
        <v>0</v>
      </c>
      <c r="Q10" s="7">
        <f>'Текущие затраты'!Q6</f>
        <v>0</v>
      </c>
      <c r="R10" s="7">
        <f>'Текущие затраты'!R6</f>
        <v>0</v>
      </c>
      <c r="S10" s="7">
        <f>'Текущие затраты'!S6</f>
        <v>0</v>
      </c>
      <c r="T10" s="7">
        <f>'Текущие затраты'!T6</f>
        <v>0</v>
      </c>
      <c r="U10" s="7">
        <f>'Текущие затраты'!U6</f>
        <v>0</v>
      </c>
      <c r="V10" s="7">
        <f>'Текущие затраты'!V6</f>
        <v>0</v>
      </c>
      <c r="W10" s="7">
        <f>'Текущие затраты'!W6</f>
        <v>0</v>
      </c>
      <c r="X10" s="7">
        <f>'Текущие затраты'!X6</f>
        <v>0</v>
      </c>
      <c r="Y10" s="7">
        <f>'Текущие затраты'!Y6</f>
        <v>0</v>
      </c>
      <c r="Z10" s="7">
        <f>'Текущие затраты'!Z6</f>
        <v>0</v>
      </c>
      <c r="AA10" s="7">
        <f>'Текущие затраты'!AA6</f>
        <v>0</v>
      </c>
      <c r="AB10" s="7">
        <f>'Текущие затраты'!AB6</f>
        <v>0</v>
      </c>
      <c r="AC10" s="7">
        <f>'Текущие затраты'!AC6</f>
        <v>0</v>
      </c>
      <c r="AD10" s="7">
        <f>'Текущие затраты'!AD6</f>
        <v>0</v>
      </c>
      <c r="AE10" s="7">
        <f>'Текущие затраты'!AE6</f>
        <v>0</v>
      </c>
      <c r="AF10" s="7">
        <f>'Текущие затраты'!AF6</f>
        <v>0</v>
      </c>
      <c r="AG10" s="7">
        <f>'Текущие затраты'!AG6</f>
        <v>0</v>
      </c>
      <c r="AH10" s="7">
        <f>'Текущие затраты'!AH6</f>
        <v>0</v>
      </c>
      <c r="AI10" s="7">
        <f>'Текущие затраты'!AI6</f>
        <v>0</v>
      </c>
      <c r="AJ10" s="7">
        <f>'Текущие затраты'!AJ6</f>
        <v>0</v>
      </c>
      <c r="AK10" s="7">
        <f>'Текущие затраты'!AK6</f>
        <v>0</v>
      </c>
      <c r="AL10" s="7">
        <f>'Текущие затраты'!AL6</f>
        <v>0</v>
      </c>
      <c r="AM10" s="7">
        <f>'Текущие затраты'!AM6</f>
        <v>0</v>
      </c>
      <c r="AN10" s="7">
        <f>'Текущие затраты'!AN6</f>
        <v>0</v>
      </c>
      <c r="AO10" s="7">
        <f>'Текущие затраты'!AO6</f>
        <v>0</v>
      </c>
      <c r="AP10" s="7">
        <f>'Текущие затраты'!AP6</f>
        <v>0</v>
      </c>
      <c r="AQ10" s="7">
        <f>'Текущие затраты'!AQ6</f>
        <v>0</v>
      </c>
      <c r="AR10" s="7">
        <f>'Текущие затраты'!AR6</f>
        <v>0</v>
      </c>
      <c r="AS10" s="7">
        <f>'Текущие затраты'!AS6</f>
        <v>0</v>
      </c>
      <c r="AT10" s="7">
        <f>'Текущие затраты'!AT6</f>
        <v>0</v>
      </c>
      <c r="AU10" s="7">
        <f>'Текущие затраты'!AU6</f>
        <v>0</v>
      </c>
      <c r="AV10" s="7">
        <f>'Текущие затраты'!AV6</f>
        <v>0</v>
      </c>
      <c r="AW10" s="7">
        <f>'Текущие затраты'!AW6</f>
        <v>0</v>
      </c>
      <c r="AX10" s="7">
        <f>'Текущие затраты'!AX6</f>
        <v>0</v>
      </c>
      <c r="AY10" s="7">
        <f>'Текущие затраты'!AY6</f>
        <v>0</v>
      </c>
      <c r="AZ10" s="7">
        <f>'Текущие затраты'!AZ6</f>
        <v>0</v>
      </c>
    </row>
    <row r="11" spans="2:52" x14ac:dyDescent="0.35">
      <c r="B11" s="20" t="str">
        <f>'Текущие затраты'!B7</f>
        <v>Вид затрат 2</v>
      </c>
      <c r="D11" s="7">
        <f>SUM(F11:AO11)</f>
        <v>0</v>
      </c>
      <c r="E11" s="7"/>
      <c r="F11" s="7">
        <f>'Текущие затраты'!F7</f>
        <v>0</v>
      </c>
      <c r="G11" s="7">
        <f>'Текущие затраты'!G7</f>
        <v>0</v>
      </c>
      <c r="H11" s="7">
        <f>'Текущие затраты'!H7</f>
        <v>0</v>
      </c>
      <c r="I11" s="7">
        <f>'Текущие затраты'!I7</f>
        <v>0</v>
      </c>
      <c r="J11" s="7">
        <f>'Текущие затраты'!J7</f>
        <v>0</v>
      </c>
      <c r="K11" s="7">
        <f>'Текущие затраты'!K7</f>
        <v>0</v>
      </c>
      <c r="L11" s="7">
        <f>'Текущие затраты'!L7</f>
        <v>0</v>
      </c>
      <c r="M11" s="7">
        <f>'Текущие затраты'!M7</f>
        <v>0</v>
      </c>
      <c r="N11" s="7">
        <f>'Текущие затраты'!N7</f>
        <v>0</v>
      </c>
      <c r="O11" s="7">
        <f>'Текущие затраты'!O7</f>
        <v>0</v>
      </c>
      <c r="P11" s="7">
        <f>'Текущие затраты'!P7</f>
        <v>0</v>
      </c>
      <c r="Q11" s="7">
        <f>'Текущие затраты'!Q7</f>
        <v>0</v>
      </c>
      <c r="R11" s="7">
        <f>'Текущие затраты'!R7</f>
        <v>0</v>
      </c>
      <c r="S11" s="7">
        <f>'Текущие затраты'!S7</f>
        <v>0</v>
      </c>
      <c r="T11" s="7">
        <f>'Текущие затраты'!T7</f>
        <v>0</v>
      </c>
      <c r="U11" s="7">
        <f>'Текущие затраты'!U7</f>
        <v>0</v>
      </c>
      <c r="V11" s="7">
        <f>'Текущие затраты'!V7</f>
        <v>0</v>
      </c>
      <c r="W11" s="7">
        <f>'Текущие затраты'!W7</f>
        <v>0</v>
      </c>
      <c r="X11" s="7">
        <f>'Текущие затраты'!X7</f>
        <v>0</v>
      </c>
      <c r="Y11" s="7">
        <f>'Текущие затраты'!Y7</f>
        <v>0</v>
      </c>
      <c r="Z11" s="7">
        <f>'Текущие затраты'!Z7</f>
        <v>0</v>
      </c>
      <c r="AA11" s="7">
        <f>'Текущие затраты'!AA7</f>
        <v>0</v>
      </c>
      <c r="AB11" s="7">
        <f>'Текущие затраты'!AB7</f>
        <v>0</v>
      </c>
      <c r="AC11" s="7">
        <f>'Текущие затраты'!AC7</f>
        <v>0</v>
      </c>
      <c r="AD11" s="7">
        <f>'Текущие затраты'!AD7</f>
        <v>0</v>
      </c>
      <c r="AE11" s="7">
        <f>'Текущие затраты'!AE7</f>
        <v>0</v>
      </c>
      <c r="AF11" s="7">
        <f>'Текущие затраты'!AF7</f>
        <v>0</v>
      </c>
      <c r="AG11" s="7">
        <f>'Текущие затраты'!AG7</f>
        <v>0</v>
      </c>
      <c r="AH11" s="7">
        <f>'Текущие затраты'!AH7</f>
        <v>0</v>
      </c>
      <c r="AI11" s="7">
        <f>'Текущие затраты'!AI7</f>
        <v>0</v>
      </c>
      <c r="AJ11" s="7">
        <f>'Текущие затраты'!AJ7</f>
        <v>0</v>
      </c>
      <c r="AK11" s="7">
        <f>'Текущие затраты'!AK7</f>
        <v>0</v>
      </c>
      <c r="AL11" s="7">
        <f>'Текущие затраты'!AL7</f>
        <v>0</v>
      </c>
      <c r="AM11" s="7">
        <f>'Текущие затраты'!AM7</f>
        <v>0</v>
      </c>
      <c r="AN11" s="7">
        <f>'Текущие затраты'!AN7</f>
        <v>0</v>
      </c>
      <c r="AO11" s="7">
        <f>'Текущие затраты'!AO7</f>
        <v>0</v>
      </c>
      <c r="AP11" s="7">
        <f>'Текущие затраты'!AP7</f>
        <v>0</v>
      </c>
      <c r="AQ11" s="7">
        <f>'Текущие затраты'!AQ7</f>
        <v>0</v>
      </c>
      <c r="AR11" s="7">
        <f>'Текущие затраты'!AR7</f>
        <v>0</v>
      </c>
      <c r="AS11" s="7">
        <f>'Текущие затраты'!AS7</f>
        <v>0</v>
      </c>
      <c r="AT11" s="7">
        <f>'Текущие затраты'!AT7</f>
        <v>0</v>
      </c>
      <c r="AU11" s="7">
        <f>'Текущие затраты'!AU7</f>
        <v>0</v>
      </c>
      <c r="AV11" s="7">
        <f>'Текущие затраты'!AV7</f>
        <v>0</v>
      </c>
      <c r="AW11" s="7">
        <f>'Текущие затраты'!AW7</f>
        <v>0</v>
      </c>
      <c r="AX11" s="7">
        <f>'Текущие затраты'!AX7</f>
        <v>0</v>
      </c>
      <c r="AY11" s="7">
        <f>'Текущие затраты'!AY7</f>
        <v>0</v>
      </c>
      <c r="AZ11" s="7">
        <f>'Текущие затраты'!AZ7</f>
        <v>0</v>
      </c>
    </row>
    <row r="12" spans="2:52" x14ac:dyDescent="0.35">
      <c r="B12" s="20" t="str">
        <f>'Текущие затраты'!B8</f>
        <v>Вид затрат 3</v>
      </c>
      <c r="D12" s="7">
        <f>SUM(F12:AO12)</f>
        <v>0</v>
      </c>
      <c r="E12" s="7"/>
      <c r="F12" s="7">
        <f>'Текущие затраты'!F8</f>
        <v>0</v>
      </c>
      <c r="G12" s="7">
        <f>'Текущие затраты'!G8</f>
        <v>0</v>
      </c>
      <c r="H12" s="7">
        <f>'Текущие затраты'!H8</f>
        <v>0</v>
      </c>
      <c r="I12" s="7">
        <f>'Текущие затраты'!I8</f>
        <v>0</v>
      </c>
      <c r="J12" s="7">
        <f>'Текущие затраты'!J8</f>
        <v>0</v>
      </c>
      <c r="K12" s="7">
        <f>'Текущие затраты'!K8</f>
        <v>0</v>
      </c>
      <c r="L12" s="7">
        <f>'Текущие затраты'!L8</f>
        <v>0</v>
      </c>
      <c r="M12" s="7">
        <f>'Текущие затраты'!M8</f>
        <v>0</v>
      </c>
      <c r="N12" s="7">
        <f>'Текущие затраты'!N8</f>
        <v>0</v>
      </c>
      <c r="O12" s="7">
        <f>'Текущие затраты'!O8</f>
        <v>0</v>
      </c>
      <c r="P12" s="7">
        <f>'Текущие затраты'!P8</f>
        <v>0</v>
      </c>
      <c r="Q12" s="7">
        <f>'Текущие затраты'!Q8</f>
        <v>0</v>
      </c>
      <c r="R12" s="7">
        <f>'Текущие затраты'!R8</f>
        <v>0</v>
      </c>
      <c r="S12" s="7">
        <f>'Текущие затраты'!S8</f>
        <v>0</v>
      </c>
      <c r="T12" s="7">
        <f>'Текущие затраты'!T8</f>
        <v>0</v>
      </c>
      <c r="U12" s="7">
        <f>'Текущие затраты'!U8</f>
        <v>0</v>
      </c>
      <c r="V12" s="7">
        <f>'Текущие затраты'!V8</f>
        <v>0</v>
      </c>
      <c r="W12" s="7">
        <f>'Текущие затраты'!W8</f>
        <v>0</v>
      </c>
      <c r="X12" s="7">
        <f>'Текущие затраты'!X8</f>
        <v>0</v>
      </c>
      <c r="Y12" s="7">
        <f>'Текущие затраты'!Y8</f>
        <v>0</v>
      </c>
      <c r="Z12" s="7">
        <f>'Текущие затраты'!Z8</f>
        <v>0</v>
      </c>
      <c r="AA12" s="7">
        <f>'Текущие затраты'!AA8</f>
        <v>0</v>
      </c>
      <c r="AB12" s="7">
        <f>'Текущие затраты'!AB8</f>
        <v>0</v>
      </c>
      <c r="AC12" s="7">
        <f>'Текущие затраты'!AC8</f>
        <v>0</v>
      </c>
      <c r="AD12" s="7">
        <f>'Текущие затраты'!AD8</f>
        <v>0</v>
      </c>
      <c r="AE12" s="7">
        <f>'Текущие затраты'!AE8</f>
        <v>0</v>
      </c>
      <c r="AF12" s="7">
        <f>'Текущие затраты'!AF8</f>
        <v>0</v>
      </c>
      <c r="AG12" s="7">
        <f>'Текущие затраты'!AG8</f>
        <v>0</v>
      </c>
      <c r="AH12" s="7">
        <f>'Текущие затраты'!AH8</f>
        <v>0</v>
      </c>
      <c r="AI12" s="7">
        <f>'Текущие затраты'!AI8</f>
        <v>0</v>
      </c>
      <c r="AJ12" s="7">
        <f>'Текущие затраты'!AJ8</f>
        <v>0</v>
      </c>
      <c r="AK12" s="7">
        <f>'Текущие затраты'!AK8</f>
        <v>0</v>
      </c>
      <c r="AL12" s="7">
        <f>'Текущие затраты'!AL8</f>
        <v>0</v>
      </c>
      <c r="AM12" s="7">
        <f>'Текущие затраты'!AM8</f>
        <v>0</v>
      </c>
      <c r="AN12" s="7">
        <f>'Текущие затраты'!AN8</f>
        <v>0</v>
      </c>
      <c r="AO12" s="7">
        <f>'Текущие затраты'!AO8</f>
        <v>0</v>
      </c>
      <c r="AP12" s="7">
        <f>'Текущие затраты'!AP8</f>
        <v>0</v>
      </c>
      <c r="AQ12" s="7">
        <f>'Текущие затраты'!AQ8</f>
        <v>0</v>
      </c>
      <c r="AR12" s="7">
        <f>'Текущие затраты'!AR8</f>
        <v>0</v>
      </c>
      <c r="AS12" s="7">
        <f>'Текущие затраты'!AS8</f>
        <v>0</v>
      </c>
      <c r="AT12" s="7">
        <f>'Текущие затраты'!AT8</f>
        <v>0</v>
      </c>
      <c r="AU12" s="7">
        <f>'Текущие затраты'!AU8</f>
        <v>0</v>
      </c>
      <c r="AV12" s="7">
        <f>'Текущие затраты'!AV8</f>
        <v>0</v>
      </c>
      <c r="AW12" s="7">
        <f>'Текущие затраты'!AW8</f>
        <v>0</v>
      </c>
      <c r="AX12" s="7">
        <f>'Текущие затраты'!AX8</f>
        <v>0</v>
      </c>
      <c r="AY12" s="7">
        <f>'Текущие затраты'!AY8</f>
        <v>0</v>
      </c>
      <c r="AZ12" s="7">
        <f>'Текущие затраты'!AZ8</f>
        <v>0</v>
      </c>
    </row>
    <row r="13" spans="2:52" x14ac:dyDescent="0.35">
      <c r="B13" s="20" t="str">
        <f>'Текущие затраты'!B9</f>
        <v>Вид затрат 4</v>
      </c>
      <c r="D13" s="7">
        <f>SUM(F13:AO13)</f>
        <v>0</v>
      </c>
      <c r="E13" s="7"/>
      <c r="F13" s="7">
        <f>'Текущие затраты'!F9</f>
        <v>0</v>
      </c>
      <c r="G13" s="7">
        <f>'Текущие затраты'!G9</f>
        <v>0</v>
      </c>
      <c r="H13" s="7">
        <f>'Текущие затраты'!H9</f>
        <v>0</v>
      </c>
      <c r="I13" s="7">
        <f>'Текущие затраты'!I9</f>
        <v>0</v>
      </c>
      <c r="J13" s="7">
        <f>'Текущие затраты'!J9</f>
        <v>0</v>
      </c>
      <c r="K13" s="7">
        <f>'Текущие затраты'!K9</f>
        <v>0</v>
      </c>
      <c r="L13" s="7">
        <f>'Текущие затраты'!L9</f>
        <v>0</v>
      </c>
      <c r="M13" s="7">
        <f>'Текущие затраты'!M9</f>
        <v>0</v>
      </c>
      <c r="N13" s="7">
        <f>'Текущие затраты'!N9</f>
        <v>0</v>
      </c>
      <c r="O13" s="7">
        <f>'Текущие затраты'!O9</f>
        <v>0</v>
      </c>
      <c r="P13" s="7">
        <f>'Текущие затраты'!P9</f>
        <v>0</v>
      </c>
      <c r="Q13" s="7">
        <f>'Текущие затраты'!Q9</f>
        <v>0</v>
      </c>
      <c r="R13" s="7">
        <f>'Текущие затраты'!R9</f>
        <v>0</v>
      </c>
      <c r="S13" s="7">
        <f>'Текущие затраты'!S9</f>
        <v>0</v>
      </c>
      <c r="T13" s="7">
        <f>'Текущие затраты'!T9</f>
        <v>0</v>
      </c>
      <c r="U13" s="7">
        <f>'Текущие затраты'!U9</f>
        <v>0</v>
      </c>
      <c r="V13" s="7">
        <f>'Текущие затраты'!V9</f>
        <v>0</v>
      </c>
      <c r="W13" s="7">
        <f>'Текущие затраты'!W9</f>
        <v>0</v>
      </c>
      <c r="X13" s="7">
        <f>'Текущие затраты'!X9</f>
        <v>0</v>
      </c>
      <c r="Y13" s="7">
        <f>'Текущие затраты'!Y9</f>
        <v>0</v>
      </c>
      <c r="Z13" s="7">
        <f>'Текущие затраты'!Z9</f>
        <v>0</v>
      </c>
      <c r="AA13" s="7">
        <f>'Текущие затраты'!AA9</f>
        <v>0</v>
      </c>
      <c r="AB13" s="7">
        <f>'Текущие затраты'!AB9</f>
        <v>0</v>
      </c>
      <c r="AC13" s="7">
        <f>'Текущие затраты'!AC9</f>
        <v>0</v>
      </c>
      <c r="AD13" s="7">
        <f>'Текущие затраты'!AD9</f>
        <v>0</v>
      </c>
      <c r="AE13" s="7">
        <f>'Текущие затраты'!AE9</f>
        <v>0</v>
      </c>
      <c r="AF13" s="7">
        <f>'Текущие затраты'!AF9</f>
        <v>0</v>
      </c>
      <c r="AG13" s="7">
        <f>'Текущие затраты'!AG9</f>
        <v>0</v>
      </c>
      <c r="AH13" s="7">
        <f>'Текущие затраты'!AH9</f>
        <v>0</v>
      </c>
      <c r="AI13" s="7">
        <f>'Текущие затраты'!AI9</f>
        <v>0</v>
      </c>
      <c r="AJ13" s="7">
        <f>'Текущие затраты'!AJ9</f>
        <v>0</v>
      </c>
      <c r="AK13" s="7">
        <f>'Текущие затраты'!AK9</f>
        <v>0</v>
      </c>
      <c r="AL13" s="7">
        <f>'Текущие затраты'!AL9</f>
        <v>0</v>
      </c>
      <c r="AM13" s="7">
        <f>'Текущие затраты'!AM9</f>
        <v>0</v>
      </c>
      <c r="AN13" s="7">
        <f>'Текущие затраты'!AN9</f>
        <v>0</v>
      </c>
      <c r="AO13" s="7">
        <f>'Текущие затраты'!AO9</f>
        <v>0</v>
      </c>
      <c r="AP13" s="7">
        <f>'Текущие затраты'!AP9</f>
        <v>0</v>
      </c>
      <c r="AQ13" s="7">
        <f>'Текущие затраты'!AQ9</f>
        <v>0</v>
      </c>
      <c r="AR13" s="7">
        <f>'Текущие затраты'!AR9</f>
        <v>0</v>
      </c>
      <c r="AS13" s="7">
        <f>'Текущие затраты'!AS9</f>
        <v>0</v>
      </c>
      <c r="AT13" s="7">
        <f>'Текущие затраты'!AT9</f>
        <v>0</v>
      </c>
      <c r="AU13" s="7">
        <f>'Текущие затраты'!AU9</f>
        <v>0</v>
      </c>
      <c r="AV13" s="7">
        <f>'Текущие затраты'!AV9</f>
        <v>0</v>
      </c>
      <c r="AW13" s="7">
        <f>'Текущие затраты'!AW9</f>
        <v>0</v>
      </c>
      <c r="AX13" s="7">
        <f>'Текущие затраты'!AX9</f>
        <v>0</v>
      </c>
      <c r="AY13" s="7">
        <f>'Текущие затраты'!AY9</f>
        <v>0</v>
      </c>
      <c r="AZ13" s="7">
        <f>'Текущие затраты'!AZ9</f>
        <v>0</v>
      </c>
    </row>
    <row r="14" spans="2:52" x14ac:dyDescent="0.35">
      <c r="B14" s="20" t="str">
        <f>'Текущие затраты'!B10</f>
        <v>Вид затрат 5</v>
      </c>
      <c r="D14" s="7">
        <f t="shared" si="42"/>
        <v>0</v>
      </c>
      <c r="E14" s="7"/>
      <c r="F14" s="7">
        <f>'Текущие затраты'!F10</f>
        <v>0</v>
      </c>
      <c r="G14" s="7">
        <f>'Текущие затраты'!G10</f>
        <v>0</v>
      </c>
      <c r="H14" s="7">
        <f>'Текущие затраты'!H10</f>
        <v>0</v>
      </c>
      <c r="I14" s="7">
        <f>'Текущие затраты'!I10</f>
        <v>0</v>
      </c>
      <c r="J14" s="7">
        <f>'Текущие затраты'!J10</f>
        <v>0</v>
      </c>
      <c r="K14" s="7">
        <f>'Текущие затраты'!K10</f>
        <v>0</v>
      </c>
      <c r="L14" s="7">
        <f>'Текущие затраты'!L10</f>
        <v>0</v>
      </c>
      <c r="M14" s="7">
        <f>'Текущие затраты'!M10</f>
        <v>0</v>
      </c>
      <c r="N14" s="7">
        <f>'Текущие затраты'!N10</f>
        <v>0</v>
      </c>
      <c r="O14" s="7">
        <f>'Текущие затраты'!O10</f>
        <v>0</v>
      </c>
      <c r="P14" s="7">
        <f>'Текущие затраты'!P10</f>
        <v>0</v>
      </c>
      <c r="Q14" s="7">
        <f>'Текущие затраты'!Q10</f>
        <v>0</v>
      </c>
      <c r="R14" s="7">
        <f>'Текущие затраты'!R10</f>
        <v>0</v>
      </c>
      <c r="S14" s="7">
        <f>'Текущие затраты'!S10</f>
        <v>0</v>
      </c>
      <c r="T14" s="7">
        <f>'Текущие затраты'!T10</f>
        <v>0</v>
      </c>
      <c r="U14" s="7">
        <f>'Текущие затраты'!U10</f>
        <v>0</v>
      </c>
      <c r="V14" s="7">
        <f>'Текущие затраты'!V10</f>
        <v>0</v>
      </c>
      <c r="W14" s="7">
        <f>'Текущие затраты'!W10</f>
        <v>0</v>
      </c>
      <c r="X14" s="7">
        <f>'Текущие затраты'!X10</f>
        <v>0</v>
      </c>
      <c r="Y14" s="7">
        <f>'Текущие затраты'!Y10</f>
        <v>0</v>
      </c>
      <c r="Z14" s="7">
        <f>'Текущие затраты'!Z10</f>
        <v>0</v>
      </c>
      <c r="AA14" s="7">
        <f>'Текущие затраты'!AA10</f>
        <v>0</v>
      </c>
      <c r="AB14" s="7">
        <f>'Текущие затраты'!AB10</f>
        <v>0</v>
      </c>
      <c r="AC14" s="7">
        <f>'Текущие затраты'!AC10</f>
        <v>0</v>
      </c>
      <c r="AD14" s="7">
        <f>'Текущие затраты'!AD10</f>
        <v>0</v>
      </c>
      <c r="AE14" s="7">
        <f>'Текущие затраты'!AE10</f>
        <v>0</v>
      </c>
      <c r="AF14" s="7">
        <f>'Текущие затраты'!AF10</f>
        <v>0</v>
      </c>
      <c r="AG14" s="7">
        <f>'Текущие затраты'!AG10</f>
        <v>0</v>
      </c>
      <c r="AH14" s="7">
        <f>'Текущие затраты'!AH10</f>
        <v>0</v>
      </c>
      <c r="AI14" s="7">
        <f>'Текущие затраты'!AI10</f>
        <v>0</v>
      </c>
      <c r="AJ14" s="7">
        <f>'Текущие затраты'!AJ10</f>
        <v>0</v>
      </c>
      <c r="AK14" s="7">
        <f>'Текущие затраты'!AK10</f>
        <v>0</v>
      </c>
      <c r="AL14" s="7">
        <f>'Текущие затраты'!AL10</f>
        <v>0</v>
      </c>
      <c r="AM14" s="7">
        <f>'Текущие затраты'!AM10</f>
        <v>0</v>
      </c>
      <c r="AN14" s="7">
        <f>'Текущие затраты'!AN10</f>
        <v>0</v>
      </c>
      <c r="AO14" s="7">
        <f>'Текущие затраты'!AO10</f>
        <v>0</v>
      </c>
      <c r="AP14" s="7">
        <f>'Текущие затраты'!AP10</f>
        <v>0</v>
      </c>
      <c r="AQ14" s="7">
        <f>'Текущие затраты'!AQ10</f>
        <v>0</v>
      </c>
      <c r="AR14" s="7">
        <f>'Текущие затраты'!AR10</f>
        <v>0</v>
      </c>
      <c r="AS14" s="7">
        <f>'Текущие затраты'!AS10</f>
        <v>0</v>
      </c>
      <c r="AT14" s="7">
        <f>'Текущие затраты'!AT10</f>
        <v>0</v>
      </c>
      <c r="AU14" s="7">
        <f>'Текущие затраты'!AU10</f>
        <v>0</v>
      </c>
      <c r="AV14" s="7">
        <f>'Текущие затраты'!AV10</f>
        <v>0</v>
      </c>
      <c r="AW14" s="7">
        <f>'Текущие затраты'!AW10</f>
        <v>0</v>
      </c>
      <c r="AX14" s="7">
        <f>'Текущие затраты'!AX10</f>
        <v>0</v>
      </c>
      <c r="AY14" s="7">
        <f>'Текущие затраты'!AY10</f>
        <v>0</v>
      </c>
      <c r="AZ14" s="7">
        <f>'Текущие затраты'!AZ10</f>
        <v>0</v>
      </c>
    </row>
    <row r="15" spans="2:52" x14ac:dyDescent="0.35">
      <c r="B15" s="20" t="str">
        <f>'Текущие затраты'!B11</f>
        <v>Вид затрат 6</v>
      </c>
      <c r="D15" s="7">
        <f t="shared" si="42"/>
        <v>0</v>
      </c>
      <c r="E15" s="7"/>
      <c r="F15" s="7">
        <f>'Текущие затраты'!F11</f>
        <v>0</v>
      </c>
      <c r="G15" s="7">
        <f>'Текущие затраты'!G11</f>
        <v>0</v>
      </c>
      <c r="H15" s="7">
        <f>'Текущие затраты'!H11</f>
        <v>0</v>
      </c>
      <c r="I15" s="7">
        <f>'Текущие затраты'!I11</f>
        <v>0</v>
      </c>
      <c r="J15" s="7">
        <f>'Текущие затраты'!J11</f>
        <v>0</v>
      </c>
      <c r="K15" s="7">
        <f>'Текущие затраты'!K11</f>
        <v>0</v>
      </c>
      <c r="L15" s="7">
        <f>'Текущие затраты'!L11</f>
        <v>0</v>
      </c>
      <c r="M15" s="7">
        <f>'Текущие затраты'!M11</f>
        <v>0</v>
      </c>
      <c r="N15" s="7">
        <f>'Текущие затраты'!N11</f>
        <v>0</v>
      </c>
      <c r="O15" s="7">
        <f>'Текущие затраты'!O11</f>
        <v>0</v>
      </c>
      <c r="P15" s="7">
        <f>'Текущие затраты'!P11</f>
        <v>0</v>
      </c>
      <c r="Q15" s="7">
        <f>'Текущие затраты'!Q11</f>
        <v>0</v>
      </c>
      <c r="R15" s="7">
        <f>'Текущие затраты'!R11</f>
        <v>0</v>
      </c>
      <c r="S15" s="7">
        <f>'Текущие затраты'!S11</f>
        <v>0</v>
      </c>
      <c r="T15" s="7">
        <f>'Текущие затраты'!T11</f>
        <v>0</v>
      </c>
      <c r="U15" s="7">
        <f>'Текущие затраты'!U11</f>
        <v>0</v>
      </c>
      <c r="V15" s="7">
        <f>'Текущие затраты'!V11</f>
        <v>0</v>
      </c>
      <c r="W15" s="7">
        <f>'Текущие затраты'!W11</f>
        <v>0</v>
      </c>
      <c r="X15" s="7">
        <f>'Текущие затраты'!X11</f>
        <v>0</v>
      </c>
      <c r="Y15" s="7">
        <f>'Текущие затраты'!Y11</f>
        <v>0</v>
      </c>
      <c r="Z15" s="7">
        <f>'Текущие затраты'!Z11</f>
        <v>0</v>
      </c>
      <c r="AA15" s="7">
        <f>'Текущие затраты'!AA11</f>
        <v>0</v>
      </c>
      <c r="AB15" s="7">
        <f>'Текущие затраты'!AB11</f>
        <v>0</v>
      </c>
      <c r="AC15" s="7">
        <f>'Текущие затраты'!AC11</f>
        <v>0</v>
      </c>
      <c r="AD15" s="7">
        <f>'Текущие затраты'!AD11</f>
        <v>0</v>
      </c>
      <c r="AE15" s="7">
        <f>'Текущие затраты'!AE11</f>
        <v>0</v>
      </c>
      <c r="AF15" s="7">
        <f>'Текущие затраты'!AF11</f>
        <v>0</v>
      </c>
      <c r="AG15" s="7">
        <f>'Текущие затраты'!AG11</f>
        <v>0</v>
      </c>
      <c r="AH15" s="7">
        <f>'Текущие затраты'!AH11</f>
        <v>0</v>
      </c>
      <c r="AI15" s="7">
        <f>'Текущие затраты'!AI11</f>
        <v>0</v>
      </c>
      <c r="AJ15" s="7">
        <f>'Текущие затраты'!AJ11</f>
        <v>0</v>
      </c>
      <c r="AK15" s="7">
        <f>'Текущие затраты'!AK11</f>
        <v>0</v>
      </c>
      <c r="AL15" s="7">
        <f>'Текущие затраты'!AL11</f>
        <v>0</v>
      </c>
      <c r="AM15" s="7">
        <f>'Текущие затраты'!AM11</f>
        <v>0</v>
      </c>
      <c r="AN15" s="7">
        <f>'Текущие затраты'!AN11</f>
        <v>0</v>
      </c>
      <c r="AO15" s="7">
        <f>'Текущие затраты'!AO11</f>
        <v>0</v>
      </c>
      <c r="AP15" s="7">
        <f>'Текущие затраты'!AP11</f>
        <v>0</v>
      </c>
      <c r="AQ15" s="7">
        <f>'Текущие затраты'!AQ11</f>
        <v>0</v>
      </c>
      <c r="AR15" s="7">
        <f>'Текущие затраты'!AR11</f>
        <v>0</v>
      </c>
      <c r="AS15" s="7">
        <f>'Текущие затраты'!AS11</f>
        <v>0</v>
      </c>
      <c r="AT15" s="7">
        <f>'Текущие затраты'!AT11</f>
        <v>0</v>
      </c>
      <c r="AU15" s="7">
        <f>'Текущие затраты'!AU11</f>
        <v>0</v>
      </c>
      <c r="AV15" s="7">
        <f>'Текущие затраты'!AV11</f>
        <v>0</v>
      </c>
      <c r="AW15" s="7">
        <f>'Текущие затраты'!AW11</f>
        <v>0</v>
      </c>
      <c r="AX15" s="7">
        <f>'Текущие затраты'!AX11</f>
        <v>0</v>
      </c>
      <c r="AY15" s="7">
        <f>'Текущие затраты'!AY11</f>
        <v>0</v>
      </c>
      <c r="AZ15" s="7">
        <f>'Текущие затраты'!AZ11</f>
        <v>0</v>
      </c>
    </row>
    <row r="16" spans="2:52" x14ac:dyDescent="0.35">
      <c r="B16" s="20" t="str">
        <f>'Текущие затраты'!B12</f>
        <v>Вид затрат 7</v>
      </c>
      <c r="D16" s="7">
        <f t="shared" si="42"/>
        <v>0</v>
      </c>
      <c r="E16" s="7"/>
      <c r="F16" s="7">
        <f>'Текущие затраты'!F12</f>
        <v>0</v>
      </c>
      <c r="G16" s="7">
        <f>'Текущие затраты'!G12</f>
        <v>0</v>
      </c>
      <c r="H16" s="7">
        <f>'Текущие затраты'!H12</f>
        <v>0</v>
      </c>
      <c r="I16" s="7">
        <f>'Текущие затраты'!I12</f>
        <v>0</v>
      </c>
      <c r="J16" s="7">
        <f>'Текущие затраты'!J12</f>
        <v>0</v>
      </c>
      <c r="K16" s="7">
        <f>'Текущие затраты'!K12</f>
        <v>0</v>
      </c>
      <c r="L16" s="7">
        <f>'Текущие затраты'!L12</f>
        <v>0</v>
      </c>
      <c r="M16" s="7">
        <f>'Текущие затраты'!M12</f>
        <v>0</v>
      </c>
      <c r="N16" s="7">
        <f>'Текущие затраты'!N12</f>
        <v>0</v>
      </c>
      <c r="O16" s="7">
        <f>'Текущие затраты'!O12</f>
        <v>0</v>
      </c>
      <c r="P16" s="7">
        <f>'Текущие затраты'!P12</f>
        <v>0</v>
      </c>
      <c r="Q16" s="7">
        <f>'Текущие затраты'!Q12</f>
        <v>0</v>
      </c>
      <c r="R16" s="7">
        <f>'Текущие затраты'!R12</f>
        <v>0</v>
      </c>
      <c r="S16" s="7">
        <f>'Текущие затраты'!S12</f>
        <v>0</v>
      </c>
      <c r="T16" s="7">
        <f>'Текущие затраты'!T12</f>
        <v>0</v>
      </c>
      <c r="U16" s="7">
        <f>'Текущие затраты'!U12</f>
        <v>0</v>
      </c>
      <c r="V16" s="7">
        <f>'Текущие затраты'!V12</f>
        <v>0</v>
      </c>
      <c r="W16" s="7">
        <f>'Текущие затраты'!W12</f>
        <v>0</v>
      </c>
      <c r="X16" s="7">
        <f>'Текущие затраты'!X12</f>
        <v>0</v>
      </c>
      <c r="Y16" s="7">
        <f>'Текущие затраты'!Y12</f>
        <v>0</v>
      </c>
      <c r="Z16" s="7">
        <f>'Текущие затраты'!Z12</f>
        <v>0</v>
      </c>
      <c r="AA16" s="7">
        <f>'Текущие затраты'!AA12</f>
        <v>0</v>
      </c>
      <c r="AB16" s="7">
        <f>'Текущие затраты'!AB12</f>
        <v>0</v>
      </c>
      <c r="AC16" s="7">
        <f>'Текущие затраты'!AC12</f>
        <v>0</v>
      </c>
      <c r="AD16" s="7">
        <f>'Текущие затраты'!AD12</f>
        <v>0</v>
      </c>
      <c r="AE16" s="7">
        <f>'Текущие затраты'!AE12</f>
        <v>0</v>
      </c>
      <c r="AF16" s="7">
        <f>'Текущие затраты'!AF12</f>
        <v>0</v>
      </c>
      <c r="AG16" s="7">
        <f>'Текущие затраты'!AG12</f>
        <v>0</v>
      </c>
      <c r="AH16" s="7">
        <f>'Текущие затраты'!AH12</f>
        <v>0</v>
      </c>
      <c r="AI16" s="7">
        <f>'Текущие затраты'!AI12</f>
        <v>0</v>
      </c>
      <c r="AJ16" s="7">
        <f>'Текущие затраты'!AJ12</f>
        <v>0</v>
      </c>
      <c r="AK16" s="7">
        <f>'Текущие затраты'!AK12</f>
        <v>0</v>
      </c>
      <c r="AL16" s="7">
        <f>'Текущие затраты'!AL12</f>
        <v>0</v>
      </c>
      <c r="AM16" s="7">
        <f>'Текущие затраты'!AM12</f>
        <v>0</v>
      </c>
      <c r="AN16" s="7">
        <f>'Текущие затраты'!AN12</f>
        <v>0</v>
      </c>
      <c r="AO16" s="7">
        <f>'Текущие затраты'!AO12</f>
        <v>0</v>
      </c>
      <c r="AP16" s="7">
        <f>'Текущие затраты'!AP12</f>
        <v>0</v>
      </c>
      <c r="AQ16" s="7">
        <f>'Текущие затраты'!AQ12</f>
        <v>0</v>
      </c>
      <c r="AR16" s="7">
        <f>'Текущие затраты'!AR12</f>
        <v>0</v>
      </c>
      <c r="AS16" s="7">
        <f>'Текущие затраты'!AS12</f>
        <v>0</v>
      </c>
      <c r="AT16" s="7">
        <f>'Текущие затраты'!AT12</f>
        <v>0</v>
      </c>
      <c r="AU16" s="7">
        <f>'Текущие затраты'!AU12</f>
        <v>0</v>
      </c>
      <c r="AV16" s="7">
        <f>'Текущие затраты'!AV12</f>
        <v>0</v>
      </c>
      <c r="AW16" s="7">
        <f>'Текущие затраты'!AW12</f>
        <v>0</v>
      </c>
      <c r="AX16" s="7">
        <f>'Текущие затраты'!AX12</f>
        <v>0</v>
      </c>
      <c r="AY16" s="7">
        <f>'Текущие затраты'!AY12</f>
        <v>0</v>
      </c>
      <c r="AZ16" s="7">
        <f>'Текущие затраты'!AZ12</f>
        <v>0</v>
      </c>
    </row>
    <row r="17" spans="2:52" x14ac:dyDescent="0.35">
      <c r="B17" s="20" t="str">
        <f>'Текущие затраты'!B13</f>
        <v>Вид затрат 8</v>
      </c>
      <c r="D17" s="7">
        <f t="shared" si="42"/>
        <v>0</v>
      </c>
      <c r="E17" s="7"/>
      <c r="F17" s="7">
        <f>'Текущие затраты'!F13</f>
        <v>0</v>
      </c>
      <c r="G17" s="7">
        <f>'Текущие затраты'!G13</f>
        <v>0</v>
      </c>
      <c r="H17" s="7">
        <f>'Текущие затраты'!H13</f>
        <v>0</v>
      </c>
      <c r="I17" s="7">
        <f>'Текущие затраты'!I13</f>
        <v>0</v>
      </c>
      <c r="J17" s="7">
        <f>'Текущие затраты'!J13</f>
        <v>0</v>
      </c>
      <c r="K17" s="7">
        <f>'Текущие затраты'!K13</f>
        <v>0</v>
      </c>
      <c r="L17" s="7">
        <f>'Текущие затраты'!L13</f>
        <v>0</v>
      </c>
      <c r="M17" s="7">
        <f>'Текущие затраты'!M13</f>
        <v>0</v>
      </c>
      <c r="N17" s="7">
        <f>'Текущие затраты'!N13</f>
        <v>0</v>
      </c>
      <c r="O17" s="7">
        <f>'Текущие затраты'!O13</f>
        <v>0</v>
      </c>
      <c r="P17" s="7">
        <f>'Текущие затраты'!P13</f>
        <v>0</v>
      </c>
      <c r="Q17" s="7">
        <f>'Текущие затраты'!Q13</f>
        <v>0</v>
      </c>
      <c r="R17" s="7">
        <f>'Текущие затраты'!R13</f>
        <v>0</v>
      </c>
      <c r="S17" s="7">
        <f>'Текущие затраты'!S13</f>
        <v>0</v>
      </c>
      <c r="T17" s="7">
        <f>'Текущие затраты'!T13</f>
        <v>0</v>
      </c>
      <c r="U17" s="7">
        <f>'Текущие затраты'!U13</f>
        <v>0</v>
      </c>
      <c r="V17" s="7">
        <f>'Текущие затраты'!V13</f>
        <v>0</v>
      </c>
      <c r="W17" s="7">
        <f>'Текущие затраты'!W13</f>
        <v>0</v>
      </c>
      <c r="X17" s="7">
        <f>'Текущие затраты'!X13</f>
        <v>0</v>
      </c>
      <c r="Y17" s="7">
        <f>'Текущие затраты'!Y13</f>
        <v>0</v>
      </c>
      <c r="Z17" s="7">
        <f>'Текущие затраты'!Z13</f>
        <v>0</v>
      </c>
      <c r="AA17" s="7">
        <f>'Текущие затраты'!AA13</f>
        <v>0</v>
      </c>
      <c r="AB17" s="7">
        <f>'Текущие затраты'!AB13</f>
        <v>0</v>
      </c>
      <c r="AC17" s="7">
        <f>'Текущие затраты'!AC13</f>
        <v>0</v>
      </c>
      <c r="AD17" s="7">
        <f>'Текущие затраты'!AD13</f>
        <v>0</v>
      </c>
      <c r="AE17" s="7">
        <f>'Текущие затраты'!AE13</f>
        <v>0</v>
      </c>
      <c r="AF17" s="7">
        <f>'Текущие затраты'!AF13</f>
        <v>0</v>
      </c>
      <c r="AG17" s="7">
        <f>'Текущие затраты'!AG13</f>
        <v>0</v>
      </c>
      <c r="AH17" s="7">
        <f>'Текущие затраты'!AH13</f>
        <v>0</v>
      </c>
      <c r="AI17" s="7">
        <f>'Текущие затраты'!AI13</f>
        <v>0</v>
      </c>
      <c r="AJ17" s="7">
        <f>'Текущие затраты'!AJ13</f>
        <v>0</v>
      </c>
      <c r="AK17" s="7">
        <f>'Текущие затраты'!AK13</f>
        <v>0</v>
      </c>
      <c r="AL17" s="7">
        <f>'Текущие затраты'!AL13</f>
        <v>0</v>
      </c>
      <c r="AM17" s="7">
        <f>'Текущие затраты'!AM13</f>
        <v>0</v>
      </c>
      <c r="AN17" s="7">
        <f>'Текущие затраты'!AN13</f>
        <v>0</v>
      </c>
      <c r="AO17" s="7">
        <f>'Текущие затраты'!AO13</f>
        <v>0</v>
      </c>
      <c r="AP17" s="7">
        <f>'Текущие затраты'!AP13</f>
        <v>0</v>
      </c>
      <c r="AQ17" s="7">
        <f>'Текущие затраты'!AQ13</f>
        <v>0</v>
      </c>
      <c r="AR17" s="7">
        <f>'Текущие затраты'!AR13</f>
        <v>0</v>
      </c>
      <c r="AS17" s="7">
        <f>'Текущие затраты'!AS13</f>
        <v>0</v>
      </c>
      <c r="AT17" s="7">
        <f>'Текущие затраты'!AT13</f>
        <v>0</v>
      </c>
      <c r="AU17" s="7">
        <f>'Текущие затраты'!AU13</f>
        <v>0</v>
      </c>
      <c r="AV17" s="7">
        <f>'Текущие затраты'!AV13</f>
        <v>0</v>
      </c>
      <c r="AW17" s="7">
        <f>'Текущие затраты'!AW13</f>
        <v>0</v>
      </c>
      <c r="AX17" s="7">
        <f>'Текущие затраты'!AX13</f>
        <v>0</v>
      </c>
      <c r="AY17" s="7">
        <f>'Текущие затраты'!AY13</f>
        <v>0</v>
      </c>
      <c r="AZ17" s="7">
        <f>'Текущие затраты'!AZ13</f>
        <v>0</v>
      </c>
    </row>
    <row r="18" spans="2:52" x14ac:dyDescent="0.35">
      <c r="B18" s="20" t="str">
        <f>'Текущие затраты'!B14</f>
        <v>Вид затрат 9</v>
      </c>
      <c r="D18" s="7">
        <f t="shared" si="42"/>
        <v>0</v>
      </c>
      <c r="E18" s="7"/>
      <c r="F18" s="7">
        <f>'Текущие затраты'!F14</f>
        <v>0</v>
      </c>
      <c r="G18" s="7">
        <f>'Текущие затраты'!G14</f>
        <v>0</v>
      </c>
      <c r="H18" s="7">
        <f>'Текущие затраты'!H14</f>
        <v>0</v>
      </c>
      <c r="I18" s="7">
        <f>'Текущие затраты'!I14</f>
        <v>0</v>
      </c>
      <c r="J18" s="7">
        <f>'Текущие затраты'!J14</f>
        <v>0</v>
      </c>
      <c r="K18" s="7">
        <f>'Текущие затраты'!K14</f>
        <v>0</v>
      </c>
      <c r="L18" s="7">
        <f>'Текущие затраты'!L14</f>
        <v>0</v>
      </c>
      <c r="M18" s="7">
        <f>'Текущие затраты'!M14</f>
        <v>0</v>
      </c>
      <c r="N18" s="7">
        <f>'Текущие затраты'!N14</f>
        <v>0</v>
      </c>
      <c r="O18" s="7">
        <f>'Текущие затраты'!O14</f>
        <v>0</v>
      </c>
      <c r="P18" s="7">
        <f>'Текущие затраты'!P14</f>
        <v>0</v>
      </c>
      <c r="Q18" s="7">
        <f>'Текущие затраты'!Q14</f>
        <v>0</v>
      </c>
      <c r="R18" s="7">
        <f>'Текущие затраты'!R14</f>
        <v>0</v>
      </c>
      <c r="S18" s="7">
        <f>'Текущие затраты'!S14</f>
        <v>0</v>
      </c>
      <c r="T18" s="7">
        <f>'Текущие затраты'!T14</f>
        <v>0</v>
      </c>
      <c r="U18" s="7">
        <f>'Текущие затраты'!U14</f>
        <v>0</v>
      </c>
      <c r="V18" s="7">
        <f>'Текущие затраты'!V14</f>
        <v>0</v>
      </c>
      <c r="W18" s="7">
        <f>'Текущие затраты'!W14</f>
        <v>0</v>
      </c>
      <c r="X18" s="7">
        <f>'Текущие затраты'!X14</f>
        <v>0</v>
      </c>
      <c r="Y18" s="7">
        <f>'Текущие затраты'!Y14</f>
        <v>0</v>
      </c>
      <c r="Z18" s="7">
        <f>'Текущие затраты'!Z14</f>
        <v>0</v>
      </c>
      <c r="AA18" s="7">
        <f>'Текущие затраты'!AA14</f>
        <v>0</v>
      </c>
      <c r="AB18" s="7">
        <f>'Текущие затраты'!AB14</f>
        <v>0</v>
      </c>
      <c r="AC18" s="7">
        <f>'Текущие затраты'!AC14</f>
        <v>0</v>
      </c>
      <c r="AD18" s="7">
        <f>'Текущие затраты'!AD14</f>
        <v>0</v>
      </c>
      <c r="AE18" s="7">
        <f>'Текущие затраты'!AE14</f>
        <v>0</v>
      </c>
      <c r="AF18" s="7">
        <f>'Текущие затраты'!AF14</f>
        <v>0</v>
      </c>
      <c r="AG18" s="7">
        <f>'Текущие затраты'!AG14</f>
        <v>0</v>
      </c>
      <c r="AH18" s="7">
        <f>'Текущие затраты'!AH14</f>
        <v>0</v>
      </c>
      <c r="AI18" s="7">
        <f>'Текущие затраты'!AI14</f>
        <v>0</v>
      </c>
      <c r="AJ18" s="7">
        <f>'Текущие затраты'!AJ14</f>
        <v>0</v>
      </c>
      <c r="AK18" s="7">
        <f>'Текущие затраты'!AK14</f>
        <v>0</v>
      </c>
      <c r="AL18" s="7">
        <f>'Текущие затраты'!AL14</f>
        <v>0</v>
      </c>
      <c r="AM18" s="7">
        <f>'Текущие затраты'!AM14</f>
        <v>0</v>
      </c>
      <c r="AN18" s="7">
        <f>'Текущие затраты'!AN14</f>
        <v>0</v>
      </c>
      <c r="AO18" s="7">
        <f>'Текущие затраты'!AO14</f>
        <v>0</v>
      </c>
      <c r="AP18" s="7">
        <f>'Текущие затраты'!AP14</f>
        <v>0</v>
      </c>
      <c r="AQ18" s="7">
        <f>'Текущие затраты'!AQ14</f>
        <v>0</v>
      </c>
      <c r="AR18" s="7">
        <f>'Текущие затраты'!AR14</f>
        <v>0</v>
      </c>
      <c r="AS18" s="7">
        <f>'Текущие затраты'!AS14</f>
        <v>0</v>
      </c>
      <c r="AT18" s="7">
        <f>'Текущие затраты'!AT14</f>
        <v>0</v>
      </c>
      <c r="AU18" s="7">
        <f>'Текущие затраты'!AU14</f>
        <v>0</v>
      </c>
      <c r="AV18" s="7">
        <f>'Текущие затраты'!AV14</f>
        <v>0</v>
      </c>
      <c r="AW18" s="7">
        <f>'Текущие затраты'!AW14</f>
        <v>0</v>
      </c>
      <c r="AX18" s="7">
        <f>'Текущие затраты'!AX14</f>
        <v>0</v>
      </c>
      <c r="AY18" s="7">
        <f>'Текущие затраты'!AY14</f>
        <v>0</v>
      </c>
      <c r="AZ18" s="7">
        <f>'Текущие затраты'!AZ14</f>
        <v>0</v>
      </c>
    </row>
    <row r="19" spans="2:52" x14ac:dyDescent="0.35">
      <c r="B19" s="20" t="str">
        <f>'Текущие затраты'!B15</f>
        <v>Проценты по кредиту</v>
      </c>
      <c r="D19" s="7">
        <f t="shared" si="42"/>
        <v>0</v>
      </c>
      <c r="E19" s="7"/>
      <c r="F19" s="7">
        <f>'Текущие затраты'!F15</f>
        <v>0</v>
      </c>
      <c r="G19" s="7">
        <f>'Текущие затраты'!G15</f>
        <v>0</v>
      </c>
      <c r="H19" s="7">
        <f>'Текущие затраты'!H15</f>
        <v>0</v>
      </c>
      <c r="I19" s="7">
        <f>'Текущие затраты'!I15</f>
        <v>0</v>
      </c>
      <c r="J19" s="7">
        <f>'Текущие затраты'!J15</f>
        <v>0</v>
      </c>
      <c r="K19" s="7">
        <f>'Текущие затраты'!K15</f>
        <v>0</v>
      </c>
      <c r="L19" s="7">
        <f>'Текущие затраты'!L15</f>
        <v>0</v>
      </c>
      <c r="M19" s="7">
        <f>'Текущие затраты'!M15</f>
        <v>0</v>
      </c>
      <c r="N19" s="7">
        <f>'Текущие затраты'!N15</f>
        <v>0</v>
      </c>
      <c r="O19" s="7">
        <f>'Текущие затраты'!O15</f>
        <v>0</v>
      </c>
      <c r="P19" s="7">
        <f>'Текущие затраты'!P15</f>
        <v>0</v>
      </c>
      <c r="Q19" s="7">
        <f>'Текущие затраты'!Q15</f>
        <v>0</v>
      </c>
      <c r="R19" s="7">
        <f>'Текущие затраты'!R15</f>
        <v>0</v>
      </c>
      <c r="S19" s="7">
        <f>'Текущие затраты'!S15</f>
        <v>0</v>
      </c>
      <c r="T19" s="7">
        <f>'Текущие затраты'!T15</f>
        <v>0</v>
      </c>
      <c r="U19" s="7">
        <f>'Текущие затраты'!U15</f>
        <v>0</v>
      </c>
      <c r="V19" s="7">
        <f>'Текущие затраты'!V15</f>
        <v>0</v>
      </c>
      <c r="W19" s="7">
        <f>'Текущие затраты'!W15</f>
        <v>0</v>
      </c>
      <c r="X19" s="7">
        <f>'Текущие затраты'!X15</f>
        <v>0</v>
      </c>
      <c r="Y19" s="7">
        <f>'Текущие затраты'!Y15</f>
        <v>0</v>
      </c>
      <c r="Z19" s="7">
        <f>'Текущие затраты'!Z15</f>
        <v>0</v>
      </c>
      <c r="AA19" s="7">
        <f>'Текущие затраты'!AA15</f>
        <v>0</v>
      </c>
      <c r="AB19" s="7">
        <f>'Текущие затраты'!AB15</f>
        <v>0</v>
      </c>
      <c r="AC19" s="7">
        <f>'Текущие затраты'!AC15</f>
        <v>0</v>
      </c>
      <c r="AD19" s="7">
        <f>'Текущие затраты'!AD15</f>
        <v>0</v>
      </c>
      <c r="AE19" s="7">
        <f>'Текущие затраты'!AE15</f>
        <v>0</v>
      </c>
      <c r="AF19" s="7">
        <f>'Текущие затраты'!AF15</f>
        <v>0</v>
      </c>
      <c r="AG19" s="7">
        <f>'Текущие затраты'!AG15</f>
        <v>0</v>
      </c>
      <c r="AH19" s="7">
        <f>'Текущие затраты'!AH15</f>
        <v>0</v>
      </c>
      <c r="AI19" s="7">
        <f>'Текущие затраты'!AI15</f>
        <v>0</v>
      </c>
      <c r="AJ19" s="7">
        <f>'Текущие затраты'!AJ15</f>
        <v>0</v>
      </c>
      <c r="AK19" s="7">
        <f>'Текущие затраты'!AK15</f>
        <v>0</v>
      </c>
      <c r="AL19" s="7">
        <f>'Текущие затраты'!AL15</f>
        <v>0</v>
      </c>
      <c r="AM19" s="7">
        <f>'Текущие затраты'!AM15</f>
        <v>0</v>
      </c>
      <c r="AN19" s="7">
        <f>'Текущие затраты'!AN15</f>
        <v>0</v>
      </c>
      <c r="AO19" s="7">
        <f>'Текущие затраты'!AO15</f>
        <v>0</v>
      </c>
      <c r="AP19" s="7">
        <f>'Текущие затраты'!AP15</f>
        <v>0</v>
      </c>
      <c r="AQ19" s="7">
        <f>'Текущие затраты'!AQ15</f>
        <v>0</v>
      </c>
      <c r="AR19" s="7">
        <f>'Текущие затраты'!AR15</f>
        <v>0</v>
      </c>
      <c r="AS19" s="7">
        <f>'Текущие затраты'!AS15</f>
        <v>0</v>
      </c>
      <c r="AT19" s="7">
        <f>'Текущие затраты'!AT15</f>
        <v>0</v>
      </c>
      <c r="AU19" s="7">
        <f>'Текущие затраты'!AU15</f>
        <v>0</v>
      </c>
      <c r="AV19" s="7">
        <f>'Текущие затраты'!AV15</f>
        <v>0</v>
      </c>
      <c r="AW19" s="7">
        <f>'Текущие затраты'!AW15</f>
        <v>0</v>
      </c>
      <c r="AX19" s="7">
        <f>'Текущие затраты'!AX15</f>
        <v>0</v>
      </c>
      <c r="AY19" s="7">
        <f>'Текущие затраты'!AY15</f>
        <v>0</v>
      </c>
      <c r="AZ19" s="7">
        <f>'Текущие затраты'!AZ15</f>
        <v>0</v>
      </c>
    </row>
    <row r="20" spans="2:52" x14ac:dyDescent="0.35">
      <c r="B20" s="11" t="s">
        <v>18</v>
      </c>
      <c r="C20" s="12"/>
      <c r="D20" s="13">
        <f t="shared" si="42"/>
        <v>0</v>
      </c>
      <c r="E20" s="13"/>
      <c r="F20" s="13">
        <f>-F21</f>
        <v>0</v>
      </c>
      <c r="G20" s="13">
        <f t="shared" ref="G20:AZ20" si="46">-G21</f>
        <v>0</v>
      </c>
      <c r="H20" s="13">
        <f t="shared" si="46"/>
        <v>0</v>
      </c>
      <c r="I20" s="13">
        <f t="shared" si="46"/>
        <v>0</v>
      </c>
      <c r="J20" s="13">
        <f t="shared" si="46"/>
        <v>0</v>
      </c>
      <c r="K20" s="13">
        <f t="shared" si="46"/>
        <v>0</v>
      </c>
      <c r="L20" s="13">
        <f t="shared" si="46"/>
        <v>0</v>
      </c>
      <c r="M20" s="13">
        <f t="shared" si="46"/>
        <v>0</v>
      </c>
      <c r="N20" s="13">
        <f t="shared" si="46"/>
        <v>0</v>
      </c>
      <c r="O20" s="13">
        <f t="shared" si="46"/>
        <v>0</v>
      </c>
      <c r="P20" s="13">
        <f t="shared" si="46"/>
        <v>0</v>
      </c>
      <c r="Q20" s="13">
        <f t="shared" si="46"/>
        <v>0</v>
      </c>
      <c r="R20" s="13">
        <f t="shared" si="46"/>
        <v>0</v>
      </c>
      <c r="S20" s="13">
        <f t="shared" si="46"/>
        <v>0</v>
      </c>
      <c r="T20" s="13">
        <f t="shared" si="46"/>
        <v>0</v>
      </c>
      <c r="U20" s="13">
        <f t="shared" si="46"/>
        <v>0</v>
      </c>
      <c r="V20" s="13">
        <f t="shared" si="46"/>
        <v>0</v>
      </c>
      <c r="W20" s="13">
        <f t="shared" si="46"/>
        <v>0</v>
      </c>
      <c r="X20" s="13">
        <f t="shared" si="46"/>
        <v>0</v>
      </c>
      <c r="Y20" s="13">
        <f t="shared" si="46"/>
        <v>0</v>
      </c>
      <c r="Z20" s="13">
        <f t="shared" si="46"/>
        <v>0</v>
      </c>
      <c r="AA20" s="13">
        <f t="shared" si="46"/>
        <v>0</v>
      </c>
      <c r="AB20" s="13">
        <f t="shared" si="46"/>
        <v>0</v>
      </c>
      <c r="AC20" s="13">
        <f t="shared" si="46"/>
        <v>0</v>
      </c>
      <c r="AD20" s="13">
        <f t="shared" si="46"/>
        <v>0</v>
      </c>
      <c r="AE20" s="13">
        <f t="shared" si="46"/>
        <v>0</v>
      </c>
      <c r="AF20" s="13">
        <f t="shared" si="46"/>
        <v>0</v>
      </c>
      <c r="AG20" s="13">
        <f t="shared" si="46"/>
        <v>0</v>
      </c>
      <c r="AH20" s="13">
        <f t="shared" si="46"/>
        <v>0</v>
      </c>
      <c r="AI20" s="13">
        <f t="shared" si="46"/>
        <v>0</v>
      </c>
      <c r="AJ20" s="13">
        <f t="shared" si="46"/>
        <v>0</v>
      </c>
      <c r="AK20" s="13">
        <f t="shared" si="46"/>
        <v>0</v>
      </c>
      <c r="AL20" s="13">
        <f t="shared" si="46"/>
        <v>0</v>
      </c>
      <c r="AM20" s="13">
        <f t="shared" si="46"/>
        <v>0</v>
      </c>
      <c r="AN20" s="13">
        <f t="shared" si="46"/>
        <v>0</v>
      </c>
      <c r="AO20" s="13">
        <f t="shared" si="46"/>
        <v>0</v>
      </c>
      <c r="AP20" s="13">
        <f t="shared" si="46"/>
        <v>0</v>
      </c>
      <c r="AQ20" s="13">
        <f t="shared" si="46"/>
        <v>0</v>
      </c>
      <c r="AR20" s="13">
        <f t="shared" si="46"/>
        <v>0</v>
      </c>
      <c r="AS20" s="13">
        <f t="shared" si="46"/>
        <v>0</v>
      </c>
      <c r="AT20" s="13">
        <f t="shared" si="46"/>
        <v>0</v>
      </c>
      <c r="AU20" s="13">
        <f t="shared" si="46"/>
        <v>0</v>
      </c>
      <c r="AV20" s="13">
        <f t="shared" si="46"/>
        <v>0</v>
      </c>
      <c r="AW20" s="13">
        <f t="shared" si="46"/>
        <v>0</v>
      </c>
      <c r="AX20" s="13">
        <f t="shared" si="46"/>
        <v>0</v>
      </c>
      <c r="AY20" s="13">
        <f t="shared" si="46"/>
        <v>0</v>
      </c>
      <c r="AZ20" s="13">
        <f t="shared" si="46"/>
        <v>0</v>
      </c>
    </row>
    <row r="21" spans="2:52" x14ac:dyDescent="0.35">
      <c r="B21" s="3" t="s">
        <v>11</v>
      </c>
      <c r="D21" s="7">
        <f t="shared" si="42"/>
        <v>0</v>
      </c>
      <c r="E21" s="7"/>
      <c r="F21" s="7">
        <f t="shared" ref="F21:AO21" si="47">SUM(F22:F22)</f>
        <v>0</v>
      </c>
      <c r="G21" s="7">
        <f t="shared" si="47"/>
        <v>0</v>
      </c>
      <c r="H21" s="7">
        <f t="shared" si="47"/>
        <v>0</v>
      </c>
      <c r="I21" s="7">
        <f t="shared" si="47"/>
        <v>0</v>
      </c>
      <c r="J21" s="7">
        <f t="shared" si="47"/>
        <v>0</v>
      </c>
      <c r="K21" s="7">
        <f t="shared" si="47"/>
        <v>0</v>
      </c>
      <c r="L21" s="7">
        <f t="shared" si="47"/>
        <v>0</v>
      </c>
      <c r="M21" s="7">
        <f t="shared" si="47"/>
        <v>0</v>
      </c>
      <c r="N21" s="7">
        <f t="shared" si="47"/>
        <v>0</v>
      </c>
      <c r="O21" s="7">
        <f t="shared" si="47"/>
        <v>0</v>
      </c>
      <c r="P21" s="7">
        <f t="shared" si="47"/>
        <v>0</v>
      </c>
      <c r="Q21" s="7">
        <f t="shared" si="47"/>
        <v>0</v>
      </c>
      <c r="R21" s="7">
        <f t="shared" si="47"/>
        <v>0</v>
      </c>
      <c r="S21" s="7">
        <f t="shared" si="47"/>
        <v>0</v>
      </c>
      <c r="T21" s="7">
        <f t="shared" si="47"/>
        <v>0</v>
      </c>
      <c r="U21" s="7">
        <f t="shared" si="47"/>
        <v>0</v>
      </c>
      <c r="V21" s="7">
        <f t="shared" si="47"/>
        <v>0</v>
      </c>
      <c r="W21" s="7">
        <f t="shared" si="47"/>
        <v>0</v>
      </c>
      <c r="X21" s="7">
        <f t="shared" si="47"/>
        <v>0</v>
      </c>
      <c r="Y21" s="7">
        <f t="shared" si="47"/>
        <v>0</v>
      </c>
      <c r="Z21" s="7">
        <f t="shared" si="47"/>
        <v>0</v>
      </c>
      <c r="AA21" s="7">
        <f t="shared" si="47"/>
        <v>0</v>
      </c>
      <c r="AB21" s="7">
        <f t="shared" si="47"/>
        <v>0</v>
      </c>
      <c r="AC21" s="7">
        <f t="shared" si="47"/>
        <v>0</v>
      </c>
      <c r="AD21" s="7">
        <f t="shared" si="47"/>
        <v>0</v>
      </c>
      <c r="AE21" s="7">
        <f t="shared" si="47"/>
        <v>0</v>
      </c>
      <c r="AF21" s="7">
        <f t="shared" si="47"/>
        <v>0</v>
      </c>
      <c r="AG21" s="7">
        <f t="shared" si="47"/>
        <v>0</v>
      </c>
      <c r="AH21" s="7">
        <f t="shared" si="47"/>
        <v>0</v>
      </c>
      <c r="AI21" s="7">
        <f t="shared" si="47"/>
        <v>0</v>
      </c>
      <c r="AJ21" s="7">
        <f t="shared" si="47"/>
        <v>0</v>
      </c>
      <c r="AK21" s="7">
        <f t="shared" si="47"/>
        <v>0</v>
      </c>
      <c r="AL21" s="7">
        <f t="shared" si="47"/>
        <v>0</v>
      </c>
      <c r="AM21" s="7">
        <f t="shared" si="47"/>
        <v>0</v>
      </c>
      <c r="AN21" s="7">
        <f t="shared" si="47"/>
        <v>0</v>
      </c>
      <c r="AO21" s="7">
        <f t="shared" si="47"/>
        <v>0</v>
      </c>
      <c r="AP21" s="7">
        <f t="shared" ref="AP21" si="48">SUM(AP22:AP22)</f>
        <v>0</v>
      </c>
      <c r="AQ21" s="7">
        <f t="shared" ref="AQ21" si="49">SUM(AQ22:AQ22)</f>
        <v>0</v>
      </c>
      <c r="AR21" s="7">
        <f t="shared" ref="AR21" si="50">SUM(AR22:AR22)</f>
        <v>0</v>
      </c>
      <c r="AS21" s="7">
        <f t="shared" ref="AS21" si="51">SUM(AS22:AS22)</f>
        <v>0</v>
      </c>
      <c r="AT21" s="7">
        <f t="shared" ref="AT21" si="52">SUM(AT22:AT22)</f>
        <v>0</v>
      </c>
      <c r="AU21" s="7">
        <f t="shared" ref="AU21" si="53">SUM(AU22:AU22)</f>
        <v>0</v>
      </c>
      <c r="AV21" s="7">
        <f t="shared" ref="AV21" si="54">SUM(AV22:AV22)</f>
        <v>0</v>
      </c>
      <c r="AW21" s="7">
        <f t="shared" ref="AW21" si="55">SUM(AW22:AW22)</f>
        <v>0</v>
      </c>
      <c r="AX21" s="7">
        <f t="shared" ref="AX21" si="56">SUM(AX22:AX22)</f>
        <v>0</v>
      </c>
      <c r="AY21" s="7">
        <f t="shared" ref="AY21" si="57">SUM(AY22:AY22)</f>
        <v>0</v>
      </c>
      <c r="AZ21" s="7">
        <f t="shared" ref="AZ21" si="58">SUM(AZ22:AZ22)</f>
        <v>0</v>
      </c>
    </row>
    <row r="22" spans="2:52" x14ac:dyDescent="0.35">
      <c r="B22" s="20" t="s">
        <v>13</v>
      </c>
      <c r="D22" s="7">
        <f>SUM(F22:AO22)</f>
        <v>0</v>
      </c>
      <c r="E22" s="7"/>
      <c r="F22" s="7">
        <f>'Затраты на старте'!F31</f>
        <v>0</v>
      </c>
      <c r="G22" s="7">
        <f>'Затраты на старте'!G31</f>
        <v>0</v>
      </c>
      <c r="H22" s="7">
        <f>'Затраты на старте'!H31</f>
        <v>0</v>
      </c>
      <c r="I22" s="7">
        <f>'Затраты на старте'!I31</f>
        <v>0</v>
      </c>
      <c r="J22" s="7">
        <f>'Затраты на старте'!J31</f>
        <v>0</v>
      </c>
      <c r="K22" s="7">
        <f>'Затраты на старте'!K31</f>
        <v>0</v>
      </c>
      <c r="L22" s="7">
        <f>'Затраты на старте'!L31</f>
        <v>0</v>
      </c>
      <c r="M22" s="7">
        <f>'Затраты на старте'!M31</f>
        <v>0</v>
      </c>
      <c r="N22" s="7">
        <f>'Затраты на старте'!N31</f>
        <v>0</v>
      </c>
      <c r="O22" s="7">
        <f>'Затраты на старте'!O31</f>
        <v>0</v>
      </c>
      <c r="P22" s="7">
        <f>'Затраты на старте'!P31</f>
        <v>0</v>
      </c>
      <c r="Q22" s="7">
        <f>'Затраты на старте'!Q31</f>
        <v>0</v>
      </c>
      <c r="R22" s="7">
        <f>'Затраты на старте'!R31</f>
        <v>0</v>
      </c>
      <c r="S22" s="7">
        <f>'Затраты на старте'!S31</f>
        <v>0</v>
      </c>
      <c r="T22" s="7">
        <f>'Затраты на старте'!T31</f>
        <v>0</v>
      </c>
      <c r="U22" s="7">
        <f>'Затраты на старте'!U31</f>
        <v>0</v>
      </c>
      <c r="V22" s="7">
        <f>'Затраты на старте'!V31</f>
        <v>0</v>
      </c>
      <c r="W22" s="7">
        <f>'Затраты на старте'!W31</f>
        <v>0</v>
      </c>
      <c r="X22" s="7">
        <f>'Затраты на старте'!X31</f>
        <v>0</v>
      </c>
      <c r="Y22" s="7">
        <f>'Затраты на старте'!Y31</f>
        <v>0</v>
      </c>
      <c r="Z22" s="7">
        <f>'Затраты на старте'!Z31</f>
        <v>0</v>
      </c>
      <c r="AA22" s="7">
        <f>'Затраты на старте'!AA31</f>
        <v>0</v>
      </c>
      <c r="AB22" s="7">
        <f>'Затраты на старте'!AB31</f>
        <v>0</v>
      </c>
      <c r="AC22" s="7">
        <f>'Затраты на старте'!AC31</f>
        <v>0</v>
      </c>
      <c r="AD22" s="7">
        <f>'Затраты на старте'!AD31</f>
        <v>0</v>
      </c>
      <c r="AE22" s="7">
        <f>'Затраты на старте'!AE31</f>
        <v>0</v>
      </c>
      <c r="AF22" s="7">
        <f>'Затраты на старте'!AF31</f>
        <v>0</v>
      </c>
      <c r="AG22" s="7">
        <f>'Затраты на старте'!AG31</f>
        <v>0</v>
      </c>
      <c r="AH22" s="7">
        <f>'Затраты на старте'!AH31</f>
        <v>0</v>
      </c>
      <c r="AI22" s="7">
        <f>'Затраты на старте'!AI31</f>
        <v>0</v>
      </c>
      <c r="AJ22" s="7">
        <f>'Затраты на старте'!AJ31</f>
        <v>0</v>
      </c>
      <c r="AK22" s="7">
        <f>'Затраты на старте'!AK31</f>
        <v>0</v>
      </c>
      <c r="AL22" s="7">
        <f>'Затраты на старте'!AL31</f>
        <v>0</v>
      </c>
      <c r="AM22" s="7">
        <f>'Затраты на старте'!AM31</f>
        <v>0</v>
      </c>
      <c r="AN22" s="7">
        <f>'Затраты на старте'!AN31</f>
        <v>0</v>
      </c>
      <c r="AO22" s="7">
        <f>'Затраты на старте'!AO31</f>
        <v>0</v>
      </c>
      <c r="AP22" s="7">
        <f>'Затраты на старте'!AP31</f>
        <v>0</v>
      </c>
      <c r="AQ22" s="7">
        <f>'Затраты на старте'!AQ31</f>
        <v>0</v>
      </c>
      <c r="AR22" s="7">
        <f>'Затраты на старте'!AR31</f>
        <v>0</v>
      </c>
      <c r="AS22" s="7">
        <f>'Затраты на старте'!AS31</f>
        <v>0</v>
      </c>
      <c r="AT22" s="7">
        <f>'Затраты на старте'!AT31</f>
        <v>0</v>
      </c>
      <c r="AU22" s="7">
        <f>'Затраты на старте'!AU31</f>
        <v>0</v>
      </c>
      <c r="AV22" s="7">
        <f>'Затраты на старте'!AV31</f>
        <v>0</v>
      </c>
      <c r="AW22" s="7">
        <f>'Затраты на старте'!AW31</f>
        <v>0</v>
      </c>
      <c r="AX22" s="7">
        <f>'Затраты на старте'!AX31</f>
        <v>0</v>
      </c>
      <c r="AY22" s="7">
        <f>'Затраты на старте'!AY31</f>
        <v>0</v>
      </c>
      <c r="AZ22" s="7">
        <f>'Затраты на старте'!AZ31</f>
        <v>0</v>
      </c>
    </row>
    <row r="23" spans="2:52" x14ac:dyDescent="0.35">
      <c r="B23" s="11" t="s">
        <v>19</v>
      </c>
      <c r="C23" s="12"/>
      <c r="D23" s="13">
        <f t="shared" si="42"/>
        <v>0</v>
      </c>
      <c r="E23" s="13"/>
      <c r="F23" s="13">
        <f>F24-F27</f>
        <v>0</v>
      </c>
      <c r="G23" s="13">
        <f>G24-G27</f>
        <v>0</v>
      </c>
      <c r="H23" s="13">
        <f>H24-H27</f>
        <v>0</v>
      </c>
      <c r="I23" s="13">
        <f>I24-I27</f>
        <v>0</v>
      </c>
      <c r="J23" s="13">
        <f>J24-J27</f>
        <v>0</v>
      </c>
      <c r="K23" s="13">
        <f>K24-K27</f>
        <v>0</v>
      </c>
      <c r="L23" s="13">
        <f>L24-L27</f>
        <v>0</v>
      </c>
      <c r="M23" s="13">
        <f>M24-M27</f>
        <v>0</v>
      </c>
      <c r="N23" s="13">
        <f>N24-N27</f>
        <v>0</v>
      </c>
      <c r="O23" s="13">
        <f>O24-O27</f>
        <v>0</v>
      </c>
      <c r="P23" s="13">
        <f>P24-P27</f>
        <v>0</v>
      </c>
      <c r="Q23" s="13">
        <f>Q24-Q27</f>
        <v>0</v>
      </c>
      <c r="R23" s="13">
        <f>R24-R27</f>
        <v>0</v>
      </c>
      <c r="S23" s="13">
        <f>S24-S27</f>
        <v>0</v>
      </c>
      <c r="T23" s="13">
        <f>T24-T27</f>
        <v>0</v>
      </c>
      <c r="U23" s="13">
        <f>U24-U27</f>
        <v>0</v>
      </c>
      <c r="V23" s="13">
        <f>V24-V27</f>
        <v>0</v>
      </c>
      <c r="W23" s="13">
        <f>W24-W27</f>
        <v>0</v>
      </c>
      <c r="X23" s="13">
        <f>X24-X27</f>
        <v>0</v>
      </c>
      <c r="Y23" s="13">
        <f>Y24-Y27</f>
        <v>0</v>
      </c>
      <c r="Z23" s="13">
        <f>Z24-Z27</f>
        <v>0</v>
      </c>
      <c r="AA23" s="13">
        <f>AA24-AA27</f>
        <v>0</v>
      </c>
      <c r="AB23" s="13">
        <f>AB24-AB27</f>
        <v>0</v>
      </c>
      <c r="AC23" s="13">
        <f>AC24-AC27</f>
        <v>0</v>
      </c>
      <c r="AD23" s="13">
        <f>AD24-AD27</f>
        <v>0</v>
      </c>
      <c r="AE23" s="13">
        <f>AE24-AE27</f>
        <v>0</v>
      </c>
      <c r="AF23" s="13">
        <f>AF24-AF27</f>
        <v>0</v>
      </c>
      <c r="AG23" s="13">
        <f>AG24-AG27</f>
        <v>0</v>
      </c>
      <c r="AH23" s="13">
        <f>AH24-AH27</f>
        <v>0</v>
      </c>
      <c r="AI23" s="13">
        <f>AI24-AI27</f>
        <v>0</v>
      </c>
      <c r="AJ23" s="13">
        <f>AJ24-AJ27</f>
        <v>0</v>
      </c>
      <c r="AK23" s="13">
        <f>AK24-AK27</f>
        <v>0</v>
      </c>
      <c r="AL23" s="13">
        <f>AL24-AL27</f>
        <v>0</v>
      </c>
      <c r="AM23" s="13">
        <f>AM24-AM27</f>
        <v>0</v>
      </c>
      <c r="AN23" s="13">
        <f>AN24-AN27</f>
        <v>0</v>
      </c>
      <c r="AO23" s="13">
        <f>AO24-AO27</f>
        <v>0</v>
      </c>
      <c r="AP23" s="13">
        <f>AP24-AP27</f>
        <v>0</v>
      </c>
      <c r="AQ23" s="13">
        <f>AQ24-AQ27</f>
        <v>0</v>
      </c>
      <c r="AR23" s="13">
        <f>AR24-AR27</f>
        <v>0</v>
      </c>
      <c r="AS23" s="13">
        <f>AS24-AS27</f>
        <v>0</v>
      </c>
      <c r="AT23" s="13">
        <f>AT24-AT27</f>
        <v>0</v>
      </c>
      <c r="AU23" s="13">
        <f>AU24-AU27</f>
        <v>0</v>
      </c>
      <c r="AV23" s="13">
        <f>AV24-AV27</f>
        <v>0</v>
      </c>
      <c r="AW23" s="13">
        <f>AW24-AW27</f>
        <v>0</v>
      </c>
      <c r="AX23" s="13">
        <f>AX24-AX27</f>
        <v>0</v>
      </c>
      <c r="AY23" s="13">
        <f>AY24-AY27</f>
        <v>0</v>
      </c>
      <c r="AZ23" s="13">
        <f>AZ24-AZ27</f>
        <v>0</v>
      </c>
    </row>
    <row r="24" spans="2:52" x14ac:dyDescent="0.35">
      <c r="B24" s="3" t="s">
        <v>8</v>
      </c>
      <c r="D24" s="7">
        <f t="shared" si="42"/>
        <v>0</v>
      </c>
      <c r="E24" s="7"/>
      <c r="F24" s="7">
        <f>SUM(F25:F26)</f>
        <v>0</v>
      </c>
      <c r="G24" s="7">
        <f t="shared" ref="G24:AZ24" si="59">SUM(G25:G26)</f>
        <v>0</v>
      </c>
      <c r="H24" s="7">
        <f t="shared" si="59"/>
        <v>0</v>
      </c>
      <c r="I24" s="7">
        <f t="shared" si="59"/>
        <v>0</v>
      </c>
      <c r="J24" s="7">
        <f t="shared" si="59"/>
        <v>0</v>
      </c>
      <c r="K24" s="7">
        <f t="shared" si="59"/>
        <v>0</v>
      </c>
      <c r="L24" s="7">
        <f t="shared" si="59"/>
        <v>0</v>
      </c>
      <c r="M24" s="7">
        <f t="shared" si="59"/>
        <v>0</v>
      </c>
      <c r="N24" s="7">
        <f t="shared" si="59"/>
        <v>0</v>
      </c>
      <c r="O24" s="7">
        <f t="shared" si="59"/>
        <v>0</v>
      </c>
      <c r="P24" s="7">
        <f t="shared" si="59"/>
        <v>0</v>
      </c>
      <c r="Q24" s="7">
        <f t="shared" si="59"/>
        <v>0</v>
      </c>
      <c r="R24" s="7">
        <f t="shared" si="59"/>
        <v>0</v>
      </c>
      <c r="S24" s="7">
        <f t="shared" si="59"/>
        <v>0</v>
      </c>
      <c r="T24" s="7">
        <f t="shared" si="59"/>
        <v>0</v>
      </c>
      <c r="U24" s="7">
        <f t="shared" si="59"/>
        <v>0</v>
      </c>
      <c r="V24" s="7">
        <f t="shared" si="59"/>
        <v>0</v>
      </c>
      <c r="W24" s="7">
        <f t="shared" si="59"/>
        <v>0</v>
      </c>
      <c r="X24" s="7">
        <f t="shared" si="59"/>
        <v>0</v>
      </c>
      <c r="Y24" s="7">
        <f t="shared" si="59"/>
        <v>0</v>
      </c>
      <c r="Z24" s="7">
        <f t="shared" si="59"/>
        <v>0</v>
      </c>
      <c r="AA24" s="7">
        <f t="shared" si="59"/>
        <v>0</v>
      </c>
      <c r="AB24" s="7">
        <f t="shared" si="59"/>
        <v>0</v>
      </c>
      <c r="AC24" s="7">
        <f t="shared" si="59"/>
        <v>0</v>
      </c>
      <c r="AD24" s="7">
        <f t="shared" si="59"/>
        <v>0</v>
      </c>
      <c r="AE24" s="7">
        <f t="shared" si="59"/>
        <v>0</v>
      </c>
      <c r="AF24" s="7">
        <f t="shared" si="59"/>
        <v>0</v>
      </c>
      <c r="AG24" s="7">
        <f t="shared" si="59"/>
        <v>0</v>
      </c>
      <c r="AH24" s="7">
        <f t="shared" si="59"/>
        <v>0</v>
      </c>
      <c r="AI24" s="7">
        <f t="shared" si="59"/>
        <v>0</v>
      </c>
      <c r="AJ24" s="7">
        <f t="shared" si="59"/>
        <v>0</v>
      </c>
      <c r="AK24" s="7">
        <f t="shared" si="59"/>
        <v>0</v>
      </c>
      <c r="AL24" s="7">
        <f t="shared" si="59"/>
        <v>0</v>
      </c>
      <c r="AM24" s="7">
        <f t="shared" si="59"/>
        <v>0</v>
      </c>
      <c r="AN24" s="7">
        <f t="shared" si="59"/>
        <v>0</v>
      </c>
      <c r="AO24" s="7">
        <f t="shared" si="59"/>
        <v>0</v>
      </c>
      <c r="AP24" s="7">
        <f t="shared" si="59"/>
        <v>0</v>
      </c>
      <c r="AQ24" s="7">
        <f t="shared" si="59"/>
        <v>0</v>
      </c>
      <c r="AR24" s="7">
        <f t="shared" si="59"/>
        <v>0</v>
      </c>
      <c r="AS24" s="7">
        <f t="shared" si="59"/>
        <v>0</v>
      </c>
      <c r="AT24" s="7">
        <f t="shared" si="59"/>
        <v>0</v>
      </c>
      <c r="AU24" s="7">
        <f t="shared" si="59"/>
        <v>0</v>
      </c>
      <c r="AV24" s="7">
        <f t="shared" si="59"/>
        <v>0</v>
      </c>
      <c r="AW24" s="7">
        <f t="shared" si="59"/>
        <v>0</v>
      </c>
      <c r="AX24" s="7">
        <f t="shared" si="59"/>
        <v>0</v>
      </c>
      <c r="AY24" s="7">
        <f t="shared" si="59"/>
        <v>0</v>
      </c>
      <c r="AZ24" s="7">
        <f t="shared" si="59"/>
        <v>0</v>
      </c>
    </row>
    <row r="25" spans="2:52" x14ac:dyDescent="0.35">
      <c r="B25" s="20" t="s">
        <v>9</v>
      </c>
      <c r="D25" s="7">
        <f>SUM(F25:AO25)</f>
        <v>0</v>
      </c>
      <c r="E25" s="7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2:52" x14ac:dyDescent="0.35">
      <c r="B26" s="20" t="s">
        <v>10</v>
      </c>
      <c r="D26" s="7">
        <f t="shared" si="42"/>
        <v>0</v>
      </c>
      <c r="E26" s="7"/>
      <c r="F26" s="7">
        <f>Кредит!F6</f>
        <v>0</v>
      </c>
      <c r="G26" s="7">
        <f>Кредит!G6</f>
        <v>0</v>
      </c>
      <c r="H26" s="7">
        <f>Кредит!H6</f>
        <v>0</v>
      </c>
      <c r="I26" s="7">
        <f>Кредит!I6</f>
        <v>0</v>
      </c>
      <c r="J26" s="7">
        <f>Кредит!J6</f>
        <v>0</v>
      </c>
      <c r="K26" s="7">
        <f>Кредит!K6</f>
        <v>0</v>
      </c>
      <c r="L26" s="7">
        <f>Кредит!L6</f>
        <v>0</v>
      </c>
      <c r="M26" s="7">
        <f>Кредит!M6</f>
        <v>0</v>
      </c>
      <c r="N26" s="7">
        <f>Кредит!N6</f>
        <v>0</v>
      </c>
      <c r="O26" s="7">
        <f>Кредит!O6</f>
        <v>0</v>
      </c>
      <c r="P26" s="7">
        <f>Кредит!P6</f>
        <v>0</v>
      </c>
      <c r="Q26" s="7">
        <f>Кредит!Q6</f>
        <v>0</v>
      </c>
      <c r="R26" s="7">
        <f>Кредит!R6</f>
        <v>0</v>
      </c>
      <c r="S26" s="7">
        <f>Кредит!S6</f>
        <v>0</v>
      </c>
      <c r="T26" s="7">
        <f>Кредит!T6</f>
        <v>0</v>
      </c>
      <c r="U26" s="7">
        <f>Кредит!U6</f>
        <v>0</v>
      </c>
      <c r="V26" s="7">
        <f>Кредит!V6</f>
        <v>0</v>
      </c>
      <c r="W26" s="7">
        <f>Кредит!W6</f>
        <v>0</v>
      </c>
      <c r="X26" s="7">
        <f>Кредит!X6</f>
        <v>0</v>
      </c>
      <c r="Y26" s="7">
        <f>Кредит!Y6</f>
        <v>0</v>
      </c>
      <c r="Z26" s="7">
        <f>Кредит!Z6</f>
        <v>0</v>
      </c>
      <c r="AA26" s="7">
        <f>Кредит!AA6</f>
        <v>0</v>
      </c>
      <c r="AB26" s="7">
        <f>Кредит!AB6</f>
        <v>0</v>
      </c>
      <c r="AC26" s="7">
        <f>Кредит!AC6</f>
        <v>0</v>
      </c>
      <c r="AD26" s="7">
        <f>Кредит!AD6</f>
        <v>0</v>
      </c>
      <c r="AE26" s="7">
        <f>Кредит!AE6</f>
        <v>0</v>
      </c>
      <c r="AF26" s="7">
        <f>Кредит!AF6</f>
        <v>0</v>
      </c>
      <c r="AG26" s="7">
        <f>Кредит!AG6</f>
        <v>0</v>
      </c>
      <c r="AH26" s="7">
        <f>Кредит!AH6</f>
        <v>0</v>
      </c>
      <c r="AI26" s="7">
        <f>Кредит!AI6</f>
        <v>0</v>
      </c>
      <c r="AJ26" s="7">
        <f>Кредит!AJ6</f>
        <v>0</v>
      </c>
      <c r="AK26" s="7">
        <f>Кредит!AK6</f>
        <v>0</v>
      </c>
      <c r="AL26" s="7">
        <f>Кредит!AL6</f>
        <v>0</v>
      </c>
      <c r="AM26" s="7">
        <f>Кредит!AM6</f>
        <v>0</v>
      </c>
      <c r="AN26" s="7">
        <f>Кредит!AN6</f>
        <v>0</v>
      </c>
      <c r="AO26" s="7">
        <f>Кредит!AO6</f>
        <v>0</v>
      </c>
      <c r="AP26" s="7">
        <f>Кредит!AP6</f>
        <v>0</v>
      </c>
      <c r="AQ26" s="7">
        <f>Кредит!AQ6</f>
        <v>0</v>
      </c>
      <c r="AR26" s="7">
        <f>Кредит!AR6</f>
        <v>0</v>
      </c>
      <c r="AS26" s="7">
        <f>Кредит!AS6</f>
        <v>0</v>
      </c>
      <c r="AT26" s="7">
        <f>Кредит!AT6</f>
        <v>0</v>
      </c>
      <c r="AU26" s="7">
        <f>Кредит!AU6</f>
        <v>0</v>
      </c>
      <c r="AV26" s="7">
        <f>Кредит!AV6</f>
        <v>0</v>
      </c>
      <c r="AW26" s="7">
        <f>Кредит!AW6</f>
        <v>0</v>
      </c>
      <c r="AX26" s="7">
        <f>Кредит!AX6</f>
        <v>0</v>
      </c>
      <c r="AY26" s="7">
        <f>Кредит!AY6</f>
        <v>0</v>
      </c>
      <c r="AZ26" s="7">
        <f>Кредит!AZ6</f>
        <v>0</v>
      </c>
    </row>
    <row r="27" spans="2:52" x14ac:dyDescent="0.35">
      <c r="B27" s="3" t="s">
        <v>11</v>
      </c>
      <c r="D27" s="7">
        <f t="shared" si="42"/>
        <v>0</v>
      </c>
      <c r="E27" s="7"/>
      <c r="F27" s="7">
        <f>SUM(F28)</f>
        <v>0</v>
      </c>
      <c r="G27" s="7">
        <f t="shared" ref="G27" si="60">SUM(G28)</f>
        <v>0</v>
      </c>
      <c r="H27" s="7">
        <f t="shared" ref="H27" si="61">SUM(H28)</f>
        <v>0</v>
      </c>
      <c r="I27" s="7">
        <f t="shared" ref="I27" si="62">SUM(I28)</f>
        <v>0</v>
      </c>
      <c r="J27" s="7">
        <f t="shared" ref="J27" si="63">SUM(J28)</f>
        <v>0</v>
      </c>
      <c r="K27" s="7">
        <f t="shared" ref="K27" si="64">SUM(K28)</f>
        <v>0</v>
      </c>
      <c r="L27" s="7">
        <f t="shared" ref="L27" si="65">SUM(L28)</f>
        <v>0</v>
      </c>
      <c r="M27" s="7">
        <f t="shared" ref="M27" si="66">SUM(M28)</f>
        <v>0</v>
      </c>
      <c r="N27" s="7">
        <f t="shared" ref="N27" si="67">SUM(N28)</f>
        <v>0</v>
      </c>
      <c r="O27" s="7">
        <f t="shared" ref="O27" si="68">SUM(O28)</f>
        <v>0</v>
      </c>
      <c r="P27" s="7">
        <f t="shared" ref="P27" si="69">SUM(P28)</f>
        <v>0</v>
      </c>
      <c r="Q27" s="7">
        <f t="shared" ref="Q27" si="70">SUM(Q28)</f>
        <v>0</v>
      </c>
      <c r="R27" s="7">
        <f t="shared" ref="R27" si="71">SUM(R28)</f>
        <v>0</v>
      </c>
      <c r="S27" s="7">
        <f t="shared" ref="S27" si="72">SUM(S28)</f>
        <v>0</v>
      </c>
      <c r="T27" s="7">
        <f t="shared" ref="T27" si="73">SUM(T28)</f>
        <v>0</v>
      </c>
      <c r="U27" s="7">
        <f t="shared" ref="U27" si="74">SUM(U28)</f>
        <v>0</v>
      </c>
      <c r="V27" s="7">
        <f t="shared" ref="V27" si="75">SUM(V28)</f>
        <v>0</v>
      </c>
      <c r="W27" s="7">
        <f t="shared" ref="W27" si="76">SUM(W28)</f>
        <v>0</v>
      </c>
      <c r="X27" s="7">
        <f t="shared" ref="X27" si="77">SUM(X28)</f>
        <v>0</v>
      </c>
      <c r="Y27" s="7">
        <f t="shared" ref="Y27" si="78">SUM(Y28)</f>
        <v>0</v>
      </c>
      <c r="Z27" s="7">
        <f t="shared" ref="Z27" si="79">SUM(Z28)</f>
        <v>0</v>
      </c>
      <c r="AA27" s="7">
        <f t="shared" ref="AA27" si="80">SUM(AA28)</f>
        <v>0</v>
      </c>
      <c r="AB27" s="7">
        <f t="shared" ref="AB27" si="81">SUM(AB28)</f>
        <v>0</v>
      </c>
      <c r="AC27" s="7">
        <f t="shared" ref="AC27" si="82">SUM(AC28)</f>
        <v>0</v>
      </c>
      <c r="AD27" s="7">
        <f t="shared" ref="AD27" si="83">SUM(AD28)</f>
        <v>0</v>
      </c>
      <c r="AE27" s="7">
        <f t="shared" ref="AE27" si="84">SUM(AE28)</f>
        <v>0</v>
      </c>
      <c r="AF27" s="7">
        <f t="shared" ref="AF27" si="85">SUM(AF28)</f>
        <v>0</v>
      </c>
      <c r="AG27" s="7">
        <f t="shared" ref="AG27" si="86">SUM(AG28)</f>
        <v>0</v>
      </c>
      <c r="AH27" s="7">
        <f t="shared" ref="AH27" si="87">SUM(AH28)</f>
        <v>0</v>
      </c>
      <c r="AI27" s="7">
        <f t="shared" ref="AI27" si="88">SUM(AI28)</f>
        <v>0</v>
      </c>
      <c r="AJ27" s="7">
        <f t="shared" ref="AJ27" si="89">SUM(AJ28)</f>
        <v>0</v>
      </c>
      <c r="AK27" s="7">
        <f t="shared" ref="AK27" si="90">SUM(AK28)</f>
        <v>0</v>
      </c>
      <c r="AL27" s="7">
        <f t="shared" ref="AL27" si="91">SUM(AL28)</f>
        <v>0</v>
      </c>
      <c r="AM27" s="7">
        <f t="shared" ref="AM27" si="92">SUM(AM28)</f>
        <v>0</v>
      </c>
      <c r="AN27" s="7">
        <f t="shared" ref="AN27" si="93">SUM(AN28)</f>
        <v>0</v>
      </c>
      <c r="AO27" s="7">
        <f t="shared" ref="AO27:AZ27" si="94">SUM(AO28)</f>
        <v>0</v>
      </c>
      <c r="AP27" s="7">
        <f t="shared" si="94"/>
        <v>0</v>
      </c>
      <c r="AQ27" s="7">
        <f t="shared" si="94"/>
        <v>0</v>
      </c>
      <c r="AR27" s="7">
        <f t="shared" si="94"/>
        <v>0</v>
      </c>
      <c r="AS27" s="7">
        <f t="shared" si="94"/>
        <v>0</v>
      </c>
      <c r="AT27" s="7">
        <f t="shared" si="94"/>
        <v>0</v>
      </c>
      <c r="AU27" s="7">
        <f t="shared" si="94"/>
        <v>0</v>
      </c>
      <c r="AV27" s="7">
        <f t="shared" si="94"/>
        <v>0</v>
      </c>
      <c r="AW27" s="7">
        <f t="shared" si="94"/>
        <v>0</v>
      </c>
      <c r="AX27" s="7">
        <f t="shared" si="94"/>
        <v>0</v>
      </c>
      <c r="AY27" s="7">
        <f t="shared" si="94"/>
        <v>0</v>
      </c>
      <c r="AZ27" s="7">
        <f t="shared" si="94"/>
        <v>0</v>
      </c>
    </row>
    <row r="28" spans="2:52" x14ac:dyDescent="0.35">
      <c r="B28" s="20" t="s">
        <v>6</v>
      </c>
      <c r="D28" s="7">
        <f t="shared" si="42"/>
        <v>0</v>
      </c>
      <c r="E28" s="7"/>
      <c r="F28" s="7">
        <f>Кредит!F8</f>
        <v>0</v>
      </c>
      <c r="G28" s="7">
        <f>Кредит!G8</f>
        <v>0</v>
      </c>
      <c r="H28" s="7">
        <f>Кредит!H8</f>
        <v>0</v>
      </c>
      <c r="I28" s="7">
        <f>Кредит!I8</f>
        <v>0</v>
      </c>
      <c r="J28" s="7">
        <f>Кредит!J8</f>
        <v>0</v>
      </c>
      <c r="K28" s="7">
        <f>Кредит!K8</f>
        <v>0</v>
      </c>
      <c r="L28" s="7">
        <f>Кредит!L8</f>
        <v>0</v>
      </c>
      <c r="M28" s="7">
        <f>Кредит!M8</f>
        <v>0</v>
      </c>
      <c r="N28" s="7">
        <f>Кредит!N8</f>
        <v>0</v>
      </c>
      <c r="O28" s="7">
        <f>Кредит!O8</f>
        <v>0</v>
      </c>
      <c r="P28" s="7">
        <f>Кредит!P8</f>
        <v>0</v>
      </c>
      <c r="Q28" s="7">
        <f>Кредит!Q8</f>
        <v>0</v>
      </c>
      <c r="R28" s="7">
        <f>Кредит!R8</f>
        <v>0</v>
      </c>
      <c r="S28" s="7">
        <f>Кредит!S8</f>
        <v>0</v>
      </c>
      <c r="T28" s="7">
        <f>Кредит!T8</f>
        <v>0</v>
      </c>
      <c r="U28" s="7">
        <f>Кредит!U8</f>
        <v>0</v>
      </c>
      <c r="V28" s="7">
        <f>Кредит!V8</f>
        <v>0</v>
      </c>
      <c r="W28" s="7">
        <f>Кредит!W8</f>
        <v>0</v>
      </c>
      <c r="X28" s="7">
        <f>Кредит!X8</f>
        <v>0</v>
      </c>
      <c r="Y28" s="7">
        <f>Кредит!Y8</f>
        <v>0</v>
      </c>
      <c r="Z28" s="7">
        <f>Кредит!Z8</f>
        <v>0</v>
      </c>
      <c r="AA28" s="7">
        <f>Кредит!AA8</f>
        <v>0</v>
      </c>
      <c r="AB28" s="7">
        <f>Кредит!AB8</f>
        <v>0</v>
      </c>
      <c r="AC28" s="7">
        <f>Кредит!AC8</f>
        <v>0</v>
      </c>
      <c r="AD28" s="7">
        <f>Кредит!AD8</f>
        <v>0</v>
      </c>
      <c r="AE28" s="7">
        <f>Кредит!AE8</f>
        <v>0</v>
      </c>
      <c r="AF28" s="7">
        <f>Кредит!AF8</f>
        <v>0</v>
      </c>
      <c r="AG28" s="7">
        <f>Кредит!AG8</f>
        <v>0</v>
      </c>
      <c r="AH28" s="7">
        <f>Кредит!AH8</f>
        <v>0</v>
      </c>
      <c r="AI28" s="7">
        <f>Кредит!AI8</f>
        <v>0</v>
      </c>
      <c r="AJ28" s="7">
        <f>Кредит!AJ8</f>
        <v>0</v>
      </c>
      <c r="AK28" s="7">
        <f>Кредит!AK8</f>
        <v>0</v>
      </c>
      <c r="AL28" s="7">
        <f>Кредит!AL8</f>
        <v>0</v>
      </c>
      <c r="AM28" s="7">
        <f>Кредит!AM8</f>
        <v>0</v>
      </c>
      <c r="AN28" s="7">
        <f>Кредит!AN8</f>
        <v>0</v>
      </c>
      <c r="AO28" s="7">
        <f>Кредит!AO8</f>
        <v>0</v>
      </c>
      <c r="AP28" s="7">
        <f>Кредит!AP8</f>
        <v>0</v>
      </c>
      <c r="AQ28" s="7">
        <f>Кредит!AQ8</f>
        <v>0</v>
      </c>
      <c r="AR28" s="7">
        <f>Кредит!AR8</f>
        <v>0</v>
      </c>
      <c r="AS28" s="7">
        <f>Кредит!AS8</f>
        <v>0</v>
      </c>
      <c r="AT28" s="7">
        <f>Кредит!AT8</f>
        <v>0</v>
      </c>
      <c r="AU28" s="7">
        <f>Кредит!AU8</f>
        <v>0</v>
      </c>
      <c r="AV28" s="7">
        <f>Кредит!AV8</f>
        <v>0</v>
      </c>
      <c r="AW28" s="7">
        <f>Кредит!AW8</f>
        <v>0</v>
      </c>
      <c r="AX28" s="7">
        <f>Кредит!AX8</f>
        <v>0</v>
      </c>
      <c r="AY28" s="7">
        <f>Кредит!AY8</f>
        <v>0</v>
      </c>
      <c r="AZ28" s="7">
        <f>Кредит!AZ8</f>
        <v>0</v>
      </c>
    </row>
    <row r="29" spans="2:52" x14ac:dyDescent="0.35">
      <c r="B29" s="11" t="s">
        <v>20</v>
      </c>
      <c r="C29" s="12"/>
      <c r="D29" s="13">
        <f>SUM(F29:AO29)</f>
        <v>0</v>
      </c>
      <c r="E29" s="13"/>
      <c r="F29" s="13">
        <f>F5+F20+F23</f>
        <v>0</v>
      </c>
      <c r="G29" s="13">
        <f>G5+G20+G23</f>
        <v>0</v>
      </c>
      <c r="H29" s="13">
        <f>H5+H20+H23</f>
        <v>0</v>
      </c>
      <c r="I29" s="13">
        <f>I5+I20+I23</f>
        <v>0</v>
      </c>
      <c r="J29" s="13">
        <f>J5+J20+J23</f>
        <v>0</v>
      </c>
      <c r="K29" s="13">
        <f>K5+K20+K23</f>
        <v>0</v>
      </c>
      <c r="L29" s="13">
        <f>L5+L20+L23</f>
        <v>0</v>
      </c>
      <c r="M29" s="13">
        <f>M5+M20+M23</f>
        <v>0</v>
      </c>
      <c r="N29" s="13">
        <f>N5+N20+N23</f>
        <v>0</v>
      </c>
      <c r="O29" s="13">
        <f>O5+O20+O23</f>
        <v>0</v>
      </c>
      <c r="P29" s="13">
        <f>P5+P20+P23</f>
        <v>0</v>
      </c>
      <c r="Q29" s="13">
        <f>Q5+Q20+Q23</f>
        <v>0</v>
      </c>
      <c r="R29" s="13">
        <f>R5+R20+R23</f>
        <v>0</v>
      </c>
      <c r="S29" s="13">
        <f>S5+S20+S23</f>
        <v>0</v>
      </c>
      <c r="T29" s="13">
        <f>T5+T20+T23</f>
        <v>0</v>
      </c>
      <c r="U29" s="13">
        <f>U5+U20+U23</f>
        <v>0</v>
      </c>
      <c r="V29" s="13">
        <f>V5+V20+V23</f>
        <v>0</v>
      </c>
      <c r="W29" s="13">
        <f>W5+W20+W23</f>
        <v>0</v>
      </c>
      <c r="X29" s="13">
        <f>X5+X20+X23</f>
        <v>0</v>
      </c>
      <c r="Y29" s="13">
        <f>Y5+Y20+Y23</f>
        <v>0</v>
      </c>
      <c r="Z29" s="13">
        <f>Z5+Z20+Z23</f>
        <v>0</v>
      </c>
      <c r="AA29" s="13">
        <f>AA5+AA20+AA23</f>
        <v>0</v>
      </c>
      <c r="AB29" s="13">
        <f>AB5+AB20+AB23</f>
        <v>0</v>
      </c>
      <c r="AC29" s="13">
        <f>AC5+AC20+AC23</f>
        <v>0</v>
      </c>
      <c r="AD29" s="13">
        <f>AD5+AD20+AD23</f>
        <v>0</v>
      </c>
      <c r="AE29" s="13">
        <f>AE5+AE20+AE23</f>
        <v>0</v>
      </c>
      <c r="AF29" s="13">
        <f>AF5+AF20+AF23</f>
        <v>0</v>
      </c>
      <c r="AG29" s="13">
        <f>AG5+AG20+AG23</f>
        <v>0</v>
      </c>
      <c r="AH29" s="13">
        <f>AH5+AH20+AH23</f>
        <v>0</v>
      </c>
      <c r="AI29" s="13">
        <f>AI5+AI20+AI23</f>
        <v>0</v>
      </c>
      <c r="AJ29" s="13">
        <f>AJ5+AJ20+AJ23</f>
        <v>0</v>
      </c>
      <c r="AK29" s="13">
        <f>AK5+AK20+AK23</f>
        <v>0</v>
      </c>
      <c r="AL29" s="13">
        <f>AL5+AL20+AL23</f>
        <v>0</v>
      </c>
      <c r="AM29" s="13">
        <f>AM5+AM20+AM23</f>
        <v>0</v>
      </c>
      <c r="AN29" s="13">
        <f>AN5+AN20+AN23</f>
        <v>0</v>
      </c>
      <c r="AO29" s="13">
        <f>AO5+AO20+AO23</f>
        <v>0</v>
      </c>
      <c r="AP29" s="13">
        <f>AP5+AP20+AP23</f>
        <v>0</v>
      </c>
      <c r="AQ29" s="13">
        <f>AQ5+AQ20+AQ23</f>
        <v>0</v>
      </c>
      <c r="AR29" s="13">
        <f>AR5+AR20+AR23</f>
        <v>0</v>
      </c>
      <c r="AS29" s="13">
        <f>AS5+AS20+AS23</f>
        <v>0</v>
      </c>
      <c r="AT29" s="13">
        <f>AT5+AT20+AT23</f>
        <v>0</v>
      </c>
      <c r="AU29" s="13">
        <f>AU5+AU20+AU23</f>
        <v>0</v>
      </c>
      <c r="AV29" s="13">
        <f>AV5+AV20+AV23</f>
        <v>0</v>
      </c>
      <c r="AW29" s="13">
        <f>AW5+AW20+AW23</f>
        <v>0</v>
      </c>
      <c r="AX29" s="13">
        <f>AX5+AX20+AX23</f>
        <v>0</v>
      </c>
      <c r="AY29" s="13">
        <f>AY5+AY20+AY23</f>
        <v>0</v>
      </c>
      <c r="AZ29" s="13">
        <f>AZ5+AZ20+AZ23</f>
        <v>0</v>
      </c>
    </row>
    <row r="30" spans="2:52" x14ac:dyDescent="0.35">
      <c r="B30" s="3" t="s">
        <v>12</v>
      </c>
      <c r="D30" s="7">
        <f>D29</f>
        <v>0</v>
      </c>
      <c r="E30" s="7"/>
      <c r="F30" s="7">
        <f>E30+F29</f>
        <v>0</v>
      </c>
      <c r="G30" s="7">
        <f t="shared" ref="G30:Q30" si="95">F30+G29</f>
        <v>0</v>
      </c>
      <c r="H30" s="7">
        <f t="shared" si="95"/>
        <v>0</v>
      </c>
      <c r="I30" s="7">
        <f t="shared" si="95"/>
        <v>0</v>
      </c>
      <c r="J30" s="7">
        <f t="shared" si="95"/>
        <v>0</v>
      </c>
      <c r="K30" s="7">
        <f t="shared" si="95"/>
        <v>0</v>
      </c>
      <c r="L30" s="7">
        <f t="shared" si="95"/>
        <v>0</v>
      </c>
      <c r="M30" s="7">
        <f t="shared" si="95"/>
        <v>0</v>
      </c>
      <c r="N30" s="7">
        <f t="shared" si="95"/>
        <v>0</v>
      </c>
      <c r="O30" s="7">
        <f t="shared" si="95"/>
        <v>0</v>
      </c>
      <c r="P30" s="7">
        <f t="shared" si="95"/>
        <v>0</v>
      </c>
      <c r="Q30" s="7">
        <f t="shared" si="95"/>
        <v>0</v>
      </c>
      <c r="R30" s="7">
        <f t="shared" ref="R30" si="96">Q30+R29</f>
        <v>0</v>
      </c>
      <c r="S30" s="7">
        <f t="shared" ref="S30" si="97">R30+S29</f>
        <v>0</v>
      </c>
      <c r="T30" s="7">
        <f t="shared" ref="T30" si="98">S30+T29</f>
        <v>0</v>
      </c>
      <c r="U30" s="7">
        <f t="shared" ref="U30" si="99">T30+U29</f>
        <v>0</v>
      </c>
      <c r="V30" s="7">
        <f t="shared" ref="V30" si="100">U30+V29</f>
        <v>0</v>
      </c>
      <c r="W30" s="7">
        <f t="shared" ref="W30" si="101">V30+W29</f>
        <v>0</v>
      </c>
      <c r="X30" s="7">
        <f t="shared" ref="X30" si="102">W30+X29</f>
        <v>0</v>
      </c>
      <c r="Y30" s="7">
        <f t="shared" ref="Y30" si="103">X30+Y29</f>
        <v>0</v>
      </c>
      <c r="Z30" s="7">
        <f t="shared" ref="Z30" si="104">Y30+Z29</f>
        <v>0</v>
      </c>
      <c r="AA30" s="7">
        <f t="shared" ref="AA30" si="105">Z30+AA29</f>
        <v>0</v>
      </c>
      <c r="AB30" s="7">
        <f t="shared" ref="AB30" si="106">AA30+AB29</f>
        <v>0</v>
      </c>
      <c r="AC30" s="7">
        <f t="shared" ref="AC30" si="107">AB30+AC29</f>
        <v>0</v>
      </c>
      <c r="AD30" s="7">
        <f t="shared" ref="AD30" si="108">AC30+AD29</f>
        <v>0</v>
      </c>
      <c r="AE30" s="7">
        <f t="shared" ref="AE30" si="109">AD30+AE29</f>
        <v>0</v>
      </c>
      <c r="AF30" s="7">
        <f t="shared" ref="AF30" si="110">AE30+AF29</f>
        <v>0</v>
      </c>
      <c r="AG30" s="7">
        <f t="shared" ref="AG30" si="111">AF30+AG29</f>
        <v>0</v>
      </c>
      <c r="AH30" s="7">
        <f t="shared" ref="AH30" si="112">AG30+AH29</f>
        <v>0</v>
      </c>
      <c r="AI30" s="7">
        <f t="shared" ref="AI30" si="113">AH30+AI29</f>
        <v>0</v>
      </c>
      <c r="AJ30" s="7">
        <f t="shared" ref="AJ30" si="114">AI30+AJ29</f>
        <v>0</v>
      </c>
      <c r="AK30" s="7">
        <f t="shared" ref="AK30" si="115">AJ30+AK29</f>
        <v>0</v>
      </c>
      <c r="AL30" s="7">
        <f t="shared" ref="AL30" si="116">AK30+AL29</f>
        <v>0</v>
      </c>
      <c r="AM30" s="7">
        <f t="shared" ref="AM30" si="117">AL30+AM29</f>
        <v>0</v>
      </c>
      <c r="AN30" s="7">
        <f t="shared" ref="AN30" si="118">AM30+AN29</f>
        <v>0</v>
      </c>
      <c r="AO30" s="7">
        <f t="shared" ref="AO30" si="119">AN30+AO29</f>
        <v>0</v>
      </c>
      <c r="AP30" s="7">
        <f t="shared" ref="AP30" si="120">AO30+AP29</f>
        <v>0</v>
      </c>
      <c r="AQ30" s="7">
        <f t="shared" ref="AQ30" si="121">AP30+AQ29</f>
        <v>0</v>
      </c>
      <c r="AR30" s="7">
        <f t="shared" ref="AR30" si="122">AQ30+AR29</f>
        <v>0</v>
      </c>
      <c r="AS30" s="7">
        <f t="shared" ref="AS30" si="123">AR30+AS29</f>
        <v>0</v>
      </c>
      <c r="AT30" s="7">
        <f t="shared" ref="AT30" si="124">AS30+AT29</f>
        <v>0</v>
      </c>
      <c r="AU30" s="7">
        <f t="shared" ref="AU30" si="125">AT30+AU29</f>
        <v>0</v>
      </c>
      <c r="AV30" s="7">
        <f t="shared" ref="AV30" si="126">AU30+AV29</f>
        <v>0</v>
      </c>
      <c r="AW30" s="7">
        <f t="shared" ref="AW30" si="127">AV30+AW29</f>
        <v>0</v>
      </c>
      <c r="AX30" s="7">
        <f t="shared" ref="AX30" si="128">AW30+AX29</f>
        <v>0</v>
      </c>
      <c r="AY30" s="7">
        <f t="shared" ref="AY30" si="129">AX30+AY29</f>
        <v>0</v>
      </c>
      <c r="AZ30" s="7">
        <f t="shared" ref="AZ30" si="130">AY30+AZ29</f>
        <v>0</v>
      </c>
    </row>
    <row r="31" spans="2:52" x14ac:dyDescent="0.35">
      <c r="B31" s="11" t="s">
        <v>21</v>
      </c>
      <c r="C31" s="12"/>
      <c r="D31" s="13">
        <f>SUM(F31:AO31)</f>
        <v>0</v>
      </c>
      <c r="E31" s="13"/>
      <c r="F31" s="13">
        <f>F5+F19-F22</f>
        <v>0</v>
      </c>
      <c r="G31" s="13">
        <f>G5+G19-G22</f>
        <v>0</v>
      </c>
      <c r="H31" s="13">
        <f>H5+H19-H22</f>
        <v>0</v>
      </c>
      <c r="I31" s="13">
        <f>I5+I19-I22</f>
        <v>0</v>
      </c>
      <c r="J31" s="13">
        <f>J5+J19-J22</f>
        <v>0</v>
      </c>
      <c r="K31" s="13">
        <f>K5+K19-K22</f>
        <v>0</v>
      </c>
      <c r="L31" s="13">
        <f>L5+L19-L22</f>
        <v>0</v>
      </c>
      <c r="M31" s="13">
        <f>M5+M19-M22</f>
        <v>0</v>
      </c>
      <c r="N31" s="13">
        <f>N5+N19-N22</f>
        <v>0</v>
      </c>
      <c r="O31" s="13">
        <f>O5+O19-O22</f>
        <v>0</v>
      </c>
      <c r="P31" s="13">
        <f>P5+P19-P22</f>
        <v>0</v>
      </c>
      <c r="Q31" s="13">
        <f>Q5+Q19-Q22</f>
        <v>0</v>
      </c>
      <c r="R31" s="13">
        <f>R5+R19-R22</f>
        <v>0</v>
      </c>
      <c r="S31" s="13">
        <f>S5+S19-S22</f>
        <v>0</v>
      </c>
      <c r="T31" s="13">
        <f>T5+T19-T22</f>
        <v>0</v>
      </c>
      <c r="U31" s="13">
        <f>U5+U19-U22</f>
        <v>0</v>
      </c>
      <c r="V31" s="13">
        <f>V5+V19-V22</f>
        <v>0</v>
      </c>
      <c r="W31" s="13">
        <f>W5+W19-W22</f>
        <v>0</v>
      </c>
      <c r="X31" s="13">
        <f>X5+X19-X22</f>
        <v>0</v>
      </c>
      <c r="Y31" s="13">
        <f>Y5+Y19-Y22</f>
        <v>0</v>
      </c>
      <c r="Z31" s="13">
        <f>Z5+Z19-Z22</f>
        <v>0</v>
      </c>
      <c r="AA31" s="13">
        <f>AA5+AA19-AA22</f>
        <v>0</v>
      </c>
      <c r="AB31" s="13">
        <f>AB5+AB19-AB22</f>
        <v>0</v>
      </c>
      <c r="AC31" s="13">
        <f>AC5+AC19-AC22</f>
        <v>0</v>
      </c>
      <c r="AD31" s="13">
        <f>AD5+AD19-AD22</f>
        <v>0</v>
      </c>
      <c r="AE31" s="13">
        <f>AE5+AE19-AE22</f>
        <v>0</v>
      </c>
      <c r="AF31" s="13">
        <f>AF5+AF19-AF22</f>
        <v>0</v>
      </c>
      <c r="AG31" s="13">
        <f>AG5+AG19-AG22</f>
        <v>0</v>
      </c>
      <c r="AH31" s="13">
        <f>AH5+AH19-AH22</f>
        <v>0</v>
      </c>
      <c r="AI31" s="13">
        <f>AI5+AI19-AI22</f>
        <v>0</v>
      </c>
      <c r="AJ31" s="13">
        <f>AJ5+AJ19-AJ22</f>
        <v>0</v>
      </c>
      <c r="AK31" s="13">
        <f>AK5+AK19-AK22</f>
        <v>0</v>
      </c>
      <c r="AL31" s="13">
        <f>AL5+AL19-AL22</f>
        <v>0</v>
      </c>
      <c r="AM31" s="13">
        <f>AM5+AM19-AM22</f>
        <v>0</v>
      </c>
      <c r="AN31" s="13">
        <f>AN5+AN19-AN22</f>
        <v>0</v>
      </c>
      <c r="AO31" s="13">
        <f>AO5+AO19-AO22</f>
        <v>0</v>
      </c>
      <c r="AP31" s="13">
        <f>AP5+AP19-AP22</f>
        <v>0</v>
      </c>
      <c r="AQ31" s="13">
        <f>AQ5+AQ19-AQ22</f>
        <v>0</v>
      </c>
      <c r="AR31" s="13">
        <f>AR5+AR19-AR22</f>
        <v>0</v>
      </c>
      <c r="AS31" s="13">
        <f>AS5+AS19-AS22</f>
        <v>0</v>
      </c>
      <c r="AT31" s="13">
        <f>AT5+AT19-AT22</f>
        <v>0</v>
      </c>
      <c r="AU31" s="13">
        <f>AU5+AU19-AU22</f>
        <v>0</v>
      </c>
      <c r="AV31" s="13">
        <f>AV5+AV19-AV22</f>
        <v>0</v>
      </c>
      <c r="AW31" s="13">
        <f>AW5+AW19-AW22</f>
        <v>0</v>
      </c>
      <c r="AX31" s="13">
        <f>AX5+AX19-AX22</f>
        <v>0</v>
      </c>
      <c r="AY31" s="13">
        <f>AY5+AY19-AY22</f>
        <v>0</v>
      </c>
      <c r="AZ31" s="13">
        <f>AZ5+AZ19-AZ22</f>
        <v>0</v>
      </c>
    </row>
    <row r="32" spans="2:52" x14ac:dyDescent="0.35">
      <c r="B32" s="1" t="s">
        <v>32</v>
      </c>
      <c r="F32" s="7">
        <f>F31</f>
        <v>0</v>
      </c>
      <c r="G32" s="7">
        <f>F32+G31</f>
        <v>0</v>
      </c>
      <c r="H32" s="7">
        <f t="shared" ref="H32:AO32" si="131">G32+H31</f>
        <v>0</v>
      </c>
      <c r="I32" s="7">
        <f t="shared" si="131"/>
        <v>0</v>
      </c>
      <c r="J32" s="7">
        <f t="shared" si="131"/>
        <v>0</v>
      </c>
      <c r="K32" s="7">
        <f t="shared" si="131"/>
        <v>0</v>
      </c>
      <c r="L32" s="7">
        <f t="shared" si="131"/>
        <v>0</v>
      </c>
      <c r="M32" s="7">
        <f t="shared" si="131"/>
        <v>0</v>
      </c>
      <c r="N32" s="7">
        <f t="shared" si="131"/>
        <v>0</v>
      </c>
      <c r="O32" s="7">
        <f t="shared" si="131"/>
        <v>0</v>
      </c>
      <c r="P32" s="7">
        <f t="shared" si="131"/>
        <v>0</v>
      </c>
      <c r="Q32" s="7">
        <f t="shared" si="131"/>
        <v>0</v>
      </c>
      <c r="R32" s="7">
        <f t="shared" si="131"/>
        <v>0</v>
      </c>
      <c r="S32" s="7">
        <f t="shared" si="131"/>
        <v>0</v>
      </c>
      <c r="T32" s="7">
        <f t="shared" si="131"/>
        <v>0</v>
      </c>
      <c r="U32" s="7">
        <f t="shared" si="131"/>
        <v>0</v>
      </c>
      <c r="V32" s="7">
        <f t="shared" si="131"/>
        <v>0</v>
      </c>
      <c r="W32" s="7">
        <f t="shared" si="131"/>
        <v>0</v>
      </c>
      <c r="X32" s="7">
        <f t="shared" si="131"/>
        <v>0</v>
      </c>
      <c r="Y32" s="7">
        <f t="shared" si="131"/>
        <v>0</v>
      </c>
      <c r="Z32" s="7">
        <f t="shared" si="131"/>
        <v>0</v>
      </c>
      <c r="AA32" s="7">
        <f t="shared" si="131"/>
        <v>0</v>
      </c>
      <c r="AB32" s="7">
        <f t="shared" si="131"/>
        <v>0</v>
      </c>
      <c r="AC32" s="7">
        <f t="shared" si="131"/>
        <v>0</v>
      </c>
      <c r="AD32" s="7">
        <f t="shared" si="131"/>
        <v>0</v>
      </c>
      <c r="AE32" s="7">
        <f t="shared" si="131"/>
        <v>0</v>
      </c>
      <c r="AF32" s="7">
        <f t="shared" si="131"/>
        <v>0</v>
      </c>
      <c r="AG32" s="7">
        <f t="shared" si="131"/>
        <v>0</v>
      </c>
      <c r="AH32" s="7">
        <f t="shared" si="131"/>
        <v>0</v>
      </c>
      <c r="AI32" s="7">
        <f t="shared" si="131"/>
        <v>0</v>
      </c>
      <c r="AJ32" s="7">
        <f t="shared" si="131"/>
        <v>0</v>
      </c>
      <c r="AK32" s="7">
        <f t="shared" si="131"/>
        <v>0</v>
      </c>
      <c r="AL32" s="7">
        <f t="shared" si="131"/>
        <v>0</v>
      </c>
      <c r="AM32" s="7">
        <f t="shared" si="131"/>
        <v>0</v>
      </c>
      <c r="AN32" s="7">
        <f t="shared" si="131"/>
        <v>0</v>
      </c>
      <c r="AO32" s="7">
        <f t="shared" si="131"/>
        <v>0</v>
      </c>
      <c r="AP32" s="7">
        <f t="shared" ref="AP32" si="132">AO32+AP31</f>
        <v>0</v>
      </c>
      <c r="AQ32" s="7">
        <f t="shared" ref="AQ32" si="133">AP32+AQ31</f>
        <v>0</v>
      </c>
      <c r="AR32" s="7">
        <f t="shared" ref="AR32" si="134">AQ32+AR31</f>
        <v>0</v>
      </c>
      <c r="AS32" s="7">
        <f t="shared" ref="AS32" si="135">AR32+AS31</f>
        <v>0</v>
      </c>
      <c r="AT32" s="7">
        <f t="shared" ref="AT32" si="136">AS32+AT31</f>
        <v>0</v>
      </c>
      <c r="AU32" s="7">
        <f t="shared" ref="AU32" si="137">AT32+AU31</f>
        <v>0</v>
      </c>
      <c r="AV32" s="7">
        <f t="shared" ref="AV32" si="138">AU32+AV31</f>
        <v>0</v>
      </c>
      <c r="AW32" s="7">
        <f t="shared" ref="AW32" si="139">AV32+AW31</f>
        <v>0</v>
      </c>
      <c r="AX32" s="7">
        <f t="shared" ref="AX32" si="140">AW32+AX31</f>
        <v>0</v>
      </c>
      <c r="AY32" s="7">
        <f t="shared" ref="AY32" si="141">AX32+AY31</f>
        <v>0</v>
      </c>
      <c r="AZ32" s="7">
        <f t="shared" ref="AZ32" si="142">AY32+AZ31</f>
        <v>0</v>
      </c>
    </row>
    <row r="33" spans="2:41" x14ac:dyDescent="0.35">
      <c r="B33" s="1" t="s">
        <v>33</v>
      </c>
      <c r="D33" s="26">
        <f>MAX(F33:AO33)</f>
        <v>0</v>
      </c>
      <c r="F33" s="26">
        <f>IF(AND(F32&gt;0,E32&lt;0),$F$3:$AO$3,0)</f>
        <v>0</v>
      </c>
      <c r="G33" s="26">
        <f t="shared" ref="G33:AO33" si="143">IF(AND(G32&gt;0,F32&lt;0),$F$3:$AO$3,0)</f>
        <v>0</v>
      </c>
      <c r="H33" s="26">
        <f t="shared" si="143"/>
        <v>0</v>
      </c>
      <c r="I33" s="26">
        <f t="shared" si="143"/>
        <v>0</v>
      </c>
      <c r="J33" s="26">
        <f t="shared" si="143"/>
        <v>0</v>
      </c>
      <c r="K33" s="26">
        <f t="shared" si="143"/>
        <v>0</v>
      </c>
      <c r="L33" s="26">
        <f t="shared" si="143"/>
        <v>0</v>
      </c>
      <c r="M33" s="26">
        <f t="shared" si="143"/>
        <v>0</v>
      </c>
      <c r="N33" s="26">
        <f t="shared" si="143"/>
        <v>0</v>
      </c>
      <c r="O33" s="26">
        <f t="shared" si="143"/>
        <v>0</v>
      </c>
      <c r="P33" s="26">
        <f t="shared" si="143"/>
        <v>0</v>
      </c>
      <c r="Q33" s="26">
        <f t="shared" si="143"/>
        <v>0</v>
      </c>
      <c r="R33" s="26">
        <f t="shared" si="143"/>
        <v>0</v>
      </c>
      <c r="S33" s="26">
        <f t="shared" si="143"/>
        <v>0</v>
      </c>
      <c r="T33" s="26">
        <f t="shared" si="143"/>
        <v>0</v>
      </c>
      <c r="U33" s="26">
        <f t="shared" si="143"/>
        <v>0</v>
      </c>
      <c r="V33" s="26">
        <f t="shared" si="143"/>
        <v>0</v>
      </c>
      <c r="W33" s="26">
        <f t="shared" si="143"/>
        <v>0</v>
      </c>
      <c r="X33" s="26">
        <f t="shared" si="143"/>
        <v>0</v>
      </c>
      <c r="Y33" s="26">
        <f t="shared" si="143"/>
        <v>0</v>
      </c>
      <c r="Z33" s="26">
        <f t="shared" si="143"/>
        <v>0</v>
      </c>
      <c r="AA33" s="26">
        <f t="shared" si="143"/>
        <v>0</v>
      </c>
      <c r="AB33" s="26">
        <f t="shared" si="143"/>
        <v>0</v>
      </c>
      <c r="AC33" s="26">
        <f t="shared" si="143"/>
        <v>0</v>
      </c>
      <c r="AD33" s="26">
        <f t="shared" si="143"/>
        <v>0</v>
      </c>
      <c r="AE33" s="26">
        <f t="shared" si="143"/>
        <v>0</v>
      </c>
      <c r="AF33" s="26">
        <f t="shared" si="143"/>
        <v>0</v>
      </c>
      <c r="AG33" s="26">
        <f t="shared" si="143"/>
        <v>0</v>
      </c>
      <c r="AH33" s="26">
        <f t="shared" si="143"/>
        <v>0</v>
      </c>
      <c r="AI33" s="26">
        <f t="shared" si="143"/>
        <v>0</v>
      </c>
      <c r="AJ33" s="26">
        <f t="shared" si="143"/>
        <v>0</v>
      </c>
      <c r="AK33" s="26">
        <f t="shared" si="143"/>
        <v>0</v>
      </c>
      <c r="AL33" s="26">
        <f t="shared" si="143"/>
        <v>0</v>
      </c>
      <c r="AM33" s="26">
        <f t="shared" si="143"/>
        <v>0</v>
      </c>
      <c r="AN33" s="26">
        <f t="shared" si="143"/>
        <v>0</v>
      </c>
      <c r="AO33" s="26">
        <f t="shared" si="143"/>
        <v>0</v>
      </c>
    </row>
    <row r="34" spans="2:41" x14ac:dyDescent="0.35">
      <c r="B34" s="1"/>
      <c r="F34" s="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5" spans="2:41" ht="29" x14ac:dyDescent="0.35">
      <c r="B35" s="3" t="s">
        <v>31</v>
      </c>
      <c r="D35" s="14">
        <f>XNPV(Ставка_дисконтирования,CashFlow!F31:AO31,CashFlow!F2:AO2)</f>
        <v>0</v>
      </c>
      <c r="E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2:41" x14ac:dyDescent="0.35">
      <c r="B36" s="1"/>
      <c r="G36" s="7"/>
    </row>
    <row r="37" spans="2:41" x14ac:dyDescent="0.35">
      <c r="B37" s="3" t="s">
        <v>22</v>
      </c>
      <c r="D37" s="15" t="str">
        <f>IFERROR(XIRR(F31:AO31,F3:AO3),"")</f>
        <v/>
      </c>
      <c r="E37" s="7"/>
    </row>
    <row r="39" spans="2:41" x14ac:dyDescent="0.35">
      <c r="B39" s="3" t="s">
        <v>34</v>
      </c>
      <c r="D39" s="14" t="str">
        <f>IF(D33=0,"не окуп",(D33-Старт)/30.4)</f>
        <v>не окуп</v>
      </c>
    </row>
    <row r="41" spans="2:41" x14ac:dyDescent="0.35">
      <c r="B41" s="3" t="s">
        <v>78</v>
      </c>
      <c r="D41" s="14">
        <f>D30/((AO3-Старт)/30.4)</f>
        <v>0</v>
      </c>
    </row>
  </sheetData>
  <conditionalFormatting sqref="A30:XFD30">
    <cfRule type="cellIs" dxfId="43" priority="1" operator="lessThan">
      <formula>0</formula>
    </cfRule>
    <cfRule type="cellIs" dxfId="42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showGridLines="0" workbookViewId="0">
      <selection activeCell="K27" sqref="K27"/>
    </sheetView>
  </sheetViews>
  <sheetFormatPr defaultRowHeight="14.5" x14ac:dyDescent="0.35"/>
  <cols>
    <col min="1" max="1" width="3.6328125" style="1" customWidth="1"/>
    <col min="2" max="2" width="42.6328125" style="1" customWidth="1"/>
    <col min="3" max="5" width="8.7265625" style="1"/>
    <col min="6" max="9" width="10.6328125" style="1" customWidth="1"/>
    <col min="10" max="16384" width="8.7265625" style="1"/>
  </cols>
  <sheetData>
    <row r="2" spans="2:9" x14ac:dyDescent="0.35">
      <c r="F2" s="2">
        <f>Старт</f>
        <v>44562</v>
      </c>
      <c r="G2" s="2">
        <f>EDATE(F2,1)</f>
        <v>44593</v>
      </c>
      <c r="H2" s="2">
        <f t="shared" ref="H2:I2" si="0">EDATE(G2,1)</f>
        <v>44621</v>
      </c>
      <c r="I2" s="2">
        <f t="shared" si="0"/>
        <v>44652</v>
      </c>
    </row>
    <row r="3" spans="2:9" ht="15.5" x14ac:dyDescent="0.35">
      <c r="B3" s="25" t="s">
        <v>13</v>
      </c>
      <c r="F3" s="2">
        <f>EDATE(F2,1)-1</f>
        <v>44592</v>
      </c>
      <c r="G3" s="2">
        <f>EDATE(G2,1)-1</f>
        <v>44620</v>
      </c>
      <c r="H3" s="2">
        <f>EDATE(H2,1)-1</f>
        <v>44651</v>
      </c>
      <c r="I3" s="2">
        <f>EDATE(I2,1)-1</f>
        <v>44681</v>
      </c>
    </row>
    <row r="4" spans="2:9" x14ac:dyDescent="0.35">
      <c r="C4" s="1" t="s">
        <v>2</v>
      </c>
      <c r="D4" s="1" t="s">
        <v>0</v>
      </c>
      <c r="E4" s="1" t="s">
        <v>1</v>
      </c>
    </row>
    <row r="5" spans="2:9" x14ac:dyDescent="0.35">
      <c r="B5" s="43" t="s">
        <v>47</v>
      </c>
      <c r="C5" s="48"/>
      <c r="D5" s="42"/>
      <c r="E5" s="42"/>
      <c r="F5" s="42"/>
      <c r="G5" s="42"/>
      <c r="H5" s="42"/>
      <c r="I5" s="42"/>
    </row>
    <row r="6" spans="2:9" x14ac:dyDescent="0.35">
      <c r="B6" s="43" t="s">
        <v>48</v>
      </c>
      <c r="C6" s="48"/>
      <c r="D6" s="42"/>
      <c r="E6" s="42"/>
      <c r="F6" s="42"/>
      <c r="G6" s="42"/>
      <c r="H6" s="42"/>
      <c r="I6" s="42"/>
    </row>
    <row r="7" spans="2:9" x14ac:dyDescent="0.35">
      <c r="B7" s="43" t="s">
        <v>49</v>
      </c>
      <c r="C7" s="48"/>
      <c r="D7" s="42"/>
      <c r="E7" s="42"/>
      <c r="F7" s="42"/>
      <c r="G7" s="42"/>
      <c r="H7" s="42"/>
      <c r="I7" s="42"/>
    </row>
    <row r="8" spans="2:9" x14ac:dyDescent="0.35">
      <c r="B8" s="43" t="s">
        <v>50</v>
      </c>
      <c r="C8" s="48"/>
      <c r="D8" s="42"/>
      <c r="E8" s="42"/>
      <c r="F8" s="42"/>
      <c r="G8" s="42"/>
      <c r="H8" s="42"/>
      <c r="I8" s="42"/>
    </row>
    <row r="9" spans="2:9" x14ac:dyDescent="0.35">
      <c r="B9" s="43" t="s">
        <v>51</v>
      </c>
      <c r="C9" s="48"/>
      <c r="D9" s="42"/>
      <c r="E9" s="42"/>
      <c r="F9" s="42"/>
      <c r="G9" s="42"/>
      <c r="H9" s="42"/>
      <c r="I9" s="42"/>
    </row>
    <row r="10" spans="2:9" x14ac:dyDescent="0.35">
      <c r="B10" s="43" t="s">
        <v>52</v>
      </c>
      <c r="C10" s="48"/>
      <c r="D10" s="42"/>
      <c r="E10" s="42"/>
      <c r="F10" s="42"/>
      <c r="G10" s="42"/>
      <c r="H10" s="42"/>
      <c r="I10" s="42"/>
    </row>
    <row r="11" spans="2:9" x14ac:dyDescent="0.35">
      <c r="B11" s="43" t="s">
        <v>53</v>
      </c>
      <c r="C11" s="48"/>
      <c r="D11" s="42"/>
      <c r="E11" s="42"/>
      <c r="F11" s="42"/>
      <c r="G11" s="42"/>
      <c r="H11" s="42"/>
      <c r="I11" s="42"/>
    </row>
    <row r="12" spans="2:9" x14ac:dyDescent="0.35">
      <c r="B12" s="43" t="s">
        <v>54</v>
      </c>
      <c r="C12" s="48"/>
      <c r="D12" s="42"/>
      <c r="E12" s="42"/>
      <c r="F12" s="42"/>
      <c r="G12" s="42"/>
      <c r="H12" s="42"/>
      <c r="I12" s="42"/>
    </row>
    <row r="13" spans="2:9" x14ac:dyDescent="0.35">
      <c r="B13" s="43" t="s">
        <v>55</v>
      </c>
      <c r="C13" s="48"/>
      <c r="D13" s="42"/>
      <c r="E13" s="42"/>
      <c r="F13" s="42"/>
      <c r="G13" s="42"/>
      <c r="H13" s="42"/>
      <c r="I13" s="42"/>
    </row>
    <row r="14" spans="2:9" x14ac:dyDescent="0.35">
      <c r="B14" s="43" t="s">
        <v>56</v>
      </c>
      <c r="C14" s="48"/>
      <c r="D14" s="42"/>
      <c r="E14" s="42"/>
      <c r="F14" s="42"/>
      <c r="G14" s="42"/>
      <c r="H14" s="42"/>
      <c r="I14" s="42"/>
    </row>
    <row r="15" spans="2:9" x14ac:dyDescent="0.35">
      <c r="B15" s="43" t="s">
        <v>57</v>
      </c>
      <c r="C15" s="48"/>
      <c r="D15" s="42"/>
      <c r="E15" s="42"/>
      <c r="F15" s="42"/>
      <c r="G15" s="42"/>
      <c r="H15" s="42"/>
      <c r="I15" s="42"/>
    </row>
    <row r="16" spans="2:9" x14ac:dyDescent="0.35">
      <c r="B16" s="43" t="s">
        <v>58</v>
      </c>
      <c r="C16" s="48"/>
      <c r="D16" s="42"/>
      <c r="E16" s="42"/>
      <c r="F16" s="42"/>
      <c r="G16" s="42"/>
      <c r="H16" s="42"/>
      <c r="I16" s="42"/>
    </row>
    <row r="17" spans="2:9" x14ac:dyDescent="0.35">
      <c r="B17" s="43" t="s">
        <v>59</v>
      </c>
      <c r="C17" s="48"/>
      <c r="D17" s="42"/>
      <c r="E17" s="42"/>
      <c r="F17" s="42"/>
      <c r="G17" s="42"/>
      <c r="H17" s="42"/>
      <c r="I17" s="42"/>
    </row>
    <row r="18" spans="2:9" x14ac:dyDescent="0.35">
      <c r="B18" s="43" t="s">
        <v>60</v>
      </c>
      <c r="C18" s="48"/>
      <c r="D18" s="42"/>
      <c r="E18" s="42"/>
      <c r="F18" s="42"/>
      <c r="G18" s="42"/>
      <c r="H18" s="42"/>
      <c r="I18" s="42"/>
    </row>
    <row r="19" spans="2:9" x14ac:dyDescent="0.35">
      <c r="B19" s="43" t="s">
        <v>61</v>
      </c>
      <c r="C19" s="48"/>
      <c r="D19" s="42"/>
      <c r="E19" s="42"/>
      <c r="F19" s="42"/>
      <c r="G19" s="42"/>
      <c r="H19" s="42"/>
      <c r="I19" s="42"/>
    </row>
    <row r="20" spans="2:9" x14ac:dyDescent="0.35">
      <c r="B20" s="43" t="s">
        <v>62</v>
      </c>
      <c r="C20" s="48"/>
      <c r="D20" s="42"/>
      <c r="E20" s="42"/>
      <c r="F20" s="42"/>
      <c r="G20" s="42"/>
      <c r="H20" s="42"/>
      <c r="I20" s="42"/>
    </row>
    <row r="21" spans="2:9" x14ac:dyDescent="0.35">
      <c r="B21" s="43" t="s">
        <v>63</v>
      </c>
      <c r="C21" s="48"/>
      <c r="D21" s="42"/>
      <c r="E21" s="42"/>
      <c r="F21" s="42"/>
      <c r="G21" s="42"/>
      <c r="H21" s="42"/>
      <c r="I21" s="42"/>
    </row>
    <row r="22" spans="2:9" x14ac:dyDescent="0.35">
      <c r="B22" s="43" t="s">
        <v>64</v>
      </c>
      <c r="C22" s="48"/>
      <c r="D22" s="42"/>
      <c r="E22" s="42"/>
      <c r="F22" s="42"/>
      <c r="G22" s="42"/>
      <c r="H22" s="42"/>
      <c r="I22" s="42"/>
    </row>
    <row r="23" spans="2:9" x14ac:dyDescent="0.35">
      <c r="B23" s="43" t="s">
        <v>65</v>
      </c>
      <c r="C23" s="48"/>
      <c r="D23" s="42"/>
      <c r="E23" s="42"/>
      <c r="F23" s="42"/>
      <c r="G23" s="42"/>
      <c r="H23" s="42"/>
      <c r="I23" s="42"/>
    </row>
    <row r="24" spans="2:9" x14ac:dyDescent="0.35">
      <c r="B24" s="43" t="s">
        <v>66</v>
      </c>
      <c r="C24" s="48"/>
      <c r="D24" s="42"/>
      <c r="E24" s="42"/>
      <c r="F24" s="42"/>
      <c r="G24" s="42"/>
      <c r="H24" s="42"/>
      <c r="I24" s="42"/>
    </row>
    <row r="25" spans="2:9" x14ac:dyDescent="0.35">
      <c r="B25" s="43" t="s">
        <v>67</v>
      </c>
      <c r="C25" s="48"/>
      <c r="D25" s="42"/>
      <c r="E25" s="42"/>
      <c r="F25" s="42"/>
      <c r="G25" s="42"/>
      <c r="H25" s="42"/>
      <c r="I25" s="42"/>
    </row>
    <row r="26" spans="2:9" x14ac:dyDescent="0.35">
      <c r="B26" s="43" t="s">
        <v>67</v>
      </c>
      <c r="C26" s="48"/>
      <c r="D26" s="42"/>
      <c r="E26" s="42"/>
      <c r="F26" s="42"/>
      <c r="G26" s="42"/>
      <c r="H26" s="42"/>
      <c r="I26" s="42"/>
    </row>
    <row r="27" spans="2:9" x14ac:dyDescent="0.35">
      <c r="B27" s="43" t="s">
        <v>68</v>
      </c>
      <c r="C27" s="48"/>
      <c r="D27" s="42"/>
      <c r="E27" s="42"/>
      <c r="F27" s="42"/>
      <c r="G27" s="42"/>
      <c r="H27" s="42"/>
      <c r="I27" s="42"/>
    </row>
    <row r="28" spans="2:9" x14ac:dyDescent="0.35">
      <c r="B28" s="43" t="s">
        <v>69</v>
      </c>
      <c r="C28" s="48"/>
      <c r="D28" s="42"/>
      <c r="E28" s="42"/>
      <c r="F28" s="42"/>
      <c r="G28" s="42"/>
      <c r="H28" s="42"/>
      <c r="I28" s="42"/>
    </row>
    <row r="29" spans="2:9" x14ac:dyDescent="0.35">
      <c r="B29" s="43" t="s">
        <v>70</v>
      </c>
      <c r="C29" s="48"/>
      <c r="D29" s="43"/>
      <c r="E29" s="42"/>
      <c r="F29" s="42"/>
      <c r="G29" s="42"/>
      <c r="H29" s="42"/>
      <c r="I29" s="42"/>
    </row>
    <row r="30" spans="2:9" x14ac:dyDescent="0.35">
      <c r="B30" s="43" t="s">
        <v>71</v>
      </c>
      <c r="C30" s="48"/>
      <c r="D30" s="42"/>
      <c r="E30" s="42"/>
      <c r="F30" s="42"/>
      <c r="G30" s="42"/>
      <c r="H30" s="42"/>
      <c r="I30" s="42"/>
    </row>
    <row r="31" spans="2:9" x14ac:dyDescent="0.35">
      <c r="B31" s="19" t="s">
        <v>4</v>
      </c>
      <c r="C31" s="19"/>
      <c r="D31" s="17"/>
      <c r="E31" s="17"/>
      <c r="F31" s="17">
        <f>SUM(F5:F30)</f>
        <v>0</v>
      </c>
      <c r="G31" s="17">
        <f t="shared" ref="G31:I31" si="1">SUM(G5:G30)</f>
        <v>0</v>
      </c>
      <c r="H31" s="17">
        <f t="shared" si="1"/>
        <v>0</v>
      </c>
      <c r="I31" s="17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9"/>
  <sheetViews>
    <sheetView showGridLines="0" workbookViewId="0">
      <selection activeCell="H24" sqref="H24"/>
    </sheetView>
  </sheetViews>
  <sheetFormatPr defaultRowHeight="14.5" x14ac:dyDescent="0.35"/>
  <cols>
    <col min="1" max="1" width="3.6328125" style="1" customWidth="1"/>
    <col min="2" max="2" width="35.36328125" style="1" bestFit="1" customWidth="1"/>
    <col min="3" max="3" width="9.36328125" style="1" bestFit="1" customWidth="1"/>
    <col min="4" max="4" width="10.36328125" style="1" bestFit="1" customWidth="1"/>
    <col min="5" max="5" width="8.7265625" style="1" customWidth="1"/>
    <col min="6" max="41" width="9.453125" style="1" customWidth="1"/>
    <col min="42" max="16384" width="8.7265625" style="1"/>
  </cols>
  <sheetData>
    <row r="3" spans="2:41" ht="15.5" x14ac:dyDescent="0.35">
      <c r="B3" s="25" t="s">
        <v>3</v>
      </c>
      <c r="F3" s="2">
        <f>Старт</f>
        <v>44562</v>
      </c>
      <c r="G3" s="2">
        <f>EDATE(F3,1)</f>
        <v>44593</v>
      </c>
      <c r="H3" s="2">
        <f t="shared" ref="H3:Q3" si="0">EDATE(G3,1)</f>
        <v>44621</v>
      </c>
      <c r="I3" s="2">
        <f t="shared" si="0"/>
        <v>44652</v>
      </c>
      <c r="J3" s="2">
        <f t="shared" si="0"/>
        <v>44682</v>
      </c>
      <c r="K3" s="2">
        <f t="shared" si="0"/>
        <v>44713</v>
      </c>
      <c r="L3" s="2">
        <f t="shared" si="0"/>
        <v>44743</v>
      </c>
      <c r="M3" s="2">
        <f t="shared" si="0"/>
        <v>44774</v>
      </c>
      <c r="N3" s="2">
        <f t="shared" si="0"/>
        <v>44805</v>
      </c>
      <c r="O3" s="2">
        <f t="shared" si="0"/>
        <v>44835</v>
      </c>
      <c r="P3" s="2">
        <f t="shared" si="0"/>
        <v>44866</v>
      </c>
      <c r="Q3" s="2">
        <f t="shared" si="0"/>
        <v>44896</v>
      </c>
      <c r="R3" s="2">
        <f t="shared" ref="R3:AJ3" si="1">EDATE(Q3,1)</f>
        <v>44927</v>
      </c>
      <c r="S3" s="2">
        <f t="shared" si="1"/>
        <v>44958</v>
      </c>
      <c r="T3" s="2">
        <f t="shared" si="1"/>
        <v>44986</v>
      </c>
      <c r="U3" s="2">
        <f t="shared" si="1"/>
        <v>45017</v>
      </c>
      <c r="V3" s="2">
        <f t="shared" si="1"/>
        <v>45047</v>
      </c>
      <c r="W3" s="2">
        <f t="shared" si="1"/>
        <v>45078</v>
      </c>
      <c r="X3" s="2">
        <f t="shared" si="1"/>
        <v>45108</v>
      </c>
      <c r="Y3" s="2">
        <f t="shared" si="1"/>
        <v>45139</v>
      </c>
      <c r="Z3" s="2">
        <f t="shared" si="1"/>
        <v>45170</v>
      </c>
      <c r="AA3" s="2">
        <f t="shared" si="1"/>
        <v>45200</v>
      </c>
      <c r="AB3" s="2">
        <f t="shared" si="1"/>
        <v>45231</v>
      </c>
      <c r="AC3" s="2">
        <f t="shared" si="1"/>
        <v>45261</v>
      </c>
      <c r="AD3" s="2">
        <f t="shared" si="1"/>
        <v>45292</v>
      </c>
      <c r="AE3" s="2">
        <f t="shared" si="1"/>
        <v>45323</v>
      </c>
      <c r="AF3" s="2">
        <f t="shared" si="1"/>
        <v>45352</v>
      </c>
      <c r="AG3" s="2">
        <f t="shared" si="1"/>
        <v>45383</v>
      </c>
      <c r="AH3" s="2">
        <f t="shared" si="1"/>
        <v>45413</v>
      </c>
      <c r="AI3" s="2">
        <f t="shared" si="1"/>
        <v>45444</v>
      </c>
      <c r="AJ3" s="2">
        <f t="shared" si="1"/>
        <v>45474</v>
      </c>
      <c r="AK3" s="2">
        <f t="shared" ref="AK3:AO3" si="2">EDATE(AJ3,1)</f>
        <v>45505</v>
      </c>
      <c r="AL3" s="2">
        <f t="shared" si="2"/>
        <v>45536</v>
      </c>
      <c r="AM3" s="2">
        <f t="shared" si="2"/>
        <v>45566</v>
      </c>
      <c r="AN3" s="2">
        <f t="shared" si="2"/>
        <v>45597</v>
      </c>
      <c r="AO3" s="2">
        <f t="shared" si="2"/>
        <v>45627</v>
      </c>
    </row>
    <row r="4" spans="2:41" x14ac:dyDescent="0.35">
      <c r="D4" s="1" t="s">
        <v>4</v>
      </c>
      <c r="F4" s="2">
        <f>EDATE(F3,1)-1</f>
        <v>44592</v>
      </c>
      <c r="G4" s="2">
        <f t="shared" ref="G4" si="3">EDATE(G3,1)-1</f>
        <v>44620</v>
      </c>
      <c r="H4" s="2">
        <f t="shared" ref="H4" si="4">EDATE(H3,1)-1</f>
        <v>44651</v>
      </c>
      <c r="I4" s="2">
        <f t="shared" ref="I4" si="5">EDATE(I3,1)-1</f>
        <v>44681</v>
      </c>
      <c r="J4" s="2">
        <f t="shared" ref="J4" si="6">EDATE(J3,1)-1</f>
        <v>44712</v>
      </c>
      <c r="K4" s="2">
        <f t="shared" ref="K4" si="7">EDATE(K3,1)-1</f>
        <v>44742</v>
      </c>
      <c r="L4" s="2">
        <f t="shared" ref="L4" si="8">EDATE(L3,1)-1</f>
        <v>44773</v>
      </c>
      <c r="M4" s="2">
        <f t="shared" ref="M4" si="9">EDATE(M3,1)-1</f>
        <v>44804</v>
      </c>
      <c r="N4" s="2">
        <f t="shared" ref="N4" si="10">EDATE(N3,1)-1</f>
        <v>44834</v>
      </c>
      <c r="O4" s="2">
        <f t="shared" ref="O4" si="11">EDATE(O3,1)-1</f>
        <v>44865</v>
      </c>
      <c r="P4" s="2">
        <f t="shared" ref="P4" si="12">EDATE(P3,1)-1</f>
        <v>44895</v>
      </c>
      <c r="Q4" s="2">
        <f t="shared" ref="Q4" si="13">EDATE(Q3,1)-1</f>
        <v>44926</v>
      </c>
      <c r="R4" s="2">
        <f t="shared" ref="R4" si="14">EDATE(R3,1)-1</f>
        <v>44957</v>
      </c>
      <c r="S4" s="2">
        <f t="shared" ref="S4" si="15">EDATE(S3,1)-1</f>
        <v>44985</v>
      </c>
      <c r="T4" s="2">
        <f t="shared" ref="T4" si="16">EDATE(T3,1)-1</f>
        <v>45016</v>
      </c>
      <c r="U4" s="2">
        <f t="shared" ref="U4" si="17">EDATE(U3,1)-1</f>
        <v>45046</v>
      </c>
      <c r="V4" s="2">
        <f t="shared" ref="V4" si="18">EDATE(V3,1)-1</f>
        <v>45077</v>
      </c>
      <c r="W4" s="2">
        <f t="shared" ref="W4" si="19">EDATE(W3,1)-1</f>
        <v>45107</v>
      </c>
      <c r="X4" s="2">
        <f t="shared" ref="X4" si="20">EDATE(X3,1)-1</f>
        <v>45138</v>
      </c>
      <c r="Y4" s="2">
        <f t="shared" ref="Y4" si="21">EDATE(Y3,1)-1</f>
        <v>45169</v>
      </c>
      <c r="Z4" s="2">
        <f t="shared" ref="Z4" si="22">EDATE(Z3,1)-1</f>
        <v>45199</v>
      </c>
      <c r="AA4" s="2">
        <f t="shared" ref="AA4" si="23">EDATE(AA3,1)-1</f>
        <v>45230</v>
      </c>
      <c r="AB4" s="2">
        <f t="shared" ref="AB4" si="24">EDATE(AB3,1)-1</f>
        <v>45260</v>
      </c>
      <c r="AC4" s="2">
        <f t="shared" ref="AC4" si="25">EDATE(AC3,1)-1</f>
        <v>45291</v>
      </c>
      <c r="AD4" s="2">
        <f t="shared" ref="AD4" si="26">EDATE(AD3,1)-1</f>
        <v>45322</v>
      </c>
      <c r="AE4" s="2">
        <f t="shared" ref="AE4" si="27">EDATE(AE3,1)-1</f>
        <v>45351</v>
      </c>
      <c r="AF4" s="2">
        <f t="shared" ref="AF4" si="28">EDATE(AF3,1)-1</f>
        <v>45382</v>
      </c>
      <c r="AG4" s="2">
        <f t="shared" ref="AG4" si="29">EDATE(AG3,1)-1</f>
        <v>45412</v>
      </c>
      <c r="AH4" s="2">
        <f t="shared" ref="AH4" si="30">EDATE(AH3,1)-1</f>
        <v>45443</v>
      </c>
      <c r="AI4" s="2">
        <f t="shared" ref="AI4" si="31">EDATE(AI3,1)-1</f>
        <v>45473</v>
      </c>
      <c r="AJ4" s="2">
        <f t="shared" ref="AJ4" si="32">EDATE(AJ3,1)-1</f>
        <v>45504</v>
      </c>
      <c r="AK4" s="2">
        <f t="shared" ref="AK4" si="33">EDATE(AK3,1)-1</f>
        <v>45535</v>
      </c>
      <c r="AL4" s="2">
        <f t="shared" ref="AL4" si="34">EDATE(AL3,1)-1</f>
        <v>45565</v>
      </c>
      <c r="AM4" s="2">
        <f t="shared" ref="AM4" si="35">EDATE(AM3,1)-1</f>
        <v>45596</v>
      </c>
      <c r="AN4" s="2">
        <f t="shared" ref="AN4" si="36">EDATE(AN3,1)-1</f>
        <v>45626</v>
      </c>
      <c r="AO4" s="2">
        <f t="shared" ref="AO4" si="37">EDATE(AO3,1)-1</f>
        <v>45657</v>
      </c>
    </row>
    <row r="5" spans="2:41" x14ac:dyDescent="0.35">
      <c r="C5" s="18"/>
      <c r="D5" s="3"/>
      <c r="E5" s="3"/>
    </row>
    <row r="6" spans="2:41" x14ac:dyDescent="0.35">
      <c r="B6" s="1" t="s">
        <v>15</v>
      </c>
      <c r="F6" s="21">
        <v>1</v>
      </c>
      <c r="G6" s="21">
        <f t="shared" ref="G6:AO6" si="38">F6*(1+Рост_цен/12)</f>
        <v>1.0041666666666667</v>
      </c>
      <c r="H6" s="21">
        <f t="shared" si="38"/>
        <v>1.0083506944444445</v>
      </c>
      <c r="I6" s="21">
        <f t="shared" si="38"/>
        <v>1.0125521556712964</v>
      </c>
      <c r="J6" s="21">
        <f t="shared" si="38"/>
        <v>1.0167711229865934</v>
      </c>
      <c r="K6" s="21">
        <f t="shared" si="38"/>
        <v>1.0210076693323709</v>
      </c>
      <c r="L6" s="21">
        <f t="shared" si="38"/>
        <v>1.0252618679545891</v>
      </c>
      <c r="M6" s="21">
        <f t="shared" si="38"/>
        <v>1.0295337924043999</v>
      </c>
      <c r="N6" s="21">
        <f t="shared" si="38"/>
        <v>1.0338235165394183</v>
      </c>
      <c r="O6" s="21">
        <f t="shared" si="38"/>
        <v>1.0381311145249992</v>
      </c>
      <c r="P6" s="21">
        <f t="shared" si="38"/>
        <v>1.0424566608355199</v>
      </c>
      <c r="Q6" s="21">
        <f t="shared" si="38"/>
        <v>1.0468002302556678</v>
      </c>
      <c r="R6" s="21">
        <f t="shared" si="38"/>
        <v>1.051161897881733</v>
      </c>
      <c r="S6" s="21">
        <f t="shared" si="38"/>
        <v>1.0555417391229069</v>
      </c>
      <c r="T6" s="21">
        <f t="shared" si="38"/>
        <v>1.0599398297025857</v>
      </c>
      <c r="U6" s="21">
        <f t="shared" si="38"/>
        <v>1.0643562456596798</v>
      </c>
      <c r="V6" s="21">
        <f t="shared" si="38"/>
        <v>1.0687910633499285</v>
      </c>
      <c r="W6" s="21">
        <f t="shared" si="38"/>
        <v>1.0732443594472199</v>
      </c>
      <c r="X6" s="21">
        <f t="shared" si="38"/>
        <v>1.0777162109449165</v>
      </c>
      <c r="Y6" s="21">
        <f t="shared" si="38"/>
        <v>1.0822066951571869</v>
      </c>
      <c r="Z6" s="21">
        <f t="shared" si="38"/>
        <v>1.0867158897203419</v>
      </c>
      <c r="AA6" s="21">
        <f t="shared" si="38"/>
        <v>1.0912438725941767</v>
      </c>
      <c r="AB6" s="21">
        <f t="shared" si="38"/>
        <v>1.095790722063319</v>
      </c>
      <c r="AC6" s="21">
        <f t="shared" si="38"/>
        <v>1.1003565167385827</v>
      </c>
      <c r="AD6" s="21">
        <f t="shared" si="38"/>
        <v>1.1049413355583269</v>
      </c>
      <c r="AE6" s="21">
        <f t="shared" si="38"/>
        <v>1.1095452577898199</v>
      </c>
      <c r="AF6" s="21">
        <f t="shared" si="38"/>
        <v>1.1141683630306107</v>
      </c>
      <c r="AG6" s="21">
        <f t="shared" si="38"/>
        <v>1.1188107312099049</v>
      </c>
      <c r="AH6" s="21">
        <f t="shared" si="38"/>
        <v>1.1234724425899463</v>
      </c>
      <c r="AI6" s="21">
        <f t="shared" si="38"/>
        <v>1.1281535777674043</v>
      </c>
      <c r="AJ6" s="21">
        <f t="shared" si="38"/>
        <v>1.1328542176747685</v>
      </c>
      <c r="AK6" s="21">
        <f t="shared" si="38"/>
        <v>1.1375744435817468</v>
      </c>
      <c r="AL6" s="21">
        <f t="shared" si="38"/>
        <v>1.1423143370966706</v>
      </c>
      <c r="AM6" s="21">
        <f t="shared" si="38"/>
        <v>1.1470739801679068</v>
      </c>
      <c r="AN6" s="21">
        <f t="shared" si="38"/>
        <v>1.151853455085273</v>
      </c>
      <c r="AO6" s="21">
        <f t="shared" si="38"/>
        <v>1.1566528444814617</v>
      </c>
    </row>
    <row r="7" spans="2:41" x14ac:dyDescent="0.35">
      <c r="B7" s="43" t="s">
        <v>45</v>
      </c>
      <c r="C7" s="7"/>
      <c r="D7" s="7">
        <f>SUM(F7:AO7)</f>
        <v>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2:41" x14ac:dyDescent="0.35">
      <c r="B8" s="43" t="s">
        <v>46</v>
      </c>
      <c r="C8" s="7"/>
      <c r="D8" s="7">
        <f>SUM(F8:AO8)</f>
        <v>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2:41" x14ac:dyDescent="0.35">
      <c r="B9" s="8" t="s">
        <v>4</v>
      </c>
      <c r="C9" s="9"/>
      <c r="D9" s="9">
        <f>SUM(D7:D8)</f>
        <v>0</v>
      </c>
      <c r="E9" s="8"/>
      <c r="F9" s="9">
        <f t="shared" ref="F9:AO9" si="39">SUM(F7:F8)</f>
        <v>0</v>
      </c>
      <c r="G9" s="9">
        <f t="shared" si="39"/>
        <v>0</v>
      </c>
      <c r="H9" s="9">
        <f t="shared" si="39"/>
        <v>0</v>
      </c>
      <c r="I9" s="9">
        <f t="shared" si="39"/>
        <v>0</v>
      </c>
      <c r="J9" s="9">
        <f t="shared" si="39"/>
        <v>0</v>
      </c>
      <c r="K9" s="9">
        <f t="shared" si="39"/>
        <v>0</v>
      </c>
      <c r="L9" s="9">
        <f t="shared" si="39"/>
        <v>0</v>
      </c>
      <c r="M9" s="9">
        <f t="shared" si="39"/>
        <v>0</v>
      </c>
      <c r="N9" s="9">
        <f t="shared" si="39"/>
        <v>0</v>
      </c>
      <c r="O9" s="9">
        <f t="shared" si="39"/>
        <v>0</v>
      </c>
      <c r="P9" s="9">
        <f t="shared" si="39"/>
        <v>0</v>
      </c>
      <c r="Q9" s="9">
        <f t="shared" si="39"/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si="39"/>
        <v>0</v>
      </c>
      <c r="V9" s="9">
        <f t="shared" si="39"/>
        <v>0</v>
      </c>
      <c r="W9" s="9">
        <f t="shared" si="39"/>
        <v>0</v>
      </c>
      <c r="X9" s="9">
        <f t="shared" si="39"/>
        <v>0</v>
      </c>
      <c r="Y9" s="9">
        <f t="shared" si="39"/>
        <v>0</v>
      </c>
      <c r="Z9" s="9">
        <f t="shared" si="39"/>
        <v>0</v>
      </c>
      <c r="AA9" s="9">
        <f t="shared" si="39"/>
        <v>0</v>
      </c>
      <c r="AB9" s="9">
        <f t="shared" si="39"/>
        <v>0</v>
      </c>
      <c r="AC9" s="9">
        <f t="shared" si="39"/>
        <v>0</v>
      </c>
      <c r="AD9" s="9">
        <f t="shared" si="39"/>
        <v>0</v>
      </c>
      <c r="AE9" s="9">
        <f t="shared" si="39"/>
        <v>0</v>
      </c>
      <c r="AF9" s="9">
        <f t="shared" si="39"/>
        <v>0</v>
      </c>
      <c r="AG9" s="9">
        <f t="shared" si="39"/>
        <v>0</v>
      </c>
      <c r="AH9" s="9">
        <f t="shared" si="39"/>
        <v>0</v>
      </c>
      <c r="AI9" s="9">
        <f t="shared" si="39"/>
        <v>0</v>
      </c>
      <c r="AJ9" s="9">
        <f t="shared" si="39"/>
        <v>0</v>
      </c>
      <c r="AK9" s="9">
        <f t="shared" si="39"/>
        <v>0</v>
      </c>
      <c r="AL9" s="9">
        <f t="shared" si="39"/>
        <v>0</v>
      </c>
      <c r="AM9" s="9">
        <f t="shared" si="39"/>
        <v>0</v>
      </c>
      <c r="AN9" s="9">
        <f t="shared" si="39"/>
        <v>0</v>
      </c>
      <c r="AO9" s="9">
        <f t="shared" si="3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6"/>
  <sheetViews>
    <sheetView showGridLines="0" workbookViewId="0">
      <selection activeCell="H23" sqref="H23"/>
    </sheetView>
  </sheetViews>
  <sheetFormatPr defaultRowHeight="14.5" x14ac:dyDescent="0.35"/>
  <cols>
    <col min="1" max="1" width="3.6328125" style="1" customWidth="1"/>
    <col min="2" max="2" width="29.08984375" style="1" customWidth="1"/>
    <col min="3" max="3" width="11.08984375" style="1" bestFit="1" customWidth="1"/>
    <col min="4" max="4" width="11.81640625" style="1" bestFit="1" customWidth="1"/>
    <col min="5" max="5" width="10.36328125" style="1" bestFit="1" customWidth="1"/>
    <col min="6" max="11" width="9.36328125" style="1" bestFit="1" customWidth="1"/>
    <col min="12" max="26" width="8.81640625" style="1" bestFit="1" customWidth="1"/>
    <col min="27" max="27" width="9.36328125" style="1" bestFit="1" customWidth="1"/>
    <col min="28" max="38" width="8.81640625" style="1" bestFit="1" customWidth="1"/>
    <col min="39" max="39" width="9.36328125" style="1" bestFit="1" customWidth="1"/>
    <col min="40" max="41" width="8.81640625" style="1" bestFit="1" customWidth="1"/>
    <col min="42" max="16384" width="8.7265625" style="1"/>
  </cols>
  <sheetData>
    <row r="2" spans="2:41" x14ac:dyDescent="0.35">
      <c r="B2" s="53" t="s">
        <v>24</v>
      </c>
      <c r="D2" s="16" t="s">
        <v>76</v>
      </c>
      <c r="F2" s="2">
        <f>Старт</f>
        <v>44562</v>
      </c>
      <c r="G2" s="2">
        <f>EDATE(F2,1)</f>
        <v>44593</v>
      </c>
      <c r="H2" s="2">
        <f t="shared" ref="H2:L2" si="0">EDATE(G2,1)</f>
        <v>44621</v>
      </c>
      <c r="I2" s="2">
        <f t="shared" si="0"/>
        <v>44652</v>
      </c>
      <c r="J2" s="2">
        <f t="shared" si="0"/>
        <v>44682</v>
      </c>
      <c r="K2" s="2">
        <f t="shared" si="0"/>
        <v>44713</v>
      </c>
      <c r="L2" s="2">
        <f t="shared" si="0"/>
        <v>44743</v>
      </c>
      <c r="M2" s="2">
        <f t="shared" ref="M2:Q2" si="1">EDATE(L2,1)</f>
        <v>44774</v>
      </c>
      <c r="N2" s="2">
        <f t="shared" si="1"/>
        <v>44805</v>
      </c>
      <c r="O2" s="2">
        <f t="shared" si="1"/>
        <v>44835</v>
      </c>
      <c r="P2" s="2">
        <f t="shared" si="1"/>
        <v>44866</v>
      </c>
      <c r="Q2" s="2">
        <f t="shared" si="1"/>
        <v>44896</v>
      </c>
      <c r="R2" s="2">
        <f t="shared" ref="R2:AO2" si="2">EDATE(Q2,1)</f>
        <v>44927</v>
      </c>
      <c r="S2" s="2">
        <f t="shared" si="2"/>
        <v>44958</v>
      </c>
      <c r="T2" s="2">
        <f t="shared" si="2"/>
        <v>44986</v>
      </c>
      <c r="U2" s="2">
        <f t="shared" si="2"/>
        <v>45017</v>
      </c>
      <c r="V2" s="2">
        <f t="shared" si="2"/>
        <v>45047</v>
      </c>
      <c r="W2" s="2">
        <f t="shared" si="2"/>
        <v>45078</v>
      </c>
      <c r="X2" s="2">
        <f t="shared" si="2"/>
        <v>45108</v>
      </c>
      <c r="Y2" s="2">
        <f t="shared" si="2"/>
        <v>45139</v>
      </c>
      <c r="Z2" s="2">
        <f t="shared" si="2"/>
        <v>45170</v>
      </c>
      <c r="AA2" s="2">
        <f t="shared" si="2"/>
        <v>45200</v>
      </c>
      <c r="AB2" s="2">
        <f t="shared" si="2"/>
        <v>45231</v>
      </c>
      <c r="AC2" s="2">
        <f t="shared" si="2"/>
        <v>45261</v>
      </c>
      <c r="AD2" s="2">
        <f t="shared" si="2"/>
        <v>45292</v>
      </c>
      <c r="AE2" s="2">
        <f t="shared" si="2"/>
        <v>45323</v>
      </c>
      <c r="AF2" s="2">
        <f t="shared" si="2"/>
        <v>45352</v>
      </c>
      <c r="AG2" s="2">
        <f t="shared" si="2"/>
        <v>45383</v>
      </c>
      <c r="AH2" s="2">
        <f t="shared" si="2"/>
        <v>45413</v>
      </c>
      <c r="AI2" s="2">
        <f t="shared" si="2"/>
        <v>45444</v>
      </c>
      <c r="AJ2" s="2">
        <f t="shared" si="2"/>
        <v>45474</v>
      </c>
      <c r="AK2" s="2">
        <f t="shared" si="2"/>
        <v>45505</v>
      </c>
      <c r="AL2" s="2">
        <f t="shared" si="2"/>
        <v>45536</v>
      </c>
      <c r="AM2" s="2">
        <f t="shared" si="2"/>
        <v>45566</v>
      </c>
      <c r="AN2" s="2">
        <f t="shared" si="2"/>
        <v>45597</v>
      </c>
      <c r="AO2" s="2">
        <f t="shared" si="2"/>
        <v>45627</v>
      </c>
    </row>
    <row r="3" spans="2:41" x14ac:dyDescent="0.35">
      <c r="B3" s="53"/>
      <c r="C3" s="16" t="s">
        <v>75</v>
      </c>
      <c r="D3" s="16" t="s">
        <v>42</v>
      </c>
      <c r="E3" s="16" t="s">
        <v>4</v>
      </c>
      <c r="F3" s="2">
        <f>EDATE(F2,1)-1</f>
        <v>44592</v>
      </c>
      <c r="G3" s="2">
        <f t="shared" ref="G3:L3" si="3">EDATE(G2,1)-1</f>
        <v>44620</v>
      </c>
      <c r="H3" s="2">
        <f t="shared" si="3"/>
        <v>44651</v>
      </c>
      <c r="I3" s="2">
        <f t="shared" si="3"/>
        <v>44681</v>
      </c>
      <c r="J3" s="2">
        <f t="shared" si="3"/>
        <v>44712</v>
      </c>
      <c r="K3" s="2">
        <f t="shared" si="3"/>
        <v>44742</v>
      </c>
      <c r="L3" s="2">
        <f t="shared" si="3"/>
        <v>44773</v>
      </c>
      <c r="M3" s="2">
        <f t="shared" ref="M3" si="4">EDATE(M2,1)-1</f>
        <v>44804</v>
      </c>
      <c r="N3" s="2">
        <f t="shared" ref="N3" si="5">EDATE(N2,1)-1</f>
        <v>44834</v>
      </c>
      <c r="O3" s="2">
        <f t="shared" ref="O3" si="6">EDATE(O2,1)-1</f>
        <v>44865</v>
      </c>
      <c r="P3" s="2">
        <f t="shared" ref="P3" si="7">EDATE(P2,1)-1</f>
        <v>44895</v>
      </c>
      <c r="Q3" s="2">
        <f t="shared" ref="Q3" si="8">EDATE(Q2,1)-1</f>
        <v>44926</v>
      </c>
      <c r="R3" s="2">
        <f t="shared" ref="R3" si="9">EDATE(R2,1)-1</f>
        <v>44957</v>
      </c>
      <c r="S3" s="2">
        <f t="shared" ref="S3" si="10">EDATE(S2,1)-1</f>
        <v>44985</v>
      </c>
      <c r="T3" s="2">
        <f t="shared" ref="T3" si="11">EDATE(T2,1)-1</f>
        <v>45016</v>
      </c>
      <c r="U3" s="2">
        <f t="shared" ref="U3" si="12">EDATE(U2,1)-1</f>
        <v>45046</v>
      </c>
      <c r="V3" s="2">
        <f t="shared" ref="V3" si="13">EDATE(V2,1)-1</f>
        <v>45077</v>
      </c>
      <c r="W3" s="2">
        <f t="shared" ref="W3" si="14">EDATE(W2,1)-1</f>
        <v>45107</v>
      </c>
      <c r="X3" s="2">
        <f t="shared" ref="X3" si="15">EDATE(X2,1)-1</f>
        <v>45138</v>
      </c>
      <c r="Y3" s="2">
        <f t="shared" ref="Y3" si="16">EDATE(Y2,1)-1</f>
        <v>45169</v>
      </c>
      <c r="Z3" s="2">
        <f t="shared" ref="Z3" si="17">EDATE(Z2,1)-1</f>
        <v>45199</v>
      </c>
      <c r="AA3" s="2">
        <f t="shared" ref="AA3" si="18">EDATE(AA2,1)-1</f>
        <v>45230</v>
      </c>
      <c r="AB3" s="2">
        <f t="shared" ref="AB3" si="19">EDATE(AB2,1)-1</f>
        <v>45260</v>
      </c>
      <c r="AC3" s="2">
        <f t="shared" ref="AC3" si="20">EDATE(AC2,1)-1</f>
        <v>45291</v>
      </c>
      <c r="AD3" s="2">
        <f t="shared" ref="AD3" si="21">EDATE(AD2,1)-1</f>
        <v>45322</v>
      </c>
      <c r="AE3" s="2">
        <f t="shared" ref="AE3" si="22">EDATE(AE2,1)-1</f>
        <v>45351</v>
      </c>
      <c r="AF3" s="2">
        <f t="shared" ref="AF3" si="23">EDATE(AF2,1)-1</f>
        <v>45382</v>
      </c>
      <c r="AG3" s="2">
        <f t="shared" ref="AG3" si="24">EDATE(AG2,1)-1</f>
        <v>45412</v>
      </c>
      <c r="AH3" s="2">
        <f t="shared" ref="AH3" si="25">EDATE(AH2,1)-1</f>
        <v>45443</v>
      </c>
      <c r="AI3" s="2">
        <f t="shared" ref="AI3" si="26">EDATE(AI2,1)-1</f>
        <v>45473</v>
      </c>
      <c r="AJ3" s="2">
        <f t="shared" ref="AJ3" si="27">EDATE(AJ2,1)-1</f>
        <v>45504</v>
      </c>
      <c r="AK3" s="2">
        <f t="shared" ref="AK3" si="28">EDATE(AK2,1)-1</f>
        <v>45535</v>
      </c>
      <c r="AL3" s="2">
        <f t="shared" ref="AL3" si="29">EDATE(AL2,1)-1</f>
        <v>45565</v>
      </c>
      <c r="AM3" s="2">
        <f t="shared" ref="AM3" si="30">EDATE(AM2,1)-1</f>
        <v>45596</v>
      </c>
      <c r="AN3" s="2">
        <f t="shared" ref="AN3" si="31">EDATE(AN2,1)-1</f>
        <v>45626</v>
      </c>
      <c r="AO3" s="2">
        <f t="shared" ref="AO3" si="32">EDATE(AO2,1)-1</f>
        <v>45657</v>
      </c>
    </row>
    <row r="4" spans="2:41" x14ac:dyDescent="0.35">
      <c r="C4" s="16" t="s">
        <v>42</v>
      </c>
      <c r="D4" s="1" t="s">
        <v>77</v>
      </c>
      <c r="E4" s="16" t="s">
        <v>43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s="23" customFormat="1" x14ac:dyDescent="0.35">
      <c r="B5" s="1" t="s">
        <v>16</v>
      </c>
      <c r="F5" s="23">
        <f>1</f>
        <v>1</v>
      </c>
      <c r="G5" s="23">
        <f t="shared" ref="G5:AO5" si="33">F5*(1+Инфляция/12)</f>
        <v>1.0033333333333334</v>
      </c>
      <c r="H5" s="23">
        <f t="shared" si="33"/>
        <v>1.006677777777778</v>
      </c>
      <c r="I5" s="23">
        <f t="shared" si="33"/>
        <v>1.0100333703703708</v>
      </c>
      <c r="J5" s="23">
        <f t="shared" si="33"/>
        <v>1.0134001482716055</v>
      </c>
      <c r="K5" s="23">
        <f t="shared" si="33"/>
        <v>1.0167781487658443</v>
      </c>
      <c r="L5" s="23">
        <f t="shared" si="33"/>
        <v>1.0201674092617306</v>
      </c>
      <c r="M5" s="23">
        <f t="shared" si="33"/>
        <v>1.023567967292603</v>
      </c>
      <c r="N5" s="23">
        <f t="shared" si="33"/>
        <v>1.0269798605169118</v>
      </c>
      <c r="O5" s="23">
        <f t="shared" si="33"/>
        <v>1.0304031267186349</v>
      </c>
      <c r="P5" s="23">
        <f t="shared" si="33"/>
        <v>1.033837803807697</v>
      </c>
      <c r="Q5" s="23">
        <f t="shared" si="33"/>
        <v>1.0372839298203893</v>
      </c>
      <c r="R5" s="23">
        <f t="shared" si="33"/>
        <v>1.0407415429197906</v>
      </c>
      <c r="S5" s="23">
        <f t="shared" si="33"/>
        <v>1.04421068139619</v>
      </c>
      <c r="T5" s="23">
        <f t="shared" si="33"/>
        <v>1.0476913836675108</v>
      </c>
      <c r="U5" s="23">
        <f t="shared" si="33"/>
        <v>1.0511836882797359</v>
      </c>
      <c r="V5" s="23">
        <f t="shared" si="33"/>
        <v>1.054687633907335</v>
      </c>
      <c r="W5" s="23">
        <f t="shared" si="33"/>
        <v>1.058203259353693</v>
      </c>
      <c r="X5" s="23">
        <f t="shared" si="33"/>
        <v>1.0617306035515386</v>
      </c>
      <c r="Y5" s="23">
        <f t="shared" si="33"/>
        <v>1.0652697055633771</v>
      </c>
      <c r="Z5" s="23">
        <f t="shared" si="33"/>
        <v>1.0688206045819217</v>
      </c>
      <c r="AA5" s="23">
        <f t="shared" si="33"/>
        <v>1.0723833399305283</v>
      </c>
      <c r="AB5" s="23">
        <f t="shared" si="33"/>
        <v>1.0759579510636301</v>
      </c>
      <c r="AC5" s="23">
        <f t="shared" si="33"/>
        <v>1.0795444775671756</v>
      </c>
      <c r="AD5" s="23">
        <f t="shared" si="33"/>
        <v>1.0831429591590662</v>
      </c>
      <c r="AE5" s="23">
        <f t="shared" si="33"/>
        <v>1.0867534356895965</v>
      </c>
      <c r="AF5" s="23">
        <f t="shared" si="33"/>
        <v>1.0903759471418952</v>
      </c>
      <c r="AG5" s="23">
        <f t="shared" si="33"/>
        <v>1.0940105336323682</v>
      </c>
      <c r="AH5" s="23">
        <f t="shared" si="33"/>
        <v>1.0976572354111429</v>
      </c>
      <c r="AI5" s="23">
        <f t="shared" si="33"/>
        <v>1.1013160928625134</v>
      </c>
      <c r="AJ5" s="23">
        <f t="shared" si="33"/>
        <v>1.1049871465053887</v>
      </c>
      <c r="AK5" s="23">
        <f t="shared" si="33"/>
        <v>1.1086704369937401</v>
      </c>
      <c r="AL5" s="23">
        <f t="shared" si="33"/>
        <v>1.1123660051170527</v>
      </c>
      <c r="AM5" s="23">
        <f t="shared" si="33"/>
        <v>1.1160738918007764</v>
      </c>
      <c r="AN5" s="23">
        <f t="shared" si="33"/>
        <v>1.1197941381067791</v>
      </c>
      <c r="AO5" s="23">
        <f t="shared" si="33"/>
        <v>1.1235267852338018</v>
      </c>
    </row>
    <row r="6" spans="2:41" x14ac:dyDescent="0.35">
      <c r="B6" s="43" t="s">
        <v>47</v>
      </c>
      <c r="C6" s="42"/>
      <c r="D6" s="41"/>
      <c r="E6" s="7">
        <f>SUM(F6:AO6)</f>
        <v>0</v>
      </c>
      <c r="F6" s="7">
        <f>IF($C$6&gt;0,$C$6*Коэффициент_инфляции,Выручка!F9*$D$6)</f>
        <v>0</v>
      </c>
      <c r="G6" s="7">
        <f>IF($C$6&gt;0,$C$6*Коэффициент_инфляции,Выручка!G9*$D$6)</f>
        <v>0</v>
      </c>
      <c r="H6" s="7">
        <f>IF($C$6&gt;0,$C$6*Коэффициент_инфляции,Выручка!H9*$D$6)</f>
        <v>0</v>
      </c>
      <c r="I6" s="7">
        <f>IF($C$6&gt;0,$C$6*Коэффициент_инфляции,Выручка!I9*$D$6)</f>
        <v>0</v>
      </c>
      <c r="J6" s="7">
        <f>IF($C$6&gt;0,$C$6*Коэффициент_инфляции,Выручка!J9*$D$6)</f>
        <v>0</v>
      </c>
      <c r="K6" s="7">
        <f>IF($C$6&gt;0,$C$6*Коэффициент_инфляции,Выручка!K9*$D$6)</f>
        <v>0</v>
      </c>
      <c r="L6" s="7">
        <f>IF($C$6&gt;0,$C$6*Коэффициент_инфляции,Выручка!L9*$D$6)</f>
        <v>0</v>
      </c>
      <c r="M6" s="7">
        <f>IF($C$6&gt;0,$C$6*Коэффициент_инфляции,Выручка!M9*$D$6)</f>
        <v>0</v>
      </c>
      <c r="N6" s="7">
        <f>IF($C$6&gt;0,$C$6*Коэффициент_инфляции,Выручка!N9*$D$6)</f>
        <v>0</v>
      </c>
      <c r="O6" s="7">
        <f>IF($C$6&gt;0,$C$6*Коэффициент_инфляции,Выручка!O9*$D$6)</f>
        <v>0</v>
      </c>
      <c r="P6" s="7">
        <f>IF($C$6&gt;0,$C$6*Коэффициент_инфляции,Выручка!P9*$D$6)</f>
        <v>0</v>
      </c>
      <c r="Q6" s="7">
        <f>IF($C$6&gt;0,$C$6*Коэффициент_инфляции,Выручка!Q9*$D$6)</f>
        <v>0</v>
      </c>
      <c r="R6" s="7">
        <f>IF($C$6&gt;0,$C$6*Коэффициент_инфляции,Выручка!R9*$D$6)</f>
        <v>0</v>
      </c>
      <c r="S6" s="7">
        <f>IF($C$6&gt;0,$C$6*Коэффициент_инфляции,Выручка!S9*$D$6)</f>
        <v>0</v>
      </c>
      <c r="T6" s="7">
        <f>IF($C$6&gt;0,$C$6*Коэффициент_инфляции,Выручка!T9*$D$6)</f>
        <v>0</v>
      </c>
      <c r="U6" s="7">
        <f>IF($C$6&gt;0,$C$6*Коэффициент_инфляции,Выручка!U9*$D$6)</f>
        <v>0</v>
      </c>
      <c r="V6" s="7">
        <f>IF($C$6&gt;0,$C$6*Коэффициент_инфляции,Выручка!V9*$D$6)</f>
        <v>0</v>
      </c>
      <c r="W6" s="7">
        <f>IF($C$6&gt;0,$C$6*Коэффициент_инфляции,Выручка!W9*$D$6)</f>
        <v>0</v>
      </c>
      <c r="X6" s="7">
        <f>IF($C$6&gt;0,$C$6*Коэффициент_инфляции,Выручка!X9*$D$6)</f>
        <v>0</v>
      </c>
      <c r="Y6" s="7">
        <f>IF($C$6&gt;0,$C$6*Коэффициент_инфляции,Выручка!Y9*$D$6)</f>
        <v>0</v>
      </c>
      <c r="Z6" s="7">
        <f>IF($C$6&gt;0,$C$6*Коэффициент_инфляции,Выручка!Z9*$D$6)</f>
        <v>0</v>
      </c>
      <c r="AA6" s="7">
        <f>IF($C$6&gt;0,$C$6*Коэффициент_инфляции,Выручка!AA9*$D$6)</f>
        <v>0</v>
      </c>
      <c r="AB6" s="7">
        <f>IF($C$6&gt;0,$C$6*Коэффициент_инфляции,Выручка!AB9*$D$6)</f>
        <v>0</v>
      </c>
      <c r="AC6" s="7">
        <f>IF($C$6&gt;0,$C$6*Коэффициент_инфляции,Выручка!AC9*$D$6)</f>
        <v>0</v>
      </c>
      <c r="AD6" s="7">
        <f>IF($C$6&gt;0,$C$6*Коэффициент_инфляции,Выручка!AD9*$D$6)</f>
        <v>0</v>
      </c>
      <c r="AE6" s="7">
        <f>IF($C$6&gt;0,$C$6*Коэффициент_инфляции,Выручка!AE9*$D$6)</f>
        <v>0</v>
      </c>
      <c r="AF6" s="7">
        <f>IF($C$6&gt;0,$C$6*Коэффициент_инфляции,Выручка!AF9*$D$6)</f>
        <v>0</v>
      </c>
      <c r="AG6" s="7">
        <f>IF($C$6&gt;0,$C$6*Коэффициент_инфляции,Выручка!AG9*$D$6)</f>
        <v>0</v>
      </c>
      <c r="AH6" s="7">
        <f>IF($C$6&gt;0,$C$6*Коэффициент_инфляции,Выручка!AH9*$D$6)</f>
        <v>0</v>
      </c>
      <c r="AI6" s="7">
        <f>IF($C$6&gt;0,$C$6*Коэффициент_инфляции,Выручка!AI9*$D$6)</f>
        <v>0</v>
      </c>
      <c r="AJ6" s="7">
        <f>IF($C$6&gt;0,$C$6*Коэффициент_инфляции,Выручка!AJ9*$D$6)</f>
        <v>0</v>
      </c>
      <c r="AK6" s="7">
        <f>IF($C$6&gt;0,$C$6*Коэффициент_инфляции,Выручка!AK9*$D$6)</f>
        <v>0</v>
      </c>
      <c r="AL6" s="7">
        <f>IF($C$6&gt;0,$C$6*Коэффициент_инфляции,Выручка!AL9*$D$6)</f>
        <v>0</v>
      </c>
      <c r="AM6" s="7">
        <f>IF($C$6&gt;0,$C$6*Коэффициент_инфляции,Выручка!AM9*$D$6)</f>
        <v>0</v>
      </c>
      <c r="AN6" s="7">
        <f>IF($C$6&gt;0,$C$6*Коэффициент_инфляции,Выручка!AN9*$D$6)</f>
        <v>0</v>
      </c>
      <c r="AO6" s="7">
        <f>IF($C$6&gt;0,$C$6*Коэффициент_инфляции,Выручка!AO9*$D$6)</f>
        <v>0</v>
      </c>
    </row>
    <row r="7" spans="2:41" x14ac:dyDescent="0.35">
      <c r="B7" s="43" t="s">
        <v>48</v>
      </c>
      <c r="C7" s="42"/>
      <c r="D7" s="41"/>
      <c r="E7" s="7">
        <f t="shared" ref="E7:E15" si="34">SUM(F7:AO7)</f>
        <v>0</v>
      </c>
      <c r="F7" s="7">
        <f>IF(C7&gt;0,C7*Коэффициент_инфляции,Выручка!$F$9*D7)</f>
        <v>0</v>
      </c>
      <c r="G7" s="7">
        <f>IF($C$7&gt;0,$C$7*Коэффициент_инфляции,Выручка!G9*$D$7)</f>
        <v>0</v>
      </c>
      <c r="H7" s="7">
        <f>IF($C$7&gt;0,$C$7*Коэффициент_инфляции,Выручка!H9*$D$7)</f>
        <v>0</v>
      </c>
      <c r="I7" s="7">
        <f>IF($C$7&gt;0,$C$7*Коэффициент_инфляции,Выручка!I9*$D$7)</f>
        <v>0</v>
      </c>
      <c r="J7" s="7">
        <f>IF($C$7&gt;0,$C$7*Коэффициент_инфляции,Выручка!J9*$D$7)</f>
        <v>0</v>
      </c>
      <c r="K7" s="7">
        <f>IF($C$7&gt;0,$C$7*Коэффициент_инфляции,Выручка!K9*$D$7)</f>
        <v>0</v>
      </c>
      <c r="L7" s="7">
        <f>IF($C$7&gt;0,$C$7*Коэффициент_инфляции,Выручка!L9*$D$7)</f>
        <v>0</v>
      </c>
      <c r="M7" s="7">
        <f>IF($C$7&gt;0,$C$7*Коэффициент_инфляции,Выручка!M9*$D$7)</f>
        <v>0</v>
      </c>
      <c r="N7" s="7">
        <f>IF($C$7&gt;0,$C$7*Коэффициент_инфляции,Выручка!N9*$D$7)</f>
        <v>0</v>
      </c>
      <c r="O7" s="7">
        <f>IF($C$7&gt;0,$C$7*Коэффициент_инфляции,Выручка!O9*$D$7)</f>
        <v>0</v>
      </c>
      <c r="P7" s="7">
        <f>IF($C$7&gt;0,$C$7*Коэффициент_инфляции,Выручка!P9*$D$7)</f>
        <v>0</v>
      </c>
      <c r="Q7" s="7">
        <f>IF($C$7&gt;0,$C$7*Коэффициент_инфляции,Выручка!Q9*$D$7)</f>
        <v>0</v>
      </c>
      <c r="R7" s="7">
        <f>IF($C$7&gt;0,$C$7*Коэффициент_инфляции,Выручка!R9*$D$7)</f>
        <v>0</v>
      </c>
      <c r="S7" s="7">
        <f>IF($C$7&gt;0,$C$7*Коэффициент_инфляции,Выручка!S9*$D$7)</f>
        <v>0</v>
      </c>
      <c r="T7" s="7">
        <f>IF($C$7&gt;0,$C$7*Коэффициент_инфляции,Выручка!T9*$D$7)</f>
        <v>0</v>
      </c>
      <c r="U7" s="7">
        <f>IF($C$7&gt;0,$C$7*Коэффициент_инфляции,Выручка!U9*$D$7)</f>
        <v>0</v>
      </c>
      <c r="V7" s="7">
        <f>IF($C$7&gt;0,$C$7*Коэффициент_инфляции,Выручка!V9*$D$7)</f>
        <v>0</v>
      </c>
      <c r="W7" s="7">
        <f>IF($C$7&gt;0,$C$7*Коэффициент_инфляции,Выручка!W9*$D$7)</f>
        <v>0</v>
      </c>
      <c r="X7" s="7">
        <f>IF($C$7&gt;0,$C$7*Коэффициент_инфляции,Выручка!X9*$D$7)</f>
        <v>0</v>
      </c>
      <c r="Y7" s="7">
        <f>IF($C$7&gt;0,$C$7*Коэффициент_инфляции,Выручка!Y9*$D$7)</f>
        <v>0</v>
      </c>
      <c r="Z7" s="7">
        <f>IF($C$7&gt;0,$C$7*Коэффициент_инфляции,Выручка!Z9*$D$7)</f>
        <v>0</v>
      </c>
      <c r="AA7" s="7">
        <f>IF($C$7&gt;0,$C$7*Коэффициент_инфляции,Выручка!AA9*$D$7)</f>
        <v>0</v>
      </c>
      <c r="AB7" s="7">
        <f>IF($C$7&gt;0,$C$7*Коэффициент_инфляции,Выручка!AB9*$D$7)</f>
        <v>0</v>
      </c>
      <c r="AC7" s="7">
        <f>IF($C$7&gt;0,$C$7*Коэффициент_инфляции,Выручка!AC9*$D$7)</f>
        <v>0</v>
      </c>
      <c r="AD7" s="7">
        <f>IF($C$7&gt;0,$C$7*Коэффициент_инфляции,Выручка!AD9*$D$7)</f>
        <v>0</v>
      </c>
      <c r="AE7" s="7">
        <f>IF($C$7&gt;0,$C$7*Коэффициент_инфляции,Выручка!AE9*$D$7)</f>
        <v>0</v>
      </c>
      <c r="AF7" s="7">
        <f>IF($C$7&gt;0,$C$7*Коэффициент_инфляции,Выручка!AF9*$D$7)</f>
        <v>0</v>
      </c>
      <c r="AG7" s="7">
        <f>IF($C$7&gt;0,$C$7*Коэффициент_инфляции,Выручка!AG9*$D$7)</f>
        <v>0</v>
      </c>
      <c r="AH7" s="7">
        <f>IF($C$7&gt;0,$C$7*Коэффициент_инфляции,Выручка!AH9*$D$7)</f>
        <v>0</v>
      </c>
      <c r="AI7" s="7">
        <f>IF($C$7&gt;0,$C$7*Коэффициент_инфляции,Выручка!AI9*$D$7)</f>
        <v>0</v>
      </c>
      <c r="AJ7" s="7">
        <f>IF($C$7&gt;0,$C$7*Коэффициент_инфляции,Выручка!AJ9*$D$7)</f>
        <v>0</v>
      </c>
      <c r="AK7" s="7">
        <f>IF($C$7&gt;0,$C$7*Коэффициент_инфляции,Выручка!AK9*$D$7)</f>
        <v>0</v>
      </c>
      <c r="AL7" s="7">
        <f>IF($C$7&gt;0,$C$7*Коэффициент_инфляции,Выручка!AL9*$D$7)</f>
        <v>0</v>
      </c>
      <c r="AM7" s="7">
        <f>IF($C$7&gt;0,$C$7*Коэффициент_инфляции,Выручка!AM9*$D$7)</f>
        <v>0</v>
      </c>
      <c r="AN7" s="7">
        <f>IF($C$7&gt;0,$C$7*Коэффициент_инфляции,Выручка!AN9*$D$7)</f>
        <v>0</v>
      </c>
      <c r="AO7" s="7">
        <f>IF($C$7&gt;0,$C$7*Коэффициент_инфляции,Выручка!AO9*$D$7)</f>
        <v>0</v>
      </c>
    </row>
    <row r="8" spans="2:41" x14ac:dyDescent="0.35">
      <c r="B8" s="43" t="s">
        <v>49</v>
      </c>
      <c r="C8" s="42"/>
      <c r="D8" s="41"/>
      <c r="E8" s="7">
        <f t="shared" si="34"/>
        <v>0</v>
      </c>
      <c r="F8" s="7">
        <f>IF($C$8&gt;0,$C$8*Коэффициент_инфляции,Выручка!F9*$D$8)</f>
        <v>0</v>
      </c>
      <c r="G8" s="7">
        <f>IF($C$8&gt;0,$C$8*Коэффициент_инфляции,Выручка!G9*$D$8)</f>
        <v>0</v>
      </c>
      <c r="H8" s="7">
        <f>IF($C$8&gt;0,$C$8*Коэффициент_инфляции,Выручка!H9*$D$8)</f>
        <v>0</v>
      </c>
      <c r="I8" s="7">
        <f>IF($C$8&gt;0,$C$8*Коэффициент_инфляции,Выручка!I9*$D$8)</f>
        <v>0</v>
      </c>
      <c r="J8" s="7">
        <f>IF($C$8&gt;0,$C$8*Коэффициент_инфляции,Выручка!J9*$D$8)</f>
        <v>0</v>
      </c>
      <c r="K8" s="7">
        <f>IF($C$8&gt;0,$C$8*Коэффициент_инфляции,Выручка!K9*$D$8)</f>
        <v>0</v>
      </c>
      <c r="L8" s="7">
        <f>IF($C$8&gt;0,$C$8*Коэффициент_инфляции,Выручка!L9*$D$8)</f>
        <v>0</v>
      </c>
      <c r="M8" s="7">
        <f>IF($C$8&gt;0,$C$8*Коэффициент_инфляции,Выручка!M9*$D$8)</f>
        <v>0</v>
      </c>
      <c r="N8" s="7">
        <f>IF($C$8&gt;0,$C$8*Коэффициент_инфляции,Выручка!N9*$D$8)</f>
        <v>0</v>
      </c>
      <c r="O8" s="7">
        <f>IF($C$8&gt;0,$C$8*Коэффициент_инфляции,Выручка!O9*$D$8)</f>
        <v>0</v>
      </c>
      <c r="P8" s="7">
        <f>IF($C$8&gt;0,$C$8*Коэффициент_инфляции,Выручка!P9*$D$8)</f>
        <v>0</v>
      </c>
      <c r="Q8" s="7">
        <f>IF($C$8&gt;0,$C$8*Коэффициент_инфляции,Выручка!Q9*$D$8)</f>
        <v>0</v>
      </c>
      <c r="R8" s="7">
        <f>IF($C$8&gt;0,$C$8*Коэффициент_инфляции,Выручка!R9*$D$8)</f>
        <v>0</v>
      </c>
      <c r="S8" s="7">
        <f>IF($C$8&gt;0,$C$8*Коэффициент_инфляции,Выручка!S9*$D$8)</f>
        <v>0</v>
      </c>
      <c r="T8" s="7">
        <f>IF($C$8&gt;0,$C$8*Коэффициент_инфляции,Выручка!T9*$D$8)</f>
        <v>0</v>
      </c>
      <c r="U8" s="7">
        <f>IF($C$8&gt;0,$C$8*Коэффициент_инфляции,Выручка!U9*$D$8)</f>
        <v>0</v>
      </c>
      <c r="V8" s="7">
        <f>IF($C$8&gt;0,$C$8*Коэффициент_инфляции,Выручка!V9*$D$8)</f>
        <v>0</v>
      </c>
      <c r="W8" s="7">
        <f>IF($C$8&gt;0,$C$8*Коэффициент_инфляции,Выручка!W9*$D$8)</f>
        <v>0</v>
      </c>
      <c r="X8" s="7">
        <f>IF($C$8&gt;0,$C$8*Коэффициент_инфляции,Выручка!X9*$D$8)</f>
        <v>0</v>
      </c>
      <c r="Y8" s="7">
        <f>IF($C$8&gt;0,$C$8*Коэффициент_инфляции,Выручка!Y9*$D$8)</f>
        <v>0</v>
      </c>
      <c r="Z8" s="7">
        <f>IF($C$8&gt;0,$C$8*Коэффициент_инфляции,Выручка!Z9*$D$8)</f>
        <v>0</v>
      </c>
      <c r="AA8" s="7">
        <f>IF($C$8&gt;0,$C$8*Коэффициент_инфляции,Выручка!AA9*$D$8)</f>
        <v>0</v>
      </c>
      <c r="AB8" s="7">
        <f>IF($C$8&gt;0,$C$8*Коэффициент_инфляции,Выручка!AB9*$D$8)</f>
        <v>0</v>
      </c>
      <c r="AC8" s="7">
        <f>IF($C$8&gt;0,$C$8*Коэффициент_инфляции,Выручка!AC9*$D$8)</f>
        <v>0</v>
      </c>
      <c r="AD8" s="7">
        <f>IF($C$8&gt;0,$C$8*Коэффициент_инфляции,Выручка!AD9*$D$8)</f>
        <v>0</v>
      </c>
      <c r="AE8" s="7">
        <f>IF($C$8&gt;0,$C$8*Коэффициент_инфляции,Выручка!AE9*$D$8)</f>
        <v>0</v>
      </c>
      <c r="AF8" s="7">
        <f>IF($C$8&gt;0,$C$8*Коэффициент_инфляции,Выручка!AF9*$D$8)</f>
        <v>0</v>
      </c>
      <c r="AG8" s="7">
        <f>IF($C$8&gt;0,$C$8*Коэффициент_инфляции,Выручка!AG9*$D$8)</f>
        <v>0</v>
      </c>
      <c r="AH8" s="7">
        <f>IF($C$8&gt;0,$C$8*Коэффициент_инфляции,Выручка!AH9*$D$8)</f>
        <v>0</v>
      </c>
      <c r="AI8" s="7">
        <f>IF($C$8&gt;0,$C$8*Коэффициент_инфляции,Выручка!AI9*$D$8)</f>
        <v>0</v>
      </c>
      <c r="AJ8" s="7">
        <f>IF($C$8&gt;0,$C$8*Коэффициент_инфляции,Выручка!AJ9*$D$8)</f>
        <v>0</v>
      </c>
      <c r="AK8" s="7">
        <f>IF($C$8&gt;0,$C$8*Коэффициент_инфляции,Выручка!AK9*$D$8)</f>
        <v>0</v>
      </c>
      <c r="AL8" s="7">
        <f>IF($C$8&gt;0,$C$8*Коэффициент_инфляции,Выручка!AL9*$D$8)</f>
        <v>0</v>
      </c>
      <c r="AM8" s="7">
        <f>IF($C$8&gt;0,$C$8*Коэффициент_инфляции,Выручка!AM9*$D$8)</f>
        <v>0</v>
      </c>
      <c r="AN8" s="7">
        <f>IF($C$8&gt;0,$C$8*Коэффициент_инфляции,Выручка!AN9*$D$8)</f>
        <v>0</v>
      </c>
      <c r="AO8" s="7">
        <f>IF($C$8&gt;0,$C$8*Коэффициент_инфляции,Выручка!AO9*$D$8)</f>
        <v>0</v>
      </c>
    </row>
    <row r="9" spans="2:41" x14ac:dyDescent="0.35">
      <c r="B9" s="43" t="s">
        <v>50</v>
      </c>
      <c r="C9" s="42"/>
      <c r="D9" s="41"/>
      <c r="E9" s="7">
        <f t="shared" si="34"/>
        <v>0</v>
      </c>
      <c r="F9" s="7">
        <f>IF($C$9&gt;0,$C$9*Коэффициент_инфляции,Выручка!F9*$D$9)</f>
        <v>0</v>
      </c>
      <c r="G9" s="7">
        <f>IF($C$9&gt;0,$C$9*Коэффициент_инфляции,Выручка!G9*$D$9)</f>
        <v>0</v>
      </c>
      <c r="H9" s="7">
        <f>IF($C$9&gt;0,$C$9*Коэффициент_инфляции,Выручка!H9*$D$9)</f>
        <v>0</v>
      </c>
      <c r="I9" s="7">
        <f>IF($C$9&gt;0,$C$9*Коэффициент_инфляции,Выручка!I9*$D$9)</f>
        <v>0</v>
      </c>
      <c r="J9" s="7">
        <f>IF($C$9&gt;0,$C$9*Коэффициент_инфляции,Выручка!J9*$D$9)</f>
        <v>0</v>
      </c>
      <c r="K9" s="7">
        <f>IF($C$9&gt;0,$C$9*Коэффициент_инфляции,Выручка!K9*$D$9)</f>
        <v>0</v>
      </c>
      <c r="L9" s="7">
        <f>IF($C$9&gt;0,$C$9*Коэффициент_инфляции,Выручка!L9*$D$9)</f>
        <v>0</v>
      </c>
      <c r="M9" s="7">
        <f>IF($C$9&gt;0,$C$9*Коэффициент_инфляции,Выручка!M9*$D$9)</f>
        <v>0</v>
      </c>
      <c r="N9" s="7">
        <f>IF($C$9&gt;0,$C$9*Коэффициент_инфляции,Выручка!N9*$D$9)</f>
        <v>0</v>
      </c>
      <c r="O9" s="7">
        <f>IF($C$9&gt;0,$C$9*Коэффициент_инфляции,Выручка!O9*$D$9)</f>
        <v>0</v>
      </c>
      <c r="P9" s="7">
        <f>IF($C$9&gt;0,$C$9*Коэффициент_инфляции,Выручка!P9*$D$9)</f>
        <v>0</v>
      </c>
      <c r="Q9" s="7">
        <f>IF($C$9&gt;0,$C$9*Коэффициент_инфляции,Выручка!Q9*$D$9)</f>
        <v>0</v>
      </c>
      <c r="R9" s="7">
        <f>IF($C$9&gt;0,$C$9*Коэффициент_инфляции,Выручка!R9*$D$9)</f>
        <v>0</v>
      </c>
      <c r="S9" s="7">
        <f>IF($C$9&gt;0,$C$9*Коэффициент_инфляции,Выручка!S9*$D$9)</f>
        <v>0</v>
      </c>
      <c r="T9" s="7">
        <f>IF($C$9&gt;0,$C$9*Коэффициент_инфляции,Выручка!T9*$D$9)</f>
        <v>0</v>
      </c>
      <c r="U9" s="7">
        <f>IF($C$9&gt;0,$C$9*Коэффициент_инфляции,Выручка!U9*$D$9)</f>
        <v>0</v>
      </c>
      <c r="V9" s="7">
        <f>IF($C$9&gt;0,$C$9*Коэффициент_инфляции,Выручка!V9*$D$9)</f>
        <v>0</v>
      </c>
      <c r="W9" s="7">
        <f>IF($C$9&gt;0,$C$9*Коэффициент_инфляции,Выручка!W9*$D$9)</f>
        <v>0</v>
      </c>
      <c r="X9" s="7">
        <f>IF($C$9&gt;0,$C$9*Коэффициент_инфляции,Выручка!X9*$D$9)</f>
        <v>0</v>
      </c>
      <c r="Y9" s="7">
        <f>IF($C$9&gt;0,$C$9*Коэффициент_инфляции,Выручка!Y9*$D$9)</f>
        <v>0</v>
      </c>
      <c r="Z9" s="7">
        <f>IF($C$9&gt;0,$C$9*Коэффициент_инфляции,Выручка!Z9*$D$9)</f>
        <v>0</v>
      </c>
      <c r="AA9" s="7">
        <f>IF($C$9&gt;0,$C$9*Коэффициент_инфляции,Выручка!AA9*$D$9)</f>
        <v>0</v>
      </c>
      <c r="AB9" s="7">
        <f>IF($C$9&gt;0,$C$9*Коэффициент_инфляции,Выручка!AB9*$D$9)</f>
        <v>0</v>
      </c>
      <c r="AC9" s="7">
        <f>IF($C$9&gt;0,$C$9*Коэффициент_инфляции,Выручка!AC9*$D$9)</f>
        <v>0</v>
      </c>
      <c r="AD9" s="7">
        <f>IF($C$9&gt;0,$C$9*Коэффициент_инфляции,Выручка!AD9*$D$9)</f>
        <v>0</v>
      </c>
      <c r="AE9" s="7">
        <f>IF($C$9&gt;0,$C$9*Коэффициент_инфляции,Выручка!AE9*$D$9)</f>
        <v>0</v>
      </c>
      <c r="AF9" s="7">
        <f>IF($C$9&gt;0,$C$9*Коэффициент_инфляции,Выручка!AF9*$D$9)</f>
        <v>0</v>
      </c>
      <c r="AG9" s="7">
        <f>IF($C$9&gt;0,$C$9*Коэффициент_инфляции,Выручка!AG9*$D$9)</f>
        <v>0</v>
      </c>
      <c r="AH9" s="7">
        <f>IF($C$9&gt;0,$C$9*Коэффициент_инфляции,Выручка!AH9*$D$9)</f>
        <v>0</v>
      </c>
      <c r="AI9" s="7">
        <f>IF($C$9&gt;0,$C$9*Коэффициент_инфляции,Выручка!AI9*$D$9)</f>
        <v>0</v>
      </c>
      <c r="AJ9" s="7">
        <f>IF($C$9&gt;0,$C$9*Коэффициент_инфляции,Выручка!AJ9*$D$9)</f>
        <v>0</v>
      </c>
      <c r="AK9" s="7">
        <f>IF($C$9&gt;0,$C$9*Коэффициент_инфляции,Выручка!AK9*$D$9)</f>
        <v>0</v>
      </c>
      <c r="AL9" s="7">
        <f>IF($C$9&gt;0,$C$9*Коэффициент_инфляции,Выручка!AL9*$D$9)</f>
        <v>0</v>
      </c>
      <c r="AM9" s="7">
        <f>IF($C$9&gt;0,$C$9*Коэффициент_инфляции,Выручка!AM9*$D$9)</f>
        <v>0</v>
      </c>
      <c r="AN9" s="7">
        <f>IF($C$9&gt;0,$C$9*Коэффициент_инфляции,Выручка!AN9*$D$9)</f>
        <v>0</v>
      </c>
      <c r="AO9" s="7">
        <f>IF($C$9&gt;0,$C$9*Коэффициент_инфляции,Выручка!AO9*$D$9)</f>
        <v>0</v>
      </c>
    </row>
    <row r="10" spans="2:41" x14ac:dyDescent="0.35">
      <c r="B10" s="43" t="s">
        <v>51</v>
      </c>
      <c r="C10" s="42"/>
      <c r="D10" s="41"/>
      <c r="E10" s="7">
        <f t="shared" si="34"/>
        <v>0</v>
      </c>
      <c r="F10" s="7">
        <f>IF($C$10&gt;0,$C$10*Коэффициент_инфляции,Выручка!F9*$D$10)</f>
        <v>0</v>
      </c>
      <c r="G10" s="7">
        <f>IF($C$10&gt;0,$C$10*Коэффициент_инфляции,Выручка!G9*$D$10)</f>
        <v>0</v>
      </c>
      <c r="H10" s="7">
        <f>IF($C$10&gt;0,$C$10*Коэффициент_инфляции,Выручка!H9*$D$10)</f>
        <v>0</v>
      </c>
      <c r="I10" s="7">
        <f>IF($C$10&gt;0,$C$10*Коэффициент_инфляции,Выручка!I9*$D$10)</f>
        <v>0</v>
      </c>
      <c r="J10" s="7">
        <f>IF($C$10&gt;0,$C$10*Коэффициент_инфляции,Выручка!J9*$D$10)</f>
        <v>0</v>
      </c>
      <c r="K10" s="7">
        <f>IF($C$10&gt;0,$C$10*Коэффициент_инфляции,Выручка!K9*$D$10)</f>
        <v>0</v>
      </c>
      <c r="L10" s="7">
        <f>IF($C$10&gt;0,$C$10*Коэффициент_инфляции,Выручка!L9*$D$10)</f>
        <v>0</v>
      </c>
      <c r="M10" s="7">
        <f>IF($C$10&gt;0,$C$10*Коэффициент_инфляции,Выручка!M9*$D$10)</f>
        <v>0</v>
      </c>
      <c r="N10" s="7">
        <f>IF($C$10&gt;0,$C$10*Коэффициент_инфляции,Выручка!N9*$D$10)</f>
        <v>0</v>
      </c>
      <c r="O10" s="7">
        <f>IF($C$10&gt;0,$C$10*Коэффициент_инфляции,Выручка!O9*$D$10)</f>
        <v>0</v>
      </c>
      <c r="P10" s="7">
        <f>IF($C$10&gt;0,$C$10*Коэффициент_инфляции,Выручка!P9*$D$10)</f>
        <v>0</v>
      </c>
      <c r="Q10" s="7">
        <f>IF($C$10&gt;0,$C$10*Коэффициент_инфляции,Выручка!Q9*$D$10)</f>
        <v>0</v>
      </c>
      <c r="R10" s="7">
        <f>IF($C$10&gt;0,$C$10*Коэффициент_инфляции,Выручка!R9*$D$10)</f>
        <v>0</v>
      </c>
      <c r="S10" s="7">
        <f>IF($C$10&gt;0,$C$10*Коэффициент_инфляции,Выручка!S9*$D$10)</f>
        <v>0</v>
      </c>
      <c r="T10" s="7">
        <f>IF($C$10&gt;0,$C$10*Коэффициент_инфляции,Выручка!T9*$D$10)</f>
        <v>0</v>
      </c>
      <c r="U10" s="7">
        <f>IF($C$10&gt;0,$C$10*Коэффициент_инфляции,Выручка!U9*$D$10)</f>
        <v>0</v>
      </c>
      <c r="V10" s="7">
        <f>IF($C$10&gt;0,$C$10*Коэффициент_инфляции,Выручка!V9*$D$10)</f>
        <v>0</v>
      </c>
      <c r="W10" s="7">
        <f>IF($C$10&gt;0,$C$10*Коэффициент_инфляции,Выручка!W9*$D$10)</f>
        <v>0</v>
      </c>
      <c r="X10" s="7">
        <f>IF($C$10&gt;0,$C$10*Коэффициент_инфляции,Выручка!X9*$D$10)</f>
        <v>0</v>
      </c>
      <c r="Y10" s="7">
        <f>IF($C$10&gt;0,$C$10*Коэффициент_инфляции,Выручка!Y9*$D$10)</f>
        <v>0</v>
      </c>
      <c r="Z10" s="7">
        <f>IF($C$10&gt;0,$C$10*Коэффициент_инфляции,Выручка!Z9*$D$10)</f>
        <v>0</v>
      </c>
      <c r="AA10" s="7">
        <f>IF($C$10&gt;0,$C$10*Коэффициент_инфляции,Выручка!AA9*$D$10)</f>
        <v>0</v>
      </c>
      <c r="AB10" s="7">
        <f>IF($C$10&gt;0,$C$10*Коэффициент_инфляции,Выручка!AB9*$D$10)</f>
        <v>0</v>
      </c>
      <c r="AC10" s="7">
        <f>IF($C$10&gt;0,$C$10*Коэффициент_инфляции,Выручка!AC9*$D$10)</f>
        <v>0</v>
      </c>
      <c r="AD10" s="7">
        <f>IF($C$10&gt;0,$C$10*Коэффициент_инфляции,Выручка!AD9*$D$10)</f>
        <v>0</v>
      </c>
      <c r="AE10" s="7">
        <f>IF($C$10&gt;0,$C$10*Коэффициент_инфляции,Выручка!AE9*$D$10)</f>
        <v>0</v>
      </c>
      <c r="AF10" s="7">
        <f>IF($C$10&gt;0,$C$10*Коэффициент_инфляции,Выручка!AF9*$D$10)</f>
        <v>0</v>
      </c>
      <c r="AG10" s="7">
        <f>IF($C$10&gt;0,$C$10*Коэффициент_инфляции,Выручка!AG9*$D$10)</f>
        <v>0</v>
      </c>
      <c r="AH10" s="7">
        <f>IF($C$10&gt;0,$C$10*Коэффициент_инфляции,Выручка!AH9*$D$10)</f>
        <v>0</v>
      </c>
      <c r="AI10" s="7">
        <f>IF($C$10&gt;0,$C$10*Коэффициент_инфляции,Выручка!AI9*$D$10)</f>
        <v>0</v>
      </c>
      <c r="AJ10" s="7">
        <f>IF($C$10&gt;0,$C$10*Коэффициент_инфляции,Выручка!AJ9*$D$10)</f>
        <v>0</v>
      </c>
      <c r="AK10" s="7">
        <f>IF($C$10&gt;0,$C$10*Коэффициент_инфляции,Выручка!AK9*$D$10)</f>
        <v>0</v>
      </c>
      <c r="AL10" s="7">
        <f>IF($C$10&gt;0,$C$10*Коэффициент_инфляции,Выручка!AL9*$D$10)</f>
        <v>0</v>
      </c>
      <c r="AM10" s="7">
        <f>IF($C$10&gt;0,$C$10*Коэффициент_инфляции,Выручка!AM9*$D$10)</f>
        <v>0</v>
      </c>
      <c r="AN10" s="7">
        <f>IF($C$10&gt;0,$C$10*Коэффициент_инфляции,Выручка!AN9*$D$10)</f>
        <v>0</v>
      </c>
      <c r="AO10" s="7">
        <f>IF($C$10&gt;0,$C$10*Коэффициент_инфляции,Выручка!AO9*$D$10)</f>
        <v>0</v>
      </c>
    </row>
    <row r="11" spans="2:41" x14ac:dyDescent="0.35">
      <c r="B11" s="43" t="s">
        <v>52</v>
      </c>
      <c r="C11" s="42"/>
      <c r="D11" s="41"/>
      <c r="E11" s="7">
        <f t="shared" si="34"/>
        <v>0</v>
      </c>
      <c r="F11" s="7">
        <f>IF($C$11&gt;0,$C$11*Коэффициент_инфляции,Выручка!F9*$D$11)</f>
        <v>0</v>
      </c>
      <c r="G11" s="7">
        <f>IF($C$11&gt;0,$C$11*Коэффициент_инфляции,Выручка!G9*$D$11)</f>
        <v>0</v>
      </c>
      <c r="H11" s="7">
        <f>IF($C$11&gt;0,$C$11*Коэффициент_инфляции,Выручка!H9*$D$11)</f>
        <v>0</v>
      </c>
      <c r="I11" s="7">
        <f>IF($C$11&gt;0,$C$11*Коэффициент_инфляции,Выручка!I9*$D$11)</f>
        <v>0</v>
      </c>
      <c r="J11" s="7">
        <f>IF($C$11&gt;0,$C$11*Коэффициент_инфляции,Выручка!J9*$D$11)</f>
        <v>0</v>
      </c>
      <c r="K11" s="7">
        <f>IF($C$11&gt;0,$C$11*Коэффициент_инфляции,Выручка!K9*$D$11)</f>
        <v>0</v>
      </c>
      <c r="L11" s="7">
        <f>IF($C$11&gt;0,$C$11*Коэффициент_инфляции,Выручка!L9*$D$11)</f>
        <v>0</v>
      </c>
      <c r="M11" s="7">
        <f>IF($C$11&gt;0,$C$11*Коэффициент_инфляции,Выручка!M9*$D$11)</f>
        <v>0</v>
      </c>
      <c r="N11" s="7">
        <f>IF($C$11&gt;0,$C$11*Коэффициент_инфляции,Выручка!N9*$D$11)</f>
        <v>0</v>
      </c>
      <c r="O11" s="7">
        <f>IF($C$11&gt;0,$C$11*Коэффициент_инфляции,Выручка!O9*$D$11)</f>
        <v>0</v>
      </c>
      <c r="P11" s="7">
        <f>IF($C$11&gt;0,$C$11*Коэффициент_инфляции,Выручка!P9*$D$11)</f>
        <v>0</v>
      </c>
      <c r="Q11" s="7">
        <f>IF($C$11&gt;0,$C$11*Коэффициент_инфляции,Выручка!Q9*$D$11)</f>
        <v>0</v>
      </c>
      <c r="R11" s="7">
        <f>IF($C$11&gt;0,$C$11*Коэффициент_инфляции,Выручка!R9*$D$11)</f>
        <v>0</v>
      </c>
      <c r="S11" s="7">
        <f>IF($C$11&gt;0,$C$11*Коэффициент_инфляции,Выручка!S9*$D$11)</f>
        <v>0</v>
      </c>
      <c r="T11" s="7">
        <f>IF($C$11&gt;0,$C$11*Коэффициент_инфляции,Выручка!T9*$D$11)</f>
        <v>0</v>
      </c>
      <c r="U11" s="7">
        <f>IF($C$11&gt;0,$C$11*Коэффициент_инфляции,Выручка!U9*$D$11)</f>
        <v>0</v>
      </c>
      <c r="V11" s="7">
        <f>IF($C$11&gt;0,$C$11*Коэффициент_инфляции,Выручка!V9*$D$11)</f>
        <v>0</v>
      </c>
      <c r="W11" s="7">
        <f>IF($C$11&gt;0,$C$11*Коэффициент_инфляции,Выручка!W9*$D$11)</f>
        <v>0</v>
      </c>
      <c r="X11" s="7">
        <f>IF($C$11&gt;0,$C$11*Коэффициент_инфляции,Выручка!X9*$D$11)</f>
        <v>0</v>
      </c>
      <c r="Y11" s="7">
        <f>IF($C$11&gt;0,$C$11*Коэффициент_инфляции,Выручка!Y9*$D$11)</f>
        <v>0</v>
      </c>
      <c r="Z11" s="7">
        <f>IF($C$11&gt;0,$C$11*Коэффициент_инфляции,Выручка!Z9*$D$11)</f>
        <v>0</v>
      </c>
      <c r="AA11" s="7">
        <f>IF($C$11&gt;0,$C$11*Коэффициент_инфляции,Выручка!AA9*$D$11)</f>
        <v>0</v>
      </c>
      <c r="AB11" s="7">
        <f>IF($C$11&gt;0,$C$11*Коэффициент_инфляции,Выручка!AB9*$D$11)</f>
        <v>0</v>
      </c>
      <c r="AC11" s="7">
        <f>IF($C$11&gt;0,$C$11*Коэффициент_инфляции,Выручка!AC9*$D$11)</f>
        <v>0</v>
      </c>
      <c r="AD11" s="7">
        <f>IF($C$11&gt;0,$C$11*Коэффициент_инфляции,Выручка!AD9*$D$11)</f>
        <v>0</v>
      </c>
      <c r="AE11" s="7">
        <f>IF($C$11&gt;0,$C$11*Коэффициент_инфляции,Выручка!AE9*$D$11)</f>
        <v>0</v>
      </c>
      <c r="AF11" s="7">
        <f>IF($C$11&gt;0,$C$11*Коэффициент_инфляции,Выручка!AF9*$D$11)</f>
        <v>0</v>
      </c>
      <c r="AG11" s="7">
        <f>IF($C$11&gt;0,$C$11*Коэффициент_инфляции,Выручка!AG9*$D$11)</f>
        <v>0</v>
      </c>
      <c r="AH11" s="7">
        <f>IF($C$11&gt;0,$C$11*Коэффициент_инфляции,Выручка!AH9*$D$11)</f>
        <v>0</v>
      </c>
      <c r="AI11" s="7">
        <f>IF($C$11&gt;0,$C$11*Коэффициент_инфляции,Выручка!AI9*$D$11)</f>
        <v>0</v>
      </c>
      <c r="AJ11" s="7">
        <f>IF($C$11&gt;0,$C$11*Коэффициент_инфляции,Выручка!AJ9*$D$11)</f>
        <v>0</v>
      </c>
      <c r="AK11" s="7">
        <f>IF($C$11&gt;0,$C$11*Коэффициент_инфляции,Выручка!AK9*$D$11)</f>
        <v>0</v>
      </c>
      <c r="AL11" s="7">
        <f>IF($C$11&gt;0,$C$11*Коэффициент_инфляции,Выручка!AL9*$D$11)</f>
        <v>0</v>
      </c>
      <c r="AM11" s="7">
        <f>IF($C$11&gt;0,$C$11*Коэффициент_инфляции,Выручка!AM9*$D$11)</f>
        <v>0</v>
      </c>
      <c r="AN11" s="7">
        <f>IF($C$11&gt;0,$C$11*Коэффициент_инфляции,Выручка!AN9*$D$11)</f>
        <v>0</v>
      </c>
      <c r="AO11" s="7">
        <f>IF($C$11&gt;0,$C$11*Коэффициент_инфляции,Выручка!AO9*$D$11)</f>
        <v>0</v>
      </c>
    </row>
    <row r="12" spans="2:41" x14ac:dyDescent="0.35">
      <c r="B12" s="43" t="s">
        <v>53</v>
      </c>
      <c r="C12" s="42"/>
      <c r="D12" s="41"/>
      <c r="E12" s="7">
        <f t="shared" si="34"/>
        <v>0</v>
      </c>
      <c r="F12" s="7">
        <f>IF($C$12&gt;0,$C$12*Коэффициент_инфляции,Выручка!F9*$D$12)</f>
        <v>0</v>
      </c>
      <c r="G12" s="7">
        <f>IF($C$12&gt;0,$C$12*Коэффициент_инфляции,Выручка!G9*$D$12)</f>
        <v>0</v>
      </c>
      <c r="H12" s="7">
        <f>IF($C$12&gt;0,$C$12*Коэффициент_инфляции,Выручка!H9*$D$12)</f>
        <v>0</v>
      </c>
      <c r="I12" s="7">
        <f>IF($C$12&gt;0,$C$12*Коэффициент_инфляции,Выручка!I9*$D$12)</f>
        <v>0</v>
      </c>
      <c r="J12" s="7">
        <f>IF($C$12&gt;0,$C$12*Коэффициент_инфляции,Выручка!J9*$D$12)</f>
        <v>0</v>
      </c>
      <c r="K12" s="7">
        <f>IF($C$12&gt;0,$C$12*Коэффициент_инфляции,Выручка!K9*$D$12)</f>
        <v>0</v>
      </c>
      <c r="L12" s="7">
        <f>IF($C$12&gt;0,$C$12*Коэффициент_инфляции,Выручка!L9*$D$12)</f>
        <v>0</v>
      </c>
      <c r="M12" s="7">
        <f>IF($C$12&gt;0,$C$12*Коэффициент_инфляции,Выручка!M9*$D$12)</f>
        <v>0</v>
      </c>
      <c r="N12" s="7">
        <f>IF($C$12&gt;0,$C$12*Коэффициент_инфляции,Выручка!N9*$D$12)</f>
        <v>0</v>
      </c>
      <c r="O12" s="7">
        <f>IF($C$12&gt;0,$C$12*Коэффициент_инфляции,Выручка!O9*$D$12)</f>
        <v>0</v>
      </c>
      <c r="P12" s="7">
        <f>IF($C$12&gt;0,$C$12*Коэффициент_инфляции,Выручка!P9*$D$12)</f>
        <v>0</v>
      </c>
      <c r="Q12" s="7">
        <f>IF($C$12&gt;0,$C$12*Коэффициент_инфляции,Выручка!Q9*$D$12)</f>
        <v>0</v>
      </c>
      <c r="R12" s="7">
        <f>IF($C$12&gt;0,$C$12*Коэффициент_инфляции,Выручка!R9*$D$12)</f>
        <v>0</v>
      </c>
      <c r="S12" s="7">
        <f>IF($C$12&gt;0,$C$12*Коэффициент_инфляции,Выручка!S9*$D$12)</f>
        <v>0</v>
      </c>
      <c r="T12" s="7">
        <f>IF($C$12&gt;0,$C$12*Коэффициент_инфляции,Выручка!T9*$D$12)</f>
        <v>0</v>
      </c>
      <c r="U12" s="7">
        <f>IF($C$12&gt;0,$C$12*Коэффициент_инфляции,Выручка!U9*$D$12)</f>
        <v>0</v>
      </c>
      <c r="V12" s="7">
        <f>IF($C$12&gt;0,$C$12*Коэффициент_инфляции,Выручка!V9*$D$12)</f>
        <v>0</v>
      </c>
      <c r="W12" s="7">
        <f>IF($C$12&gt;0,$C$12*Коэффициент_инфляции,Выручка!W9*$D$12)</f>
        <v>0</v>
      </c>
      <c r="X12" s="7">
        <f>IF($C$12&gt;0,$C$12*Коэффициент_инфляции,Выручка!X9*$D$12)</f>
        <v>0</v>
      </c>
      <c r="Y12" s="7">
        <f>IF($C$12&gt;0,$C$12*Коэффициент_инфляции,Выручка!Y9*$D$12)</f>
        <v>0</v>
      </c>
      <c r="Z12" s="7">
        <f>IF($C$12&gt;0,$C$12*Коэффициент_инфляции,Выручка!Z9*$D$12)</f>
        <v>0</v>
      </c>
      <c r="AA12" s="7">
        <f>IF($C$12&gt;0,$C$12*Коэффициент_инфляции,Выручка!AA9*$D$12)</f>
        <v>0</v>
      </c>
      <c r="AB12" s="7">
        <f>IF($C$12&gt;0,$C$12*Коэффициент_инфляции,Выручка!AB9*$D$12)</f>
        <v>0</v>
      </c>
      <c r="AC12" s="7">
        <f>IF($C$12&gt;0,$C$12*Коэффициент_инфляции,Выручка!AC9*$D$12)</f>
        <v>0</v>
      </c>
      <c r="AD12" s="7">
        <f>IF($C$12&gt;0,$C$12*Коэффициент_инфляции,Выручка!AD9*$D$12)</f>
        <v>0</v>
      </c>
      <c r="AE12" s="7">
        <f>IF($C$12&gt;0,$C$12*Коэффициент_инфляции,Выручка!AE9*$D$12)</f>
        <v>0</v>
      </c>
      <c r="AF12" s="7">
        <f>IF($C$12&gt;0,$C$12*Коэффициент_инфляции,Выручка!AF9*$D$12)</f>
        <v>0</v>
      </c>
      <c r="AG12" s="7">
        <f>IF($C$12&gt;0,$C$12*Коэффициент_инфляции,Выручка!AG9*$D$12)</f>
        <v>0</v>
      </c>
      <c r="AH12" s="7">
        <f>IF($C$12&gt;0,$C$12*Коэффициент_инфляции,Выручка!AH9*$D$12)</f>
        <v>0</v>
      </c>
      <c r="AI12" s="7">
        <f>IF($C$12&gt;0,$C$12*Коэффициент_инфляции,Выручка!AI9*$D$12)</f>
        <v>0</v>
      </c>
      <c r="AJ12" s="7">
        <f>IF($C$12&gt;0,$C$12*Коэффициент_инфляции,Выручка!AJ9*$D$12)</f>
        <v>0</v>
      </c>
      <c r="AK12" s="7">
        <f>IF($C$12&gt;0,$C$12*Коэффициент_инфляции,Выручка!AK9*$D$12)</f>
        <v>0</v>
      </c>
      <c r="AL12" s="7">
        <f>IF($C$12&gt;0,$C$12*Коэффициент_инфляции,Выручка!AL9*$D$12)</f>
        <v>0</v>
      </c>
      <c r="AM12" s="7">
        <f>IF($C$12&gt;0,$C$12*Коэффициент_инфляции,Выручка!AM9*$D$12)</f>
        <v>0</v>
      </c>
      <c r="AN12" s="7">
        <f>IF($C$12&gt;0,$C$12*Коэффициент_инфляции,Выручка!AN9*$D$12)</f>
        <v>0</v>
      </c>
      <c r="AO12" s="7">
        <f>IF($C$12&gt;0,$C$12*Коэффициент_инфляции,Выручка!AO9*$D$12)</f>
        <v>0</v>
      </c>
    </row>
    <row r="13" spans="2:41" x14ac:dyDescent="0.35">
      <c r="B13" s="43" t="s">
        <v>54</v>
      </c>
      <c r="C13" s="42"/>
      <c r="D13" s="41"/>
      <c r="E13" s="7">
        <f t="shared" si="34"/>
        <v>0</v>
      </c>
      <c r="F13" s="7">
        <f>IF($C$13&gt;0,$C$13*Коэффициент_инфляции,Выручка!F9*$D$13)</f>
        <v>0</v>
      </c>
      <c r="G13" s="7">
        <f>IF($C$13&gt;0,$C$13*Коэффициент_инфляции,Выручка!G9*$D$13)</f>
        <v>0</v>
      </c>
      <c r="H13" s="7">
        <f>IF($C$13&gt;0,$C$13*Коэффициент_инфляции,Выручка!H9*$D$13)</f>
        <v>0</v>
      </c>
      <c r="I13" s="7">
        <f>IF($C$13&gt;0,$C$13*Коэффициент_инфляции,Выручка!I9*$D$13)</f>
        <v>0</v>
      </c>
      <c r="J13" s="7">
        <f>IF($C$13&gt;0,$C$13*Коэффициент_инфляции,Выручка!J9*$D$13)</f>
        <v>0</v>
      </c>
      <c r="K13" s="7">
        <f>IF($C$13&gt;0,$C$13*Коэффициент_инфляции,Выручка!K9*$D$13)</f>
        <v>0</v>
      </c>
      <c r="L13" s="7">
        <f>IF($C$13&gt;0,$C$13*Коэффициент_инфляции,Выручка!L9*$D$13)</f>
        <v>0</v>
      </c>
      <c r="M13" s="7">
        <f>IF($C$13&gt;0,$C$13*Коэффициент_инфляции,Выручка!M9*$D$13)</f>
        <v>0</v>
      </c>
      <c r="N13" s="7">
        <f>IF($C$13&gt;0,$C$13*Коэффициент_инфляции,Выручка!N9*$D$13)</f>
        <v>0</v>
      </c>
      <c r="O13" s="7">
        <f>IF($C$13&gt;0,$C$13*Коэффициент_инфляции,Выручка!O9*$D$13)</f>
        <v>0</v>
      </c>
      <c r="P13" s="7">
        <f>IF($C$13&gt;0,$C$13*Коэффициент_инфляции,Выручка!P9*$D$13)</f>
        <v>0</v>
      </c>
      <c r="Q13" s="7">
        <f>IF($C$13&gt;0,$C$13*Коэффициент_инфляции,Выручка!Q9*$D$13)</f>
        <v>0</v>
      </c>
      <c r="R13" s="7">
        <f>IF($C$13&gt;0,$C$13*Коэффициент_инфляции,Выручка!R9*$D$13)</f>
        <v>0</v>
      </c>
      <c r="S13" s="7">
        <f>IF($C$13&gt;0,$C$13*Коэффициент_инфляции,Выручка!S9*$D$13)</f>
        <v>0</v>
      </c>
      <c r="T13" s="7">
        <f>IF($C$13&gt;0,$C$13*Коэффициент_инфляции,Выручка!T9*$D$13)</f>
        <v>0</v>
      </c>
      <c r="U13" s="7">
        <f>IF($C$13&gt;0,$C$13*Коэффициент_инфляции,Выручка!U9*$D$13)</f>
        <v>0</v>
      </c>
      <c r="V13" s="7">
        <f>IF($C$13&gt;0,$C$13*Коэффициент_инфляции,Выручка!V9*$D$13)</f>
        <v>0</v>
      </c>
      <c r="W13" s="7">
        <f>IF($C$13&gt;0,$C$13*Коэффициент_инфляции,Выручка!W9*$D$13)</f>
        <v>0</v>
      </c>
      <c r="X13" s="7">
        <f>IF($C$13&gt;0,$C$13*Коэффициент_инфляции,Выручка!X9*$D$13)</f>
        <v>0</v>
      </c>
      <c r="Y13" s="7">
        <f>IF($C$13&gt;0,$C$13*Коэффициент_инфляции,Выручка!Y9*$D$13)</f>
        <v>0</v>
      </c>
      <c r="Z13" s="7">
        <f>IF($C$13&gt;0,$C$13*Коэффициент_инфляции,Выручка!Z9*$D$13)</f>
        <v>0</v>
      </c>
      <c r="AA13" s="7">
        <f>IF($C$13&gt;0,$C$13*Коэффициент_инфляции,Выручка!AA9*$D$13)</f>
        <v>0</v>
      </c>
      <c r="AB13" s="7">
        <f>IF($C$13&gt;0,$C$13*Коэффициент_инфляции,Выручка!AB9*$D$13)</f>
        <v>0</v>
      </c>
      <c r="AC13" s="7">
        <f>IF($C$13&gt;0,$C$13*Коэффициент_инфляции,Выручка!AC9*$D$13)</f>
        <v>0</v>
      </c>
      <c r="AD13" s="7">
        <f>IF($C$13&gt;0,$C$13*Коэффициент_инфляции,Выручка!AD9*$D$13)</f>
        <v>0</v>
      </c>
      <c r="AE13" s="7">
        <f>IF($C$13&gt;0,$C$13*Коэффициент_инфляции,Выручка!AE9*$D$13)</f>
        <v>0</v>
      </c>
      <c r="AF13" s="7">
        <f>IF($C$13&gt;0,$C$13*Коэффициент_инфляции,Выручка!AF9*$D$13)</f>
        <v>0</v>
      </c>
      <c r="AG13" s="7">
        <f>IF($C$13&gt;0,$C$13*Коэффициент_инфляции,Выручка!AG9*$D$13)</f>
        <v>0</v>
      </c>
      <c r="AH13" s="7">
        <f>IF($C$13&gt;0,$C$13*Коэффициент_инфляции,Выручка!AH9*$D$13)</f>
        <v>0</v>
      </c>
      <c r="AI13" s="7">
        <f>IF($C$13&gt;0,$C$13*Коэффициент_инфляции,Выручка!AI9*$D$13)</f>
        <v>0</v>
      </c>
      <c r="AJ13" s="7">
        <f>IF($C$13&gt;0,$C$13*Коэффициент_инфляции,Выручка!AJ9*$D$13)</f>
        <v>0</v>
      </c>
      <c r="AK13" s="7">
        <f>IF($C$13&gt;0,$C$13*Коэффициент_инфляции,Выручка!AK9*$D$13)</f>
        <v>0</v>
      </c>
      <c r="AL13" s="7">
        <f>IF($C$13&gt;0,$C$13*Коэффициент_инфляции,Выручка!AL9*$D$13)</f>
        <v>0</v>
      </c>
      <c r="AM13" s="7">
        <f>IF($C$13&gt;0,$C$13*Коэффициент_инфляции,Выручка!AM9*$D$13)</f>
        <v>0</v>
      </c>
      <c r="AN13" s="7">
        <f>IF($C$13&gt;0,$C$13*Коэффициент_инфляции,Выручка!AN9*$D$13)</f>
        <v>0</v>
      </c>
      <c r="AO13" s="7">
        <f>IF($C$13&gt;0,$C$13*Коэффициент_инфляции,Выручка!AO9*$D$13)</f>
        <v>0</v>
      </c>
    </row>
    <row r="14" spans="2:41" x14ac:dyDescent="0.35">
      <c r="B14" s="43" t="s">
        <v>55</v>
      </c>
      <c r="C14" s="42"/>
      <c r="D14" s="41"/>
      <c r="E14" s="7">
        <f t="shared" si="34"/>
        <v>0</v>
      </c>
      <c r="F14" s="7">
        <f>IF($C$14&gt;0,$C$14*Коэффициент_инфляции,Выручка!F9*$D$14)</f>
        <v>0</v>
      </c>
      <c r="G14" s="7">
        <f>IF($C$14&gt;0,$C$14*Коэффициент_инфляции,Выручка!G9*$D$14)</f>
        <v>0</v>
      </c>
      <c r="H14" s="7">
        <f>IF($C$14&gt;0,$C$14*Коэффициент_инфляции,Выручка!H9*$D$14)</f>
        <v>0</v>
      </c>
      <c r="I14" s="7">
        <f>IF($C$14&gt;0,$C$14*Коэффициент_инфляции,Выручка!I9*$D$14)</f>
        <v>0</v>
      </c>
      <c r="J14" s="7">
        <f>IF($C$14&gt;0,$C$14*Коэффициент_инфляции,Выручка!J9*$D$14)</f>
        <v>0</v>
      </c>
      <c r="K14" s="7">
        <f>IF($C$14&gt;0,$C$14*Коэффициент_инфляции,Выручка!K9*$D$14)</f>
        <v>0</v>
      </c>
      <c r="L14" s="7">
        <f>IF($C$14&gt;0,$C$14*Коэффициент_инфляции,Выручка!L9*$D$14)</f>
        <v>0</v>
      </c>
      <c r="M14" s="7">
        <f>IF($C$14&gt;0,$C$14*Коэффициент_инфляции,Выручка!M9*$D$14)</f>
        <v>0</v>
      </c>
      <c r="N14" s="7">
        <f>IF($C$14&gt;0,$C$14*Коэффициент_инфляции,Выручка!N9*$D$14)</f>
        <v>0</v>
      </c>
      <c r="O14" s="7">
        <f>IF($C$14&gt;0,$C$14*Коэффициент_инфляции,Выручка!O9*$D$14)</f>
        <v>0</v>
      </c>
      <c r="P14" s="7">
        <f>IF($C$14&gt;0,$C$14*Коэффициент_инфляции,Выручка!P9*$D$14)</f>
        <v>0</v>
      </c>
      <c r="Q14" s="7">
        <f>IF($C$14&gt;0,$C$14*Коэффициент_инфляции,Выручка!Q9*$D$14)</f>
        <v>0</v>
      </c>
      <c r="R14" s="7">
        <f>IF($C$14&gt;0,$C$14*Коэффициент_инфляции,Выручка!R9*$D$14)</f>
        <v>0</v>
      </c>
      <c r="S14" s="7">
        <f>IF($C$14&gt;0,$C$14*Коэффициент_инфляции,Выручка!S9*$D$14)</f>
        <v>0</v>
      </c>
      <c r="T14" s="7">
        <f>IF($C$14&gt;0,$C$14*Коэффициент_инфляции,Выручка!T9*$D$14)</f>
        <v>0</v>
      </c>
      <c r="U14" s="7">
        <f>IF($C$14&gt;0,$C$14*Коэффициент_инфляции,Выручка!U9*$D$14)</f>
        <v>0</v>
      </c>
      <c r="V14" s="7">
        <f>IF($C$14&gt;0,$C$14*Коэффициент_инфляции,Выручка!V9*$D$14)</f>
        <v>0</v>
      </c>
      <c r="W14" s="7">
        <f>IF($C$14&gt;0,$C$14*Коэффициент_инфляции,Выручка!W9*$D$14)</f>
        <v>0</v>
      </c>
      <c r="X14" s="7">
        <f>IF($C$14&gt;0,$C$14*Коэффициент_инфляции,Выручка!X9*$D$14)</f>
        <v>0</v>
      </c>
      <c r="Y14" s="7">
        <f>IF($C$14&gt;0,$C$14*Коэффициент_инфляции,Выручка!Y9*$D$14)</f>
        <v>0</v>
      </c>
      <c r="Z14" s="7">
        <f>IF($C$14&gt;0,$C$14*Коэффициент_инфляции,Выручка!Z9*$D$14)</f>
        <v>0</v>
      </c>
      <c r="AA14" s="7">
        <f>IF($C$14&gt;0,$C$14*Коэффициент_инфляции,Выручка!AA9*$D$14)</f>
        <v>0</v>
      </c>
      <c r="AB14" s="7">
        <f>IF($C$14&gt;0,$C$14*Коэффициент_инфляции,Выручка!AB9*$D$14)</f>
        <v>0</v>
      </c>
      <c r="AC14" s="7">
        <f>IF($C$14&gt;0,$C$14*Коэффициент_инфляции,Выручка!AC9*$D$14)</f>
        <v>0</v>
      </c>
      <c r="AD14" s="7">
        <f>IF($C$14&gt;0,$C$14*Коэффициент_инфляции,Выручка!AD9*$D$14)</f>
        <v>0</v>
      </c>
      <c r="AE14" s="7">
        <f>IF($C$14&gt;0,$C$14*Коэффициент_инфляции,Выручка!AE9*$D$14)</f>
        <v>0</v>
      </c>
      <c r="AF14" s="7">
        <f>IF($C$14&gt;0,$C$14*Коэффициент_инфляции,Выручка!AF9*$D$14)</f>
        <v>0</v>
      </c>
      <c r="AG14" s="7">
        <f>IF($C$14&gt;0,$C$14*Коэффициент_инфляции,Выручка!AG9*$D$14)</f>
        <v>0</v>
      </c>
      <c r="AH14" s="7">
        <f>IF($C$14&gt;0,$C$14*Коэффициент_инфляции,Выручка!AH9*$D$14)</f>
        <v>0</v>
      </c>
      <c r="AI14" s="7">
        <f>IF($C$14&gt;0,$C$14*Коэффициент_инфляции,Выручка!AI9*$D$14)</f>
        <v>0</v>
      </c>
      <c r="AJ14" s="7">
        <f>IF($C$14&gt;0,$C$14*Коэффициент_инфляции,Выручка!AJ9*$D$14)</f>
        <v>0</v>
      </c>
      <c r="AK14" s="7">
        <f>IF($C$14&gt;0,$C$14*Коэффициент_инфляции,Выручка!AK9*$D$14)</f>
        <v>0</v>
      </c>
      <c r="AL14" s="7">
        <f>IF($C$14&gt;0,$C$14*Коэффициент_инфляции,Выручка!AL9*$D$14)</f>
        <v>0</v>
      </c>
      <c r="AM14" s="7">
        <f>IF($C$14&gt;0,$C$14*Коэффициент_инфляции,Выручка!AM9*$D$14)</f>
        <v>0</v>
      </c>
      <c r="AN14" s="7">
        <f>IF($C$14&gt;0,$C$14*Коэффициент_инфляции,Выручка!AN9*$D$14)</f>
        <v>0</v>
      </c>
      <c r="AO14" s="7">
        <f>IF($C$14&gt;0,$C$14*Коэффициент_инфляции,Выручка!AO9*$D$14)</f>
        <v>0</v>
      </c>
    </row>
    <row r="15" spans="2:41" x14ac:dyDescent="0.35">
      <c r="B15" s="1" t="s">
        <v>81</v>
      </c>
      <c r="C15" s="7"/>
      <c r="D15" s="7"/>
      <c r="E15" s="7">
        <f t="shared" si="34"/>
        <v>0</v>
      </c>
      <c r="F15" s="7">
        <f>Кредит!F7</f>
        <v>0</v>
      </c>
      <c r="G15" s="7">
        <f>Кредит!G7</f>
        <v>0</v>
      </c>
      <c r="H15" s="7">
        <f>Кредит!H7</f>
        <v>0</v>
      </c>
      <c r="I15" s="7">
        <f>Кредит!I7</f>
        <v>0</v>
      </c>
      <c r="J15" s="7">
        <f>Кредит!J7</f>
        <v>0</v>
      </c>
      <c r="K15" s="7">
        <f>Кредит!K7</f>
        <v>0</v>
      </c>
      <c r="L15" s="7">
        <f>Кредит!L7</f>
        <v>0</v>
      </c>
      <c r="M15" s="7">
        <f>Кредит!M7</f>
        <v>0</v>
      </c>
      <c r="N15" s="7">
        <f>Кредит!N7</f>
        <v>0</v>
      </c>
      <c r="O15" s="7">
        <f>Кредит!O7</f>
        <v>0</v>
      </c>
      <c r="P15" s="7">
        <f>Кредит!P7</f>
        <v>0</v>
      </c>
      <c r="Q15" s="7">
        <f>Кредит!Q7</f>
        <v>0</v>
      </c>
      <c r="R15" s="7">
        <f>Кредит!R7</f>
        <v>0</v>
      </c>
      <c r="S15" s="7">
        <f>Кредит!S7</f>
        <v>0</v>
      </c>
      <c r="T15" s="7">
        <f>Кредит!T7</f>
        <v>0</v>
      </c>
      <c r="U15" s="7">
        <f>Кредит!U7</f>
        <v>0</v>
      </c>
      <c r="V15" s="7">
        <f>Кредит!V7</f>
        <v>0</v>
      </c>
      <c r="W15" s="7">
        <f>Кредит!W7</f>
        <v>0</v>
      </c>
      <c r="X15" s="7">
        <f>Кредит!X7</f>
        <v>0</v>
      </c>
      <c r="Y15" s="7">
        <f>Кредит!Y7</f>
        <v>0</v>
      </c>
      <c r="Z15" s="7">
        <f>Кредит!Z7</f>
        <v>0</v>
      </c>
      <c r="AA15" s="7">
        <f>Кредит!AA7</f>
        <v>0</v>
      </c>
      <c r="AB15" s="7">
        <f>Кредит!AB7</f>
        <v>0</v>
      </c>
      <c r="AC15" s="7">
        <f>Кредит!AC7</f>
        <v>0</v>
      </c>
      <c r="AD15" s="7">
        <f>Кредит!AD7</f>
        <v>0</v>
      </c>
      <c r="AE15" s="7">
        <f>Кредит!AE7</f>
        <v>0</v>
      </c>
      <c r="AF15" s="7">
        <f>Кредит!AF7</f>
        <v>0</v>
      </c>
      <c r="AG15" s="7">
        <f>Кредит!AG7</f>
        <v>0</v>
      </c>
      <c r="AH15" s="7">
        <f>Кредит!AH7</f>
        <v>0</v>
      </c>
      <c r="AI15" s="7">
        <f>Кредит!AI7</f>
        <v>0</v>
      </c>
      <c r="AJ15" s="7">
        <f>Кредит!AJ7</f>
        <v>0</v>
      </c>
      <c r="AK15" s="7">
        <f>Кредит!AK7</f>
        <v>0</v>
      </c>
      <c r="AL15" s="7">
        <f>Кредит!AL7</f>
        <v>0</v>
      </c>
      <c r="AM15" s="7">
        <f>Кредит!AM7</f>
        <v>0</v>
      </c>
      <c r="AN15" s="7">
        <f>Кредит!AN7</f>
        <v>0</v>
      </c>
      <c r="AO15" s="7">
        <f>Кредит!AO7</f>
        <v>0</v>
      </c>
    </row>
    <row r="16" spans="2:41" x14ac:dyDescent="0.35">
      <c r="B16" s="12" t="s">
        <v>4</v>
      </c>
      <c r="C16" s="13">
        <f t="shared" ref="C16:AO16" si="35">SUM(C6:C15)</f>
        <v>0</v>
      </c>
      <c r="D16" s="40">
        <f t="shared" si="35"/>
        <v>0</v>
      </c>
      <c r="E16" s="13">
        <f t="shared" si="35"/>
        <v>0</v>
      </c>
      <c r="F16" s="13">
        <f t="shared" si="35"/>
        <v>0</v>
      </c>
      <c r="G16" s="13">
        <f t="shared" si="35"/>
        <v>0</v>
      </c>
      <c r="H16" s="13">
        <f t="shared" si="35"/>
        <v>0</v>
      </c>
      <c r="I16" s="13">
        <f t="shared" si="35"/>
        <v>0</v>
      </c>
      <c r="J16" s="13">
        <f t="shared" si="35"/>
        <v>0</v>
      </c>
      <c r="K16" s="13">
        <f t="shared" si="35"/>
        <v>0</v>
      </c>
      <c r="L16" s="13">
        <f t="shared" si="35"/>
        <v>0</v>
      </c>
      <c r="M16" s="13">
        <f t="shared" si="35"/>
        <v>0</v>
      </c>
      <c r="N16" s="13">
        <f t="shared" si="35"/>
        <v>0</v>
      </c>
      <c r="O16" s="13">
        <f t="shared" si="35"/>
        <v>0</v>
      </c>
      <c r="P16" s="13">
        <f t="shared" si="35"/>
        <v>0</v>
      </c>
      <c r="Q16" s="13">
        <f t="shared" si="35"/>
        <v>0</v>
      </c>
      <c r="R16" s="13">
        <f t="shared" si="35"/>
        <v>0</v>
      </c>
      <c r="S16" s="13">
        <f t="shared" si="35"/>
        <v>0</v>
      </c>
      <c r="T16" s="13">
        <f t="shared" si="35"/>
        <v>0</v>
      </c>
      <c r="U16" s="13">
        <f t="shared" si="35"/>
        <v>0</v>
      </c>
      <c r="V16" s="13">
        <f t="shared" si="35"/>
        <v>0</v>
      </c>
      <c r="W16" s="13">
        <f t="shared" si="35"/>
        <v>0</v>
      </c>
      <c r="X16" s="13">
        <f t="shared" si="35"/>
        <v>0</v>
      </c>
      <c r="Y16" s="13">
        <f t="shared" si="35"/>
        <v>0</v>
      </c>
      <c r="Z16" s="13">
        <f t="shared" si="35"/>
        <v>0</v>
      </c>
      <c r="AA16" s="13">
        <f t="shared" si="35"/>
        <v>0</v>
      </c>
      <c r="AB16" s="13">
        <f t="shared" si="35"/>
        <v>0</v>
      </c>
      <c r="AC16" s="13">
        <f t="shared" si="35"/>
        <v>0</v>
      </c>
      <c r="AD16" s="13">
        <f t="shared" si="35"/>
        <v>0</v>
      </c>
      <c r="AE16" s="13">
        <f t="shared" si="35"/>
        <v>0</v>
      </c>
      <c r="AF16" s="13">
        <f t="shared" si="35"/>
        <v>0</v>
      </c>
      <c r="AG16" s="13">
        <f t="shared" si="35"/>
        <v>0</v>
      </c>
      <c r="AH16" s="13">
        <f t="shared" si="35"/>
        <v>0</v>
      </c>
      <c r="AI16" s="13">
        <f t="shared" si="35"/>
        <v>0</v>
      </c>
      <c r="AJ16" s="13">
        <f t="shared" si="35"/>
        <v>0</v>
      </c>
      <c r="AK16" s="13">
        <f t="shared" si="35"/>
        <v>0</v>
      </c>
      <c r="AL16" s="13">
        <f t="shared" si="35"/>
        <v>0</v>
      </c>
      <c r="AM16" s="13">
        <f t="shared" si="35"/>
        <v>0</v>
      </c>
      <c r="AN16" s="13">
        <f t="shared" si="35"/>
        <v>0</v>
      </c>
      <c r="AO16" s="13">
        <f t="shared" si="35"/>
        <v>0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7"/>
  <sheetViews>
    <sheetView showGridLines="0" workbookViewId="0">
      <selection activeCell="H25" sqref="H25"/>
    </sheetView>
  </sheetViews>
  <sheetFormatPr defaultRowHeight="14.5" x14ac:dyDescent="0.35"/>
  <cols>
    <col min="1" max="1" width="3.6328125" style="1" customWidth="1"/>
    <col min="2" max="2" width="28.90625" style="1" customWidth="1"/>
    <col min="3" max="3" width="7.90625" style="1" bestFit="1" customWidth="1"/>
    <col min="4" max="4" width="9.36328125" style="1" bestFit="1" customWidth="1"/>
    <col min="5" max="5" width="8.7265625" style="1"/>
    <col min="6" max="41" width="10.6328125" style="1" customWidth="1"/>
    <col min="42" max="16384" width="8.7265625" style="1"/>
  </cols>
  <sheetData>
    <row r="2" spans="2:43" ht="15.5" x14ac:dyDescent="0.35">
      <c r="B2" s="25" t="s">
        <v>25</v>
      </c>
      <c r="F2" s="2">
        <f>Старт</f>
        <v>44562</v>
      </c>
      <c r="G2" s="2">
        <f>EDATE(F2,1)</f>
        <v>44593</v>
      </c>
      <c r="H2" s="2">
        <f t="shared" ref="H2:AO2" si="0">EDATE(G2,1)</f>
        <v>44621</v>
      </c>
      <c r="I2" s="2">
        <f t="shared" si="0"/>
        <v>44652</v>
      </c>
      <c r="J2" s="2">
        <f t="shared" si="0"/>
        <v>44682</v>
      </c>
      <c r="K2" s="2">
        <f t="shared" si="0"/>
        <v>44713</v>
      </c>
      <c r="L2" s="2">
        <f t="shared" si="0"/>
        <v>44743</v>
      </c>
      <c r="M2" s="2">
        <f t="shared" si="0"/>
        <v>44774</v>
      </c>
      <c r="N2" s="2">
        <f t="shared" si="0"/>
        <v>44805</v>
      </c>
      <c r="O2" s="2">
        <f t="shared" si="0"/>
        <v>44835</v>
      </c>
      <c r="P2" s="2">
        <f t="shared" si="0"/>
        <v>44866</v>
      </c>
      <c r="Q2" s="2">
        <f t="shared" si="0"/>
        <v>44896</v>
      </c>
      <c r="R2" s="2">
        <f t="shared" si="0"/>
        <v>44927</v>
      </c>
      <c r="S2" s="2">
        <f t="shared" si="0"/>
        <v>44958</v>
      </c>
      <c r="T2" s="2">
        <f t="shared" si="0"/>
        <v>44986</v>
      </c>
      <c r="U2" s="2">
        <f t="shared" si="0"/>
        <v>45017</v>
      </c>
      <c r="V2" s="2">
        <f t="shared" si="0"/>
        <v>45047</v>
      </c>
      <c r="W2" s="2">
        <f t="shared" si="0"/>
        <v>45078</v>
      </c>
      <c r="X2" s="2">
        <f t="shared" si="0"/>
        <v>45108</v>
      </c>
      <c r="Y2" s="2">
        <f t="shared" si="0"/>
        <v>45139</v>
      </c>
      <c r="Z2" s="2">
        <f t="shared" si="0"/>
        <v>45170</v>
      </c>
      <c r="AA2" s="2">
        <f t="shared" si="0"/>
        <v>45200</v>
      </c>
      <c r="AB2" s="2">
        <f t="shared" si="0"/>
        <v>45231</v>
      </c>
      <c r="AC2" s="2">
        <f t="shared" si="0"/>
        <v>45261</v>
      </c>
      <c r="AD2" s="2">
        <f t="shared" si="0"/>
        <v>45292</v>
      </c>
      <c r="AE2" s="2">
        <f t="shared" si="0"/>
        <v>45323</v>
      </c>
      <c r="AF2" s="2">
        <f t="shared" si="0"/>
        <v>45352</v>
      </c>
      <c r="AG2" s="2">
        <f t="shared" si="0"/>
        <v>45383</v>
      </c>
      <c r="AH2" s="2">
        <f t="shared" si="0"/>
        <v>45413</v>
      </c>
      <c r="AI2" s="2">
        <f t="shared" si="0"/>
        <v>45444</v>
      </c>
      <c r="AJ2" s="2">
        <f t="shared" si="0"/>
        <v>45474</v>
      </c>
      <c r="AK2" s="2">
        <f t="shared" si="0"/>
        <v>45505</v>
      </c>
      <c r="AL2" s="2">
        <f t="shared" si="0"/>
        <v>45536</v>
      </c>
      <c r="AM2" s="2">
        <f t="shared" si="0"/>
        <v>45566</v>
      </c>
      <c r="AN2" s="2">
        <f t="shared" si="0"/>
        <v>45597</v>
      </c>
      <c r="AO2" s="2">
        <f t="shared" si="0"/>
        <v>45627</v>
      </c>
      <c r="AP2" s="2"/>
      <c r="AQ2" s="2"/>
    </row>
    <row r="3" spans="2:43" x14ac:dyDescent="0.35">
      <c r="F3" s="2">
        <f>EDATE(F2,1)-1</f>
        <v>44592</v>
      </c>
      <c r="G3" s="2">
        <f t="shared" ref="G3" si="1">EDATE(G2,1)-1</f>
        <v>44620</v>
      </c>
      <c r="H3" s="2">
        <f t="shared" ref="H3" si="2">EDATE(H2,1)-1</f>
        <v>44651</v>
      </c>
      <c r="I3" s="2">
        <f t="shared" ref="I3" si="3">EDATE(I2,1)-1</f>
        <v>44681</v>
      </c>
      <c r="J3" s="2">
        <f t="shared" ref="J3" si="4">EDATE(J2,1)-1</f>
        <v>44712</v>
      </c>
      <c r="K3" s="2">
        <f t="shared" ref="K3" si="5">EDATE(K2,1)-1</f>
        <v>44742</v>
      </c>
      <c r="L3" s="2">
        <f t="shared" ref="L3" si="6">EDATE(L2,1)-1</f>
        <v>44773</v>
      </c>
      <c r="M3" s="2">
        <f t="shared" ref="M3" si="7">EDATE(M2,1)-1</f>
        <v>44804</v>
      </c>
      <c r="N3" s="2">
        <f t="shared" ref="N3" si="8">EDATE(N2,1)-1</f>
        <v>44834</v>
      </c>
      <c r="O3" s="2">
        <f t="shared" ref="O3" si="9">EDATE(O2,1)-1</f>
        <v>44865</v>
      </c>
      <c r="P3" s="2">
        <f t="shared" ref="P3" si="10">EDATE(P2,1)-1</f>
        <v>44895</v>
      </c>
      <c r="Q3" s="2">
        <f t="shared" ref="Q3" si="11">EDATE(Q2,1)-1</f>
        <v>44926</v>
      </c>
      <c r="R3" s="2">
        <f t="shared" ref="R3" si="12">EDATE(R2,1)-1</f>
        <v>44957</v>
      </c>
      <c r="S3" s="2">
        <f t="shared" ref="S3" si="13">EDATE(S2,1)-1</f>
        <v>44985</v>
      </c>
      <c r="T3" s="2">
        <f t="shared" ref="T3" si="14">EDATE(T2,1)-1</f>
        <v>45016</v>
      </c>
      <c r="U3" s="2">
        <f t="shared" ref="U3" si="15">EDATE(U2,1)-1</f>
        <v>45046</v>
      </c>
      <c r="V3" s="2">
        <f t="shared" ref="V3" si="16">EDATE(V2,1)-1</f>
        <v>45077</v>
      </c>
      <c r="W3" s="2">
        <f t="shared" ref="W3" si="17">EDATE(W2,1)-1</f>
        <v>45107</v>
      </c>
      <c r="X3" s="2">
        <f t="shared" ref="X3" si="18">EDATE(X2,1)-1</f>
        <v>45138</v>
      </c>
      <c r="Y3" s="2">
        <f t="shared" ref="Y3" si="19">EDATE(Y2,1)-1</f>
        <v>45169</v>
      </c>
      <c r="Z3" s="2">
        <f t="shared" ref="Z3" si="20">EDATE(Z2,1)-1</f>
        <v>45199</v>
      </c>
      <c r="AA3" s="2">
        <f t="shared" ref="AA3" si="21">EDATE(AA2,1)-1</f>
        <v>45230</v>
      </c>
      <c r="AB3" s="2">
        <f t="shared" ref="AB3" si="22">EDATE(AB2,1)-1</f>
        <v>45260</v>
      </c>
      <c r="AC3" s="2">
        <f t="shared" ref="AC3" si="23">EDATE(AC2,1)-1</f>
        <v>45291</v>
      </c>
      <c r="AD3" s="2">
        <f t="shared" ref="AD3" si="24">EDATE(AD2,1)-1</f>
        <v>45322</v>
      </c>
      <c r="AE3" s="2">
        <f t="shared" ref="AE3" si="25">EDATE(AE2,1)-1</f>
        <v>45351</v>
      </c>
      <c r="AF3" s="2">
        <f t="shared" ref="AF3" si="26">EDATE(AF2,1)-1</f>
        <v>45382</v>
      </c>
      <c r="AG3" s="2">
        <f t="shared" ref="AG3" si="27">EDATE(AG2,1)-1</f>
        <v>45412</v>
      </c>
      <c r="AH3" s="2">
        <f t="shared" ref="AH3" si="28">EDATE(AH2,1)-1</f>
        <v>45443</v>
      </c>
      <c r="AI3" s="2">
        <f t="shared" ref="AI3" si="29">EDATE(AI2,1)-1</f>
        <v>45473</v>
      </c>
      <c r="AJ3" s="2">
        <f t="shared" ref="AJ3" si="30">EDATE(AJ2,1)-1</f>
        <v>45504</v>
      </c>
      <c r="AK3" s="2">
        <f t="shared" ref="AK3" si="31">EDATE(AK2,1)-1</f>
        <v>45535</v>
      </c>
      <c r="AL3" s="2">
        <f t="shared" ref="AL3" si="32">EDATE(AL2,1)-1</f>
        <v>45565</v>
      </c>
      <c r="AM3" s="2">
        <f t="shared" ref="AM3" si="33">EDATE(AM2,1)-1</f>
        <v>45596</v>
      </c>
      <c r="AN3" s="2">
        <f t="shared" ref="AN3" si="34">EDATE(AN2,1)-1</f>
        <v>45626</v>
      </c>
      <c r="AO3" s="2">
        <f t="shared" ref="AO3" si="35">EDATE(AO2,1)-1</f>
        <v>45657</v>
      </c>
      <c r="AP3" s="2"/>
      <c r="AQ3" s="2"/>
    </row>
    <row r="4" spans="2:43" x14ac:dyDescent="0.35">
      <c r="B4" s="1" t="s">
        <v>29</v>
      </c>
      <c r="C4" s="41"/>
    </row>
    <row r="5" spans="2:43" x14ac:dyDescent="0.35">
      <c r="C5" s="2"/>
      <c r="D5" s="16" t="s">
        <v>4</v>
      </c>
    </row>
    <row r="6" spans="2:43" x14ac:dyDescent="0.35">
      <c r="B6" s="1" t="s">
        <v>10</v>
      </c>
      <c r="C6" s="2"/>
      <c r="D6" s="7">
        <f>SUM(F6:AO6)</f>
        <v>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2:43" x14ac:dyDescent="0.35">
      <c r="B7" s="1" t="s">
        <v>5</v>
      </c>
      <c r="D7" s="7">
        <f t="shared" ref="D7:D8" si="36">SUM(F7:AO7)</f>
        <v>0</v>
      </c>
      <c r="F7" s="7">
        <f>E9*$C$4/12</f>
        <v>0</v>
      </c>
      <c r="G7" s="7">
        <f t="shared" ref="G7" si="37">F9*$C$4/12</f>
        <v>0</v>
      </c>
      <c r="H7" s="7">
        <f>G9*$C$4/12</f>
        <v>0</v>
      </c>
      <c r="I7" s="7">
        <f>H9*$C$4/12</f>
        <v>0</v>
      </c>
      <c r="J7" s="7">
        <f t="shared" ref="J7:P7" si="38">I9*$C$4/12</f>
        <v>0</v>
      </c>
      <c r="K7" s="7">
        <f t="shared" si="38"/>
        <v>0</v>
      </c>
      <c r="L7" s="7">
        <f t="shared" si="38"/>
        <v>0</v>
      </c>
      <c r="M7" s="7">
        <f t="shared" si="38"/>
        <v>0</v>
      </c>
      <c r="N7" s="7">
        <f t="shared" si="38"/>
        <v>0</v>
      </c>
      <c r="O7" s="7">
        <f t="shared" si="38"/>
        <v>0</v>
      </c>
      <c r="P7" s="7">
        <f t="shared" si="38"/>
        <v>0</v>
      </c>
      <c r="Q7" s="7">
        <f t="shared" ref="Q7:AO7" si="39">P9*$C$4/12</f>
        <v>0</v>
      </c>
      <c r="R7" s="7">
        <f t="shared" si="39"/>
        <v>0</v>
      </c>
      <c r="S7" s="7">
        <f t="shared" si="39"/>
        <v>0</v>
      </c>
      <c r="T7" s="7">
        <f t="shared" si="39"/>
        <v>0</v>
      </c>
      <c r="U7" s="7">
        <f t="shared" si="39"/>
        <v>0</v>
      </c>
      <c r="V7" s="7">
        <f t="shared" si="39"/>
        <v>0</v>
      </c>
      <c r="W7" s="7">
        <f t="shared" si="39"/>
        <v>0</v>
      </c>
      <c r="X7" s="7">
        <f t="shared" si="39"/>
        <v>0</v>
      </c>
      <c r="Y7" s="7">
        <f t="shared" si="39"/>
        <v>0</v>
      </c>
      <c r="Z7" s="7">
        <f t="shared" si="39"/>
        <v>0</v>
      </c>
      <c r="AA7" s="7">
        <f t="shared" si="39"/>
        <v>0</v>
      </c>
      <c r="AB7" s="7">
        <f t="shared" si="39"/>
        <v>0</v>
      </c>
      <c r="AC7" s="7">
        <f t="shared" si="39"/>
        <v>0</v>
      </c>
      <c r="AD7" s="7">
        <f t="shared" si="39"/>
        <v>0</v>
      </c>
      <c r="AE7" s="7">
        <f t="shared" si="39"/>
        <v>0</v>
      </c>
      <c r="AF7" s="7">
        <f t="shared" si="39"/>
        <v>0</v>
      </c>
      <c r="AG7" s="7">
        <f t="shared" si="39"/>
        <v>0</v>
      </c>
      <c r="AH7" s="7">
        <f t="shared" si="39"/>
        <v>0</v>
      </c>
      <c r="AI7" s="7">
        <f t="shared" si="39"/>
        <v>0</v>
      </c>
      <c r="AJ7" s="7">
        <f t="shared" si="39"/>
        <v>0</v>
      </c>
      <c r="AK7" s="7">
        <f t="shared" si="39"/>
        <v>0</v>
      </c>
      <c r="AL7" s="7">
        <f t="shared" si="39"/>
        <v>0</v>
      </c>
      <c r="AM7" s="7">
        <f t="shared" si="39"/>
        <v>0</v>
      </c>
      <c r="AN7" s="7">
        <f t="shared" si="39"/>
        <v>0</v>
      </c>
      <c r="AO7" s="7">
        <f t="shared" si="39"/>
        <v>0</v>
      </c>
    </row>
    <row r="8" spans="2:43" x14ac:dyDescent="0.35">
      <c r="B8" s="1" t="s">
        <v>6</v>
      </c>
      <c r="D8" s="7">
        <f t="shared" si="36"/>
        <v>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2:43" x14ac:dyDescent="0.35">
      <c r="B9" s="1" t="s">
        <v>7</v>
      </c>
      <c r="F9" s="7">
        <f>E9+F6-F8</f>
        <v>0</v>
      </c>
      <c r="G9" s="7">
        <f>F9+G6-G8</f>
        <v>0</v>
      </c>
      <c r="H9" s="7">
        <f>G9+H6-H8</f>
        <v>0</v>
      </c>
      <c r="I9" s="7">
        <f t="shared" ref="I9" si="40">H9+I6-I8</f>
        <v>0</v>
      </c>
      <c r="J9" s="7">
        <f t="shared" ref="J9" si="41">I9+J6-J8</f>
        <v>0</v>
      </c>
      <c r="K9" s="7">
        <f t="shared" ref="K9" si="42">J9+K6-K8</f>
        <v>0</v>
      </c>
      <c r="L9" s="7">
        <f t="shared" ref="L9" si="43">K9+L6-L8</f>
        <v>0</v>
      </c>
      <c r="M9" s="7">
        <f t="shared" ref="M9" si="44">L9+M6-M8</f>
        <v>0</v>
      </c>
      <c r="N9" s="7">
        <f t="shared" ref="N9" si="45">M9+N6-N8</f>
        <v>0</v>
      </c>
      <c r="O9" s="7">
        <f t="shared" ref="O9" si="46">N9+O6-O8</f>
        <v>0</v>
      </c>
      <c r="P9" s="7">
        <f t="shared" ref="P9" si="47">O9+P6-P8</f>
        <v>0</v>
      </c>
      <c r="Q9" s="7">
        <f t="shared" ref="Q9" si="48">P9+Q6-Q8</f>
        <v>0</v>
      </c>
      <c r="R9" s="7">
        <f t="shared" ref="R9" si="49">Q9+R6-R8</f>
        <v>0</v>
      </c>
      <c r="S9" s="7">
        <f t="shared" ref="S9" si="50">R9+S6-S8</f>
        <v>0</v>
      </c>
      <c r="T9" s="7">
        <f t="shared" ref="T9" si="51">S9+T6-T8</f>
        <v>0</v>
      </c>
      <c r="U9" s="7">
        <f t="shared" ref="U9" si="52">T9+U6-U8</f>
        <v>0</v>
      </c>
      <c r="V9" s="7">
        <f t="shared" ref="V9" si="53">U9+V6-V8</f>
        <v>0</v>
      </c>
      <c r="W9" s="7">
        <f t="shared" ref="W9" si="54">V9+W6-W8</f>
        <v>0</v>
      </c>
      <c r="X9" s="7">
        <f t="shared" ref="X9" si="55">W9+X6-X8</f>
        <v>0</v>
      </c>
      <c r="Y9" s="7">
        <f t="shared" ref="Y9" si="56">X9+Y6-Y8</f>
        <v>0</v>
      </c>
      <c r="Z9" s="7">
        <f t="shared" ref="Z9" si="57">Y9+Z6-Z8</f>
        <v>0</v>
      </c>
      <c r="AA9" s="7">
        <f t="shared" ref="AA9" si="58">Z9+AA6-AA8</f>
        <v>0</v>
      </c>
      <c r="AB9" s="7">
        <f t="shared" ref="AB9" si="59">AA9+AB6-AB8</f>
        <v>0</v>
      </c>
      <c r="AC9" s="7">
        <f t="shared" ref="AC9" si="60">AB9+AC6-AC8</f>
        <v>0</v>
      </c>
      <c r="AD9" s="7">
        <f t="shared" ref="AD9" si="61">AC9+AD6-AD8</f>
        <v>0</v>
      </c>
      <c r="AE9" s="7">
        <f t="shared" ref="AE9" si="62">AD9+AE6-AE8</f>
        <v>0</v>
      </c>
      <c r="AF9" s="7">
        <f t="shared" ref="AF9" si="63">AE9+AF6-AF8</f>
        <v>0</v>
      </c>
      <c r="AG9" s="7">
        <f t="shared" ref="AG9" si="64">AF9+AG6-AG8</f>
        <v>0</v>
      </c>
      <c r="AH9" s="7">
        <f t="shared" ref="AH9" si="65">AG9+AH6-AH8</f>
        <v>0</v>
      </c>
      <c r="AI9" s="7">
        <f t="shared" ref="AI9" si="66">AH9+AI6-AI8</f>
        <v>0</v>
      </c>
      <c r="AJ9" s="7">
        <f t="shared" ref="AJ9" si="67">AI9+AJ6-AJ8</f>
        <v>0</v>
      </c>
      <c r="AK9" s="7">
        <f t="shared" ref="AK9" si="68">AJ9+AK6-AK8</f>
        <v>0</v>
      </c>
      <c r="AL9" s="7">
        <f t="shared" ref="AL9" si="69">AK9+AL6-AL8</f>
        <v>0</v>
      </c>
      <c r="AM9" s="7">
        <f t="shared" ref="AM9" si="70">AL9+AM6-AM8</f>
        <v>0</v>
      </c>
      <c r="AN9" s="7">
        <f t="shared" ref="AN9" si="71">AM9+AN6-AN8</f>
        <v>0</v>
      </c>
      <c r="AO9" s="7">
        <f t="shared" ref="AO9" si="72">AN9+AO6-AO8</f>
        <v>0</v>
      </c>
    </row>
    <row r="10" spans="2:43" x14ac:dyDescent="0.35"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2:43" x14ac:dyDescent="0.35">
      <c r="B11" s="28" t="s">
        <v>41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2:43" x14ac:dyDescent="0.35">
      <c r="B12" s="1" t="s">
        <v>39</v>
      </c>
      <c r="F12" s="7">
        <f>CashFlow!E30</f>
        <v>0</v>
      </c>
      <c r="G12" s="7">
        <f>CashFlow!F30</f>
        <v>0</v>
      </c>
      <c r="H12" s="7">
        <f>CashFlow!G30</f>
        <v>0</v>
      </c>
      <c r="I12" s="7">
        <f>CashFlow!H30</f>
        <v>0</v>
      </c>
      <c r="J12" s="7">
        <f>CashFlow!I30</f>
        <v>0</v>
      </c>
      <c r="K12" s="7">
        <f>CashFlow!J30</f>
        <v>0</v>
      </c>
      <c r="L12" s="7">
        <f>CashFlow!K30</f>
        <v>0</v>
      </c>
      <c r="M12" s="7">
        <f>CashFlow!L30</f>
        <v>0</v>
      </c>
      <c r="N12" s="7">
        <f>CashFlow!M30</f>
        <v>0</v>
      </c>
      <c r="O12" s="7">
        <f>CashFlow!N30</f>
        <v>0</v>
      </c>
      <c r="P12" s="7">
        <f>CashFlow!O30</f>
        <v>0</v>
      </c>
      <c r="Q12" s="7">
        <f>CashFlow!P30</f>
        <v>0</v>
      </c>
      <c r="R12" s="7">
        <f>CashFlow!Q30</f>
        <v>0</v>
      </c>
      <c r="S12" s="7">
        <f>CashFlow!R30</f>
        <v>0</v>
      </c>
      <c r="T12" s="7">
        <f>CashFlow!S30</f>
        <v>0</v>
      </c>
      <c r="U12" s="7">
        <f>CashFlow!T30</f>
        <v>0</v>
      </c>
      <c r="V12" s="7">
        <f>CashFlow!U30</f>
        <v>0</v>
      </c>
      <c r="W12" s="7">
        <f>CashFlow!V30</f>
        <v>0</v>
      </c>
      <c r="X12" s="7">
        <f>CashFlow!W30</f>
        <v>0</v>
      </c>
      <c r="Y12" s="7">
        <f>CashFlow!X30</f>
        <v>0</v>
      </c>
      <c r="Z12" s="7">
        <f>CashFlow!Y30</f>
        <v>0</v>
      </c>
      <c r="AA12" s="7">
        <f>CashFlow!Z30</f>
        <v>0</v>
      </c>
      <c r="AB12" s="7">
        <f>CashFlow!AA30</f>
        <v>0</v>
      </c>
      <c r="AC12" s="7">
        <f>CashFlow!AB30</f>
        <v>0</v>
      </c>
      <c r="AD12" s="7">
        <f>CashFlow!AC30</f>
        <v>0</v>
      </c>
      <c r="AE12" s="7">
        <f>CashFlow!AD30</f>
        <v>0</v>
      </c>
      <c r="AF12" s="7">
        <f>CashFlow!AE30</f>
        <v>0</v>
      </c>
      <c r="AG12" s="7">
        <f>CashFlow!AF30</f>
        <v>0</v>
      </c>
      <c r="AH12" s="7">
        <f>CashFlow!AG30</f>
        <v>0</v>
      </c>
      <c r="AI12" s="7">
        <f>CashFlow!AH30</f>
        <v>0</v>
      </c>
      <c r="AJ12" s="7">
        <f>CashFlow!AI30</f>
        <v>0</v>
      </c>
      <c r="AK12" s="7">
        <f>CashFlow!AJ30</f>
        <v>0</v>
      </c>
      <c r="AL12" s="7">
        <f>CashFlow!AK30</f>
        <v>0</v>
      </c>
      <c r="AM12" s="7">
        <f>CashFlow!AL30</f>
        <v>0</v>
      </c>
      <c r="AN12" s="7">
        <f>CashFlow!AM30</f>
        <v>0</v>
      </c>
      <c r="AO12" s="7">
        <f>CashFlow!AN30</f>
        <v>0</v>
      </c>
    </row>
    <row r="13" spans="2:43" x14ac:dyDescent="0.35">
      <c r="B13" s="1" t="s">
        <v>40</v>
      </c>
      <c r="F13" s="7">
        <f>CashFlow!F5+CashFlow!F19</f>
        <v>0</v>
      </c>
      <c r="G13" s="7">
        <f>CashFlow!G5+CashFlow!G19</f>
        <v>0</v>
      </c>
      <c r="H13" s="7">
        <f>CashFlow!H5+CashFlow!H19</f>
        <v>0</v>
      </c>
      <c r="I13" s="7">
        <f>CashFlow!I5+CashFlow!I19</f>
        <v>0</v>
      </c>
      <c r="J13" s="7">
        <f>CashFlow!J5+CashFlow!J19</f>
        <v>0</v>
      </c>
      <c r="K13" s="7">
        <f>CashFlow!K5+CashFlow!K19</f>
        <v>0</v>
      </c>
      <c r="L13" s="7">
        <f>CashFlow!L5+CashFlow!L19</f>
        <v>0</v>
      </c>
      <c r="M13" s="7">
        <f>CashFlow!M5+CashFlow!M19</f>
        <v>0</v>
      </c>
      <c r="N13" s="7">
        <f>CashFlow!N5+CashFlow!N19</f>
        <v>0</v>
      </c>
      <c r="O13" s="7">
        <f>CashFlow!O5+CashFlow!O19</f>
        <v>0</v>
      </c>
      <c r="P13" s="7">
        <f>CashFlow!P5+CashFlow!P19</f>
        <v>0</v>
      </c>
      <c r="Q13" s="7">
        <f>CashFlow!Q5+CashFlow!Q19</f>
        <v>0</v>
      </c>
      <c r="R13" s="7">
        <f>CashFlow!R5+CashFlow!R19</f>
        <v>0</v>
      </c>
      <c r="S13" s="7">
        <f>CashFlow!S5+CashFlow!S19</f>
        <v>0</v>
      </c>
      <c r="T13" s="7">
        <f>CashFlow!T5+CashFlow!T19</f>
        <v>0</v>
      </c>
      <c r="U13" s="7">
        <f>CashFlow!U5+CashFlow!U19</f>
        <v>0</v>
      </c>
      <c r="V13" s="7">
        <f>CashFlow!V5+CashFlow!V19</f>
        <v>0</v>
      </c>
      <c r="W13" s="7">
        <f>CashFlow!W5+CashFlow!W19</f>
        <v>0</v>
      </c>
      <c r="X13" s="7">
        <f>CashFlow!X5+CashFlow!X19</f>
        <v>0</v>
      </c>
      <c r="Y13" s="7">
        <f>CashFlow!Y5+CashFlow!Y19</f>
        <v>0</v>
      </c>
      <c r="Z13" s="7">
        <f>CashFlow!Z5+CashFlow!Z19</f>
        <v>0</v>
      </c>
      <c r="AA13" s="7">
        <f>CashFlow!AA5+CashFlow!AA19</f>
        <v>0</v>
      </c>
      <c r="AB13" s="7">
        <f>CashFlow!AB5+CashFlow!AB19</f>
        <v>0</v>
      </c>
      <c r="AC13" s="7">
        <f>CashFlow!AC5+CashFlow!AC19</f>
        <v>0</v>
      </c>
      <c r="AD13" s="7">
        <f>CashFlow!AD5+CashFlow!AD19</f>
        <v>0</v>
      </c>
      <c r="AE13" s="7">
        <f>CashFlow!AE5+CashFlow!AE19</f>
        <v>0</v>
      </c>
      <c r="AF13" s="7">
        <f>CashFlow!AF5+CashFlow!AF19</f>
        <v>0</v>
      </c>
      <c r="AG13" s="7">
        <f>CashFlow!AG5+CashFlow!AG19</f>
        <v>0</v>
      </c>
      <c r="AH13" s="7">
        <f>CashFlow!AH5+CashFlow!AH19</f>
        <v>0</v>
      </c>
      <c r="AI13" s="7">
        <f>CashFlow!AI5+CashFlow!AI19</f>
        <v>0</v>
      </c>
      <c r="AJ13" s="7">
        <f>CashFlow!AJ5+CashFlow!AJ19</f>
        <v>0</v>
      </c>
      <c r="AK13" s="7">
        <f>CashFlow!AK5+CashFlow!AK19</f>
        <v>0</v>
      </c>
      <c r="AL13" s="7">
        <f>CashFlow!AL5+CashFlow!AL19</f>
        <v>0</v>
      </c>
      <c r="AM13" s="7">
        <f>CashFlow!AM5+CashFlow!AM19</f>
        <v>0</v>
      </c>
      <c r="AN13" s="7">
        <f>CashFlow!AN5+CashFlow!AN19</f>
        <v>0</v>
      </c>
      <c r="AO13" s="7">
        <f>CashFlow!AO5+CashFlow!AO19</f>
        <v>0</v>
      </c>
    </row>
    <row r="14" spans="2:43" s="4" customFormat="1" x14ac:dyDescent="0.35">
      <c r="B14" s="22" t="s">
        <v>36</v>
      </c>
      <c r="F14" s="5" t="str">
        <f>IFERROR(IF(F13/(F7+F8)&lt;=0,"минус",F13/(F7+F8)),"-")</f>
        <v>-</v>
      </c>
      <c r="G14" s="5" t="str">
        <f>IFERROR(IF(G13/(G7+G8)&lt;=0,"минус",G13/(G7+G8)),"-")</f>
        <v>-</v>
      </c>
      <c r="H14" s="5" t="str">
        <f t="shared" ref="H14:I14" si="73">IFERROR(IF(H13/(H7+H8)&lt;=0,"минус",H13/(H7+H8)),"-")</f>
        <v>-</v>
      </c>
      <c r="I14" s="5" t="str">
        <f t="shared" si="73"/>
        <v>-</v>
      </c>
      <c r="J14" s="5" t="str">
        <f t="shared" ref="J14" si="74">IFERROR(IF(J13/(J7+J8)&lt;=0,"минус",J13/(J7+J8)),"-")</f>
        <v>-</v>
      </c>
      <c r="K14" s="5" t="str">
        <f t="shared" ref="K14" si="75">IFERROR(IF(K13/(K7+K8)&lt;=0,"минус",K13/(K7+K8)),"-")</f>
        <v>-</v>
      </c>
      <c r="L14" s="5" t="str">
        <f t="shared" ref="L14" si="76">IFERROR(IF(L13/(L7+L8)&lt;=0,"минус",L13/(L7+L8)),"-")</f>
        <v>-</v>
      </c>
      <c r="M14" s="5" t="str">
        <f t="shared" ref="M14" si="77">IFERROR(IF(M13/(M7+M8)&lt;=0,"минус",M13/(M7+M8)),"-")</f>
        <v>-</v>
      </c>
      <c r="N14" s="5" t="str">
        <f t="shared" ref="N14" si="78">IFERROR(IF(N13/(N7+N8)&lt;=0,"минус",N13/(N7+N8)),"-")</f>
        <v>-</v>
      </c>
      <c r="O14" s="5" t="str">
        <f t="shared" ref="O14" si="79">IFERROR(IF(O13/(O7+O8)&lt;=0,"минус",O13/(O7+O8)),"-")</f>
        <v>-</v>
      </c>
      <c r="P14" s="5" t="str">
        <f t="shared" ref="P14" si="80">IFERROR(IF(P13/(P7+P8)&lt;=0,"минус",P13/(P7+P8)),"-")</f>
        <v>-</v>
      </c>
      <c r="Q14" s="5" t="str">
        <f t="shared" ref="Q14" si="81">IFERROR(IF(Q13/(Q7+Q8)&lt;=0,"минус",Q13/(Q7+Q8)),"-")</f>
        <v>-</v>
      </c>
      <c r="R14" s="5" t="str">
        <f t="shared" ref="R14" si="82">IFERROR(IF(R13/(R7+R8)&lt;=0,"минус",R13/(R7+R8)),"-")</f>
        <v>-</v>
      </c>
      <c r="S14" s="5" t="str">
        <f t="shared" ref="S14" si="83">IFERROR(IF(S13/(S7+S8)&lt;=0,"минус",S13/(S7+S8)),"-")</f>
        <v>-</v>
      </c>
      <c r="T14" s="5" t="str">
        <f t="shared" ref="T14" si="84">IFERROR(IF(T13/(T7+T8)&lt;=0,"минус",T13/(T7+T8)),"-")</f>
        <v>-</v>
      </c>
      <c r="U14" s="5" t="str">
        <f t="shared" ref="U14" si="85">IFERROR(IF(U13/(U7+U8)&lt;=0,"минус",U13/(U7+U8)),"-")</f>
        <v>-</v>
      </c>
      <c r="V14" s="5" t="str">
        <f t="shared" ref="V14" si="86">IFERROR(IF(V13/(V7+V8)&lt;=0,"минус",V13/(V7+V8)),"-")</f>
        <v>-</v>
      </c>
      <c r="W14" s="5" t="str">
        <f t="shared" ref="W14" si="87">IFERROR(IF(W13/(W7+W8)&lt;=0,"минус",W13/(W7+W8)),"-")</f>
        <v>-</v>
      </c>
      <c r="X14" s="5" t="str">
        <f t="shared" ref="X14" si="88">IFERROR(IF(X13/(X7+X8)&lt;=0,"минус",X13/(X7+X8)),"-")</f>
        <v>-</v>
      </c>
      <c r="Y14" s="5" t="str">
        <f t="shared" ref="Y14" si="89">IFERROR(IF(Y13/(Y7+Y8)&lt;=0,"минус",Y13/(Y7+Y8)),"-")</f>
        <v>-</v>
      </c>
      <c r="Z14" s="5" t="str">
        <f t="shared" ref="Z14" si="90">IFERROR(IF(Z13/(Z7+Z8)&lt;=0,"минус",Z13/(Z7+Z8)),"-")</f>
        <v>-</v>
      </c>
      <c r="AA14" s="5" t="str">
        <f t="shared" ref="AA14" si="91">IFERROR(IF(AA13/(AA7+AA8)&lt;=0,"минус",AA13/(AA7+AA8)),"-")</f>
        <v>-</v>
      </c>
      <c r="AB14" s="5" t="str">
        <f t="shared" ref="AB14" si="92">IFERROR(IF(AB13/(AB7+AB8)&lt;=0,"минус",AB13/(AB7+AB8)),"-")</f>
        <v>-</v>
      </c>
      <c r="AC14" s="5" t="str">
        <f t="shared" ref="AC14" si="93">IFERROR(IF(AC13/(AC7+AC8)&lt;=0,"минус",AC13/(AC7+AC8)),"-")</f>
        <v>-</v>
      </c>
      <c r="AD14" s="5" t="str">
        <f t="shared" ref="AD14" si="94">IFERROR(IF(AD13/(AD7+AD8)&lt;=0,"минус",AD13/(AD7+AD8)),"-")</f>
        <v>-</v>
      </c>
      <c r="AE14" s="5" t="str">
        <f t="shared" ref="AE14" si="95">IFERROR(IF(AE13/(AE7+AE8)&lt;=0,"минус",AE13/(AE7+AE8)),"-")</f>
        <v>-</v>
      </c>
      <c r="AF14" s="5" t="str">
        <f t="shared" ref="AF14" si="96">IFERROR(IF(AF13/(AF7+AF8)&lt;=0,"минус",AF13/(AF7+AF8)),"-")</f>
        <v>-</v>
      </c>
      <c r="AG14" s="5" t="str">
        <f t="shared" ref="AG14" si="97">IFERROR(IF(AG13/(AG7+AG8)&lt;=0,"минус",AG13/(AG7+AG8)),"-")</f>
        <v>-</v>
      </c>
      <c r="AH14" s="5" t="str">
        <f t="shared" ref="AH14" si="98">IFERROR(IF(AH13/(AH7+AH8)&lt;=0,"минус",AH13/(AH7+AH8)),"-")</f>
        <v>-</v>
      </c>
      <c r="AI14" s="5" t="str">
        <f t="shared" ref="AI14" si="99">IFERROR(IF(AI13/(AI7+AI8)&lt;=0,"минус",AI13/(AI7+AI8)),"-")</f>
        <v>-</v>
      </c>
      <c r="AJ14" s="5" t="str">
        <f t="shared" ref="AJ14" si="100">IFERROR(IF(AJ13/(AJ7+AJ8)&lt;=0,"минус",AJ13/(AJ7+AJ8)),"-")</f>
        <v>-</v>
      </c>
      <c r="AK14" s="5" t="str">
        <f t="shared" ref="AK14" si="101">IFERROR(IF(AK13/(AK7+AK8)&lt;=0,"минус",AK13/(AK7+AK8)),"-")</f>
        <v>-</v>
      </c>
      <c r="AL14" s="5" t="str">
        <f t="shared" ref="AL14" si="102">IFERROR(IF(AL13/(AL7+AL8)&lt;=0,"минус",AL13/(AL7+AL8)),"-")</f>
        <v>-</v>
      </c>
      <c r="AM14" s="5" t="str">
        <f t="shared" ref="AM14" si="103">IFERROR(IF(AM13/(AM7+AM8)&lt;=0,"минус",AM13/(AM7+AM8)),"-")</f>
        <v>-</v>
      </c>
      <c r="AN14" s="5" t="str">
        <f t="shared" ref="AN14" si="104">IFERROR(IF(AN13/(AN7+AN8)&lt;=0,"минус",AN13/(AN7+AN8)),"-")</f>
        <v>-</v>
      </c>
      <c r="AO14" s="5" t="str">
        <f t="shared" ref="AO14" si="105">IFERROR(IF(AO13/(AO7+AO8)&lt;=0,"минус",AO13/(AO7+AO8)),"-")</f>
        <v>-</v>
      </c>
    </row>
    <row r="15" spans="2:43" x14ac:dyDescent="0.35">
      <c r="B15" s="22" t="s">
        <v>37</v>
      </c>
      <c r="F15" s="5"/>
      <c r="G15" s="5"/>
      <c r="H15" s="5" t="str">
        <f>IFERROR(IF(SUM(F13:H13)/(SUM(F7:H7)+SUM(F8:H8))&lt;=0,"минус",SUM(F13:H13)/(SUM(F7:H7)+SUM(F8:H8))),"-")</f>
        <v>-</v>
      </c>
      <c r="I15" s="5"/>
      <c r="J15" s="5"/>
      <c r="K15" s="5"/>
      <c r="L15" s="5" t="str">
        <f>IFERROR(IF(SUM(J13:L13)/(SUM(J7:L7)+SUM(J8:L8))&lt;=0,"минус",SUM(J13:L13)/(SUM(J7:L7)+SUM(J8:L8))),"-")</f>
        <v>-</v>
      </c>
      <c r="M15" s="5"/>
      <c r="N15" s="5" t="str">
        <f>IFERROR(IF(SUM(L13:N13)/(SUM(L7:N7)+SUM(L8:N8))&lt;=0,"минус",SUM(L13:N13)/(SUM(L7:N7)+SUM(L8:N8))),"-")</f>
        <v>-</v>
      </c>
      <c r="O15" s="5"/>
      <c r="P15" s="5"/>
      <c r="Q15" s="5" t="str">
        <f>IFERROR(IF(SUM(O13:Q13)/(SUM(O7:Q7)+SUM(O8:Q8))&lt;=0,"минус",SUM(O13:Q13)/(SUM(O7:Q7)+SUM(O8:Q8))),"-")</f>
        <v>-</v>
      </c>
      <c r="R15" s="5"/>
      <c r="S15" s="5"/>
      <c r="T15" s="5" t="str">
        <f>IFERROR(IF(SUM(R13:T13)/(SUM(R7:T7)+SUM(R8:T8))&lt;=0,"минус",SUM(R13:T13)/(SUM(R7:T7)+SUM(R8:T8))),"-")</f>
        <v>-</v>
      </c>
      <c r="U15" s="5"/>
      <c r="V15" s="5"/>
      <c r="W15" s="5" t="str">
        <f>IFERROR(IF(SUM(U13:W13)/(SUM(U7:W7)+SUM(U8:W8))&lt;=0,"минус",SUM(U13:W13)/(SUM(U7:W7)+SUM(U8:W8))),"-")</f>
        <v>-</v>
      </c>
      <c r="X15" s="5"/>
      <c r="Y15" s="5"/>
      <c r="Z15" s="5" t="str">
        <f>IFERROR(IF(SUM(X13:Z13)/(SUM(X7:Z7)+SUM(X8:Z8))&lt;=0,"минус",SUM(X13:Z13)/(SUM(X7:Z7)+SUM(X8:Z8))),"-")</f>
        <v>-</v>
      </c>
      <c r="AA15" s="5"/>
      <c r="AB15" s="5"/>
      <c r="AC15" s="5" t="str">
        <f>IFERROR(IF(SUM(AA13:AC13)/(SUM(AA7:AC7)+SUM(AA8:AC8))&lt;=0,"минус",SUM(AA13:AC13)/(SUM(AA7:AC7)+SUM(AA8:AC8))),"-")</f>
        <v>-</v>
      </c>
      <c r="AD15" s="5"/>
      <c r="AE15" s="5"/>
      <c r="AF15" s="5" t="str">
        <f>IFERROR(IF(SUM(AD13:AF13)/(SUM(AD7:AF7)+SUM(AD8:AF8))&lt;=0,"минус",SUM(AD13:AF13)/(SUM(AD7:AF7)+SUM(AD8:AF8))),"-")</f>
        <v>-</v>
      </c>
      <c r="AG15" s="5"/>
      <c r="AH15" s="5"/>
      <c r="AI15" s="5" t="str">
        <f>IFERROR(IF(SUM(AG13:AI13)/(SUM(AG7:AI7)+SUM(AG8:AI8))&lt;=0,"минус",SUM(AG13:AI13)/(SUM(AG7:AI7)+SUM(AG8:AI8))),"-")</f>
        <v>-</v>
      </c>
      <c r="AJ15" s="5"/>
      <c r="AK15" s="5"/>
      <c r="AL15" s="5" t="str">
        <f>IFERROR(IF(SUM(AJ13:AL13)/(SUM(AJ7:AL7)+SUM(AJ8:AL8))&lt;=0,"минус",SUM(AJ13:AL13)/(SUM(AJ7:AL7)+SUM(AJ8:AL8))),"-")</f>
        <v>-</v>
      </c>
      <c r="AM15" s="5"/>
      <c r="AO15" s="5" t="str">
        <f>IFERROR(IF(SUM(AM13:AO13)/(SUM(AM7:AO7)+SUM(AM8:AO8))&lt;=0,"минус",SUM(AM13:AO13)/(SUM(AM7:AO7)+SUM(AM8:AO8))),"-")</f>
        <v>-</v>
      </c>
    </row>
    <row r="16" spans="2:43" x14ac:dyDescent="0.35">
      <c r="B16" s="22" t="s">
        <v>38</v>
      </c>
      <c r="F16" s="5"/>
      <c r="N16" s="5"/>
      <c r="O16" s="5"/>
      <c r="P16" s="5"/>
      <c r="Q16" s="5" t="str">
        <f t="shared" ref="O16:Q16" si="106">IFERROR(IF(SUM(H13:Q13)/(SUM(H7:Q7)+SUM(H8:Q8))&lt;=0,"минус",SUM(H13:Q13)/(SUM(H7:Q7)+SUM(H8:Q8))),"-")</f>
        <v>-</v>
      </c>
      <c r="Z16" s="5"/>
      <c r="AA16" s="5"/>
      <c r="AB16" s="5"/>
      <c r="AC16" s="5" t="str">
        <f t="shared" ref="AA16:AC16" si="107">IFERROR(IF(SUM(R13:AC13)/(SUM(R7:AC7)+SUM(R8:AC8))&lt;=0,"минус",SUM(R13:AC13)/(SUM(R7:AC7)+SUM(R8:AC8))),"-")</f>
        <v>-</v>
      </c>
      <c r="AL16" s="5"/>
      <c r="AM16" s="5"/>
      <c r="AN16" s="5"/>
      <c r="AO16" s="5" t="str">
        <f t="shared" ref="AM16:AO16" si="108">IFERROR(IF(SUM(AD13:AO13)/(SUM(AD7:AO7)+SUM(AD8:AO8))&lt;=0,"минус",SUM(AD13:AO13)/(SUM(AD7:AO7)+SUM(AD8:AO8))),"-")</f>
        <v>-</v>
      </c>
    </row>
    <row r="17" spans="4:4" x14ac:dyDescent="0.35">
      <c r="D17" s="7"/>
    </row>
  </sheetData>
  <conditionalFormatting sqref="A14:XFD14 B15:B16 F15:F16 F15:L15">
    <cfRule type="cellIs" dxfId="41" priority="40" operator="lessThan">
      <formula>1</formula>
    </cfRule>
    <cfRule type="containsText" dxfId="40" priority="41" operator="containsText" text="минус">
      <formula>NOT(ISERROR(SEARCH("минус",A14)))</formula>
    </cfRule>
    <cfRule type="containsText" dxfId="39" priority="42" operator="containsText" text="минус">
      <formula>NOT(ISERROR(SEARCH("минус",A14)))</formula>
    </cfRule>
  </conditionalFormatting>
  <conditionalFormatting sqref="M15:O15">
    <cfRule type="cellIs" dxfId="38" priority="37" operator="lessThan">
      <formula>1</formula>
    </cfRule>
    <cfRule type="containsText" dxfId="37" priority="38" operator="containsText" text="минус">
      <formula>NOT(ISERROR(SEARCH("минус",M15)))</formula>
    </cfRule>
    <cfRule type="containsText" dxfId="36" priority="39" operator="containsText" text="минус">
      <formula>NOT(ISERROR(SEARCH("минус",M15)))</formula>
    </cfRule>
  </conditionalFormatting>
  <conditionalFormatting sqref="P15:R15">
    <cfRule type="cellIs" dxfId="35" priority="34" operator="lessThan">
      <formula>1</formula>
    </cfRule>
    <cfRule type="containsText" dxfId="34" priority="35" operator="containsText" text="минус">
      <formula>NOT(ISERROR(SEARCH("минус",P15)))</formula>
    </cfRule>
    <cfRule type="containsText" dxfId="33" priority="36" operator="containsText" text="минус">
      <formula>NOT(ISERROR(SEARCH("минус",P15)))</formula>
    </cfRule>
  </conditionalFormatting>
  <conditionalFormatting sqref="S15:U15">
    <cfRule type="cellIs" dxfId="32" priority="31" operator="lessThan">
      <formula>1</formula>
    </cfRule>
    <cfRule type="containsText" dxfId="31" priority="32" operator="containsText" text="минус">
      <formula>NOT(ISERROR(SEARCH("минус",S15)))</formula>
    </cfRule>
    <cfRule type="containsText" dxfId="30" priority="33" operator="containsText" text="минус">
      <formula>NOT(ISERROR(SEARCH("минус",S15)))</formula>
    </cfRule>
  </conditionalFormatting>
  <conditionalFormatting sqref="V15:X15">
    <cfRule type="cellIs" dxfId="29" priority="28" operator="lessThan">
      <formula>1</formula>
    </cfRule>
    <cfRule type="containsText" dxfId="28" priority="29" operator="containsText" text="минус">
      <formula>NOT(ISERROR(SEARCH("минус",V15)))</formula>
    </cfRule>
    <cfRule type="containsText" dxfId="27" priority="30" operator="containsText" text="минус">
      <formula>NOT(ISERROR(SEARCH("минус",V15)))</formula>
    </cfRule>
  </conditionalFormatting>
  <conditionalFormatting sqref="Y15:AA15">
    <cfRule type="cellIs" dxfId="26" priority="25" operator="lessThan">
      <formula>1</formula>
    </cfRule>
    <cfRule type="containsText" dxfId="25" priority="26" operator="containsText" text="минус">
      <formula>NOT(ISERROR(SEARCH("минус",Y15)))</formula>
    </cfRule>
    <cfRule type="containsText" dxfId="24" priority="27" operator="containsText" text="минус">
      <formula>NOT(ISERROR(SEARCH("минус",Y15)))</formula>
    </cfRule>
  </conditionalFormatting>
  <conditionalFormatting sqref="AB15:AD15">
    <cfRule type="cellIs" dxfId="23" priority="22" operator="lessThan">
      <formula>1</formula>
    </cfRule>
    <cfRule type="containsText" dxfId="22" priority="23" operator="containsText" text="минус">
      <formula>NOT(ISERROR(SEARCH("минус",AB15)))</formula>
    </cfRule>
    <cfRule type="containsText" dxfId="21" priority="24" operator="containsText" text="минус">
      <formula>NOT(ISERROR(SEARCH("минус",AB15)))</formula>
    </cfRule>
  </conditionalFormatting>
  <conditionalFormatting sqref="AE15:AG15">
    <cfRule type="cellIs" dxfId="20" priority="19" operator="lessThan">
      <formula>1</formula>
    </cfRule>
    <cfRule type="containsText" dxfId="19" priority="20" operator="containsText" text="минус">
      <formula>NOT(ISERROR(SEARCH("минус",AE15)))</formula>
    </cfRule>
    <cfRule type="containsText" dxfId="18" priority="21" operator="containsText" text="минус">
      <formula>NOT(ISERROR(SEARCH("минус",AE15)))</formula>
    </cfRule>
  </conditionalFormatting>
  <conditionalFormatting sqref="AH15:AJ15">
    <cfRule type="cellIs" dxfId="17" priority="16" operator="lessThan">
      <formula>1</formula>
    </cfRule>
    <cfRule type="containsText" dxfId="16" priority="17" operator="containsText" text="минус">
      <formula>NOT(ISERROR(SEARCH("минус",AH15)))</formula>
    </cfRule>
    <cfRule type="containsText" dxfId="15" priority="18" operator="containsText" text="минус">
      <formula>NOT(ISERROR(SEARCH("минус",AH15)))</formula>
    </cfRule>
  </conditionalFormatting>
  <conditionalFormatting sqref="AK15:AM15">
    <cfRule type="cellIs" dxfId="14" priority="13" operator="lessThan">
      <formula>1</formula>
    </cfRule>
    <cfRule type="containsText" dxfId="13" priority="14" operator="containsText" text="минус">
      <formula>NOT(ISERROR(SEARCH("минус",AK15)))</formula>
    </cfRule>
    <cfRule type="containsText" dxfId="12" priority="15" operator="containsText" text="минус">
      <formula>NOT(ISERROR(SEARCH("минус",AK15)))</formula>
    </cfRule>
  </conditionalFormatting>
  <conditionalFormatting sqref="N16:Q16">
    <cfRule type="cellIs" dxfId="11" priority="10" operator="lessThan">
      <formula>1</formula>
    </cfRule>
    <cfRule type="containsText" dxfId="10" priority="11" operator="containsText" text="минус">
      <formula>NOT(ISERROR(SEARCH("минус",N16)))</formula>
    </cfRule>
    <cfRule type="containsText" dxfId="9" priority="12" operator="containsText" text="минус">
      <formula>NOT(ISERROR(SEARCH("минус",N16)))</formula>
    </cfRule>
  </conditionalFormatting>
  <conditionalFormatting sqref="Z16:AC16">
    <cfRule type="cellIs" dxfId="8" priority="7" operator="lessThan">
      <formula>1</formula>
    </cfRule>
    <cfRule type="containsText" dxfId="7" priority="8" operator="containsText" text="минус">
      <formula>NOT(ISERROR(SEARCH("минус",Z16)))</formula>
    </cfRule>
    <cfRule type="containsText" dxfId="6" priority="9" operator="containsText" text="минус">
      <formula>NOT(ISERROR(SEARCH("минус",Z16)))</formula>
    </cfRule>
  </conditionalFormatting>
  <conditionalFormatting sqref="AL16:AO16">
    <cfRule type="cellIs" dxfId="5" priority="4" operator="lessThan">
      <formula>1</formula>
    </cfRule>
    <cfRule type="containsText" dxfId="4" priority="5" operator="containsText" text="минус">
      <formula>NOT(ISERROR(SEARCH("минус",AL16)))</formula>
    </cfRule>
    <cfRule type="containsText" dxfId="3" priority="6" operator="containsText" text="минус">
      <formula>NOT(ISERROR(SEARCH("минус",AL16)))</formula>
    </cfRule>
  </conditionalFormatting>
  <conditionalFormatting sqref="AO15">
    <cfRule type="cellIs" dxfId="2" priority="1" operator="lessThan">
      <formula>1</formula>
    </cfRule>
    <cfRule type="containsText" dxfId="1" priority="2" operator="containsText" text="минус">
      <formula>NOT(ISERROR(SEARCH("минус",AO15)))</formula>
    </cfRule>
    <cfRule type="containsText" dxfId="0" priority="3" operator="containsText" text="минус">
      <formula>NOT(ISERROR(SEARCH("минус",AO15)))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Dashboard</vt:lpstr>
      <vt:lpstr>CashFlow</vt:lpstr>
      <vt:lpstr>Затраты на старте</vt:lpstr>
      <vt:lpstr>Выручка</vt:lpstr>
      <vt:lpstr>Текущие затраты</vt:lpstr>
      <vt:lpstr>Кредит</vt:lpstr>
      <vt:lpstr>Индекс_роста_цен</vt:lpstr>
      <vt:lpstr>Инфляция</vt:lpstr>
      <vt:lpstr>Коэффициент_инфляции</vt:lpstr>
      <vt:lpstr>Рост_цен</vt:lpstr>
      <vt:lpstr>Ставка_дисконтирования</vt:lpstr>
      <vt:lpstr>Старт</vt:lpstr>
    </vt:vector>
  </TitlesOfParts>
  <Company>Sportmaster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APalitsyna</dc:creator>
  <cp:lastModifiedBy>APalitsyna</cp:lastModifiedBy>
  <dcterms:created xsi:type="dcterms:W3CDTF">2022-02-20T06:17:23Z</dcterms:created>
  <dcterms:modified xsi:type="dcterms:W3CDTF">2022-03-01T09:06:58Z</dcterms:modified>
</cp:coreProperties>
</file>