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78DD4555-5D6B-EF40-86B2-55F0FCC9A076}" xr6:coauthVersionLast="47" xr6:coauthVersionMax="47" xr10:uidLastSave="{00000000-0000-0000-0000-000000000000}"/>
  <bookViews>
    <workbookView xWindow="33640" yWindow="2980" windowWidth="32100" windowHeight="23620" xr2:uid="{483D41B0-38D4-0249-9ABD-2D62426D98EC}"/>
  </bookViews>
  <sheets>
    <sheet name="极坐标转化" sheetId="1" r:id="rId1"/>
  </sheets>
  <externalReferences>
    <externalReference r:id="rId2"/>
  </externalReferences>
  <definedNames>
    <definedName name="_xlnm._FilterDatabase" localSheetId="0" hidden="1">极坐标转化!$B$7:$E$28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F28" i="1" s="1"/>
  <c r="D28" i="1" l="1"/>
  <c r="C28" i="1"/>
  <c r="F9" i="1"/>
  <c r="F11" i="1"/>
  <c r="F13" i="1"/>
  <c r="F15" i="1"/>
  <c r="F17" i="1"/>
  <c r="F19" i="1"/>
  <c r="F21" i="1"/>
  <c r="F23" i="1"/>
  <c r="F25" i="1"/>
  <c r="F27" i="1"/>
  <c r="B3" i="1"/>
  <c r="F8" i="1"/>
  <c r="F10" i="1"/>
  <c r="F12" i="1"/>
  <c r="F14" i="1"/>
  <c r="F16" i="1"/>
  <c r="F18" i="1"/>
  <c r="F20" i="1"/>
  <c r="F22" i="1"/>
  <c r="F24" i="1"/>
  <c r="F26" i="1"/>
  <c r="C16" i="1" l="1"/>
  <c r="D16" i="1"/>
  <c r="D21" i="1"/>
  <c r="C21" i="1"/>
  <c r="C26" i="1"/>
  <c r="D26" i="1"/>
  <c r="D15" i="1"/>
  <c r="C15" i="1"/>
  <c r="D22" i="1"/>
  <c r="C22" i="1"/>
  <c r="D13" i="1"/>
  <c r="C13" i="1"/>
  <c r="D23" i="1"/>
  <c r="C23" i="1"/>
  <c r="D19" i="1"/>
  <c r="C19" i="1"/>
  <c r="D17" i="1"/>
  <c r="C17" i="1"/>
  <c r="C8" i="1"/>
  <c r="D8" i="1"/>
  <c r="D20" i="1"/>
  <c r="C20" i="1"/>
  <c r="D27" i="1"/>
  <c r="C27" i="1"/>
  <c r="D11" i="1"/>
  <c r="C11" i="1"/>
  <c r="C14" i="1"/>
  <c r="D14" i="1"/>
  <c r="C12" i="1"/>
  <c r="D12" i="1"/>
  <c r="D10" i="1"/>
  <c r="C10" i="1"/>
  <c r="C24" i="1"/>
  <c r="D24" i="1"/>
  <c r="C18" i="1"/>
  <c r="D18" i="1"/>
  <c r="D25" i="1"/>
  <c r="C25" i="1"/>
  <c r="D9" i="1"/>
  <c r="C9" i="1"/>
</calcChain>
</file>

<file path=xl/sharedStrings.xml><?xml version="1.0" encoding="utf-8"?>
<sst xmlns="http://schemas.openxmlformats.org/spreadsheetml/2006/main" count="31" uniqueCount="31">
  <si>
    <t>count</t>
    <phoneticPr fontId="1" type="noConversion"/>
  </si>
  <si>
    <t>留白</t>
    <phoneticPr fontId="1" type="noConversion"/>
  </si>
  <si>
    <t>角度</t>
    <phoneticPr fontId="1" type="noConversion"/>
  </si>
  <si>
    <t>半径</t>
    <phoneticPr fontId="1" type="noConversion"/>
  </si>
  <si>
    <t>序号</t>
    <phoneticPr fontId="1" type="noConversion"/>
  </si>
  <si>
    <t>name</t>
    <phoneticPr fontId="1" type="noConversion"/>
  </si>
  <si>
    <t>X轴</t>
    <phoneticPr fontId="1" type="noConversion"/>
  </si>
  <si>
    <t>Y轴</t>
    <phoneticPr fontId="1" type="noConversion"/>
  </si>
  <si>
    <t>value</t>
    <phoneticPr fontId="1" type="noConversion"/>
  </si>
  <si>
    <t>弧度</t>
    <phoneticPr fontId="1" type="noConversion"/>
  </si>
  <si>
    <t>中山</t>
  </si>
  <si>
    <t>惠州</t>
  </si>
  <si>
    <t>湛江</t>
  </si>
  <si>
    <t>汕头</t>
  </si>
  <si>
    <t>广州</t>
  </si>
  <si>
    <t>河源</t>
  </si>
  <si>
    <t>汕尾</t>
  </si>
  <si>
    <t>梅州</t>
  </si>
  <si>
    <t>清远</t>
  </si>
  <si>
    <t>肇庆</t>
  </si>
  <si>
    <t>揭阳</t>
  </si>
  <si>
    <t>东莞</t>
  </si>
  <si>
    <t>阳江</t>
  </si>
  <si>
    <t>韶关</t>
  </si>
  <si>
    <t>珠海</t>
  </si>
  <si>
    <t>江门</t>
  </si>
  <si>
    <t>潮州</t>
  </si>
  <si>
    <t>深圳</t>
  </si>
  <si>
    <t>茂名</t>
  </si>
  <si>
    <t>云浮</t>
  </si>
  <si>
    <t>佛山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</si>
</sst>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68915366225596E-3"/>
          <c:y val="1.1358194526764931E-2"/>
          <c:w val="0.98275790019560116"/>
          <c:h val="0.97728361094647009"/>
        </c:manualLayout>
      </c:layout>
      <c:bubbleChart>
        <c:varyColors val="0"/>
        <c:ser>
          <c:idx val="0"/>
          <c:order val="0"/>
          <c:tx>
            <c:strRef>
              <c:f>极坐标转化!$C$7</c:f>
              <c:strCache>
                <c:ptCount val="1"/>
                <c:pt idx="0">
                  <c:v>X轴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2EDDA7-0859-D548-8D36-9D8C870BE7CD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81C3B927-F44E-DB46-A7A3-927C7EA29281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BCF-844C-AB72-4C598A8E15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2BC9EF-C02F-814D-8BE4-EDB2F793DC97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FFDE11E9-266C-174D-9D5C-941CC6DCDFEA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BCF-844C-AB72-4C598A8E15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F30BF8-9C86-7543-8024-216846BBCD07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E3FDBF94-015E-7941-9E3D-577D5ACCD0E3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BCF-844C-AB72-4C598A8E15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08DA57-755E-DC42-A587-36C43C8FDB7B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DF1EFA46-3ADF-3242-ABD8-70D2574DDEEA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BCF-844C-AB72-4C598A8E15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6049CC-4206-2E4C-833B-B771CFE4339F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768E10D7-09AC-2F4A-B8B8-99962089212F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BCF-844C-AB72-4C598A8E15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96B6FB-E7FC-374E-BDF0-87CDD455F060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03B1CE09-1CF3-1B46-8319-FF8488ED8921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BCF-844C-AB72-4C598A8E15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D7B965-BDD5-DD4D-A2A1-55CA8B34A16D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93730C93-7D6B-9940-B32F-78675FF94565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BCF-844C-AB72-4C598A8E151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585256-E764-CA4B-8326-6DE2EF8BB908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65B7DF1E-151B-6F44-B293-841ECCE9AE3A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BCF-844C-AB72-4C598A8E151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E3C44AE-BB9F-3846-BFF1-B44FDD335646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AFA65094-EF72-D347-80DE-FAB8D0CA3C86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BCF-844C-AB72-4C598A8E151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3B21C8-21D7-4A4B-A4D5-0EF407B889BB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B6C36BF2-AE7B-CF46-AC7C-B91182317643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BCF-844C-AB72-4C598A8E151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2FFFC2-2827-A243-87DD-087EB5A89577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69FA1691-F1B0-A740-A295-862532B25171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BCF-844C-AB72-4C598A8E151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365DE5-6076-004D-A07C-DD5993A5A86F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DC5897A2-5288-9D4E-B0A4-7E1CFA09A821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BCF-844C-AB72-4C598A8E151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793EC2-F139-5B45-B476-CF41631E7DAB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26693C25-4940-3A46-BCD6-C94960396BCC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BCF-844C-AB72-4C598A8E151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B7F354-A2BA-B64C-83DD-8D536DE201E9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67A19653-F7EF-1741-B2EE-2A9BDB5FF998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BCF-844C-AB72-4C598A8E151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4C80A3-AAF4-0B4A-AC2B-A502E77FB121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AC957165-CD33-C14B-8B41-7440A1369907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BCF-844C-AB72-4C598A8E151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078E9F8-1733-9848-B1D1-58781F345FBB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E7F87DE5-60B4-7347-B5D1-CF3B595F6D9D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BCF-844C-AB72-4C598A8E151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8579869-79BF-D54A-B3EE-B4070AE61336}" type="CELLRANGE">
                      <a:rPr lang="zh-CN" altLang="en-US"/>
                      <a:pPr/>
                      <a:t>[CELLRANGE]</a:t>
                    </a:fld>
                    <a:endParaRPr lang="zh-CN" altLang="en-US" baseline="0"/>
                  </a:p>
                  <a:p>
                    <a:fld id="{D9D67057-5EC7-8340-A42A-A7255B912677}" type="BUBBLESIZE">
                      <a:rPr lang="en-US" altLang="zh-CN"/>
                      <a:pPr/>
                      <a:t>[BUBBLE SIZE]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BCF-844C-AB72-4C598A8E1512}"/>
                </c:ext>
              </c:extLst>
            </c:dLbl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256911-1FD6-B34C-93D3-98279429DBB6}" type="CELLRANGE">
                      <a:rPr lang="zh-CN" altLang="en-US" sz="900">
                        <a:solidFill>
                          <a:schemeClr val="bg1"/>
                        </a:solidFill>
                      </a:rPr>
                      <a:pPr>
                        <a:defRPr sz="900" b="1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zh-CN" altLang="en-US" sz="900" baseline="0">
                      <a:solidFill>
                        <a:schemeClr val="bg1"/>
                      </a:solidFill>
                    </a:endParaRPr>
                  </a:p>
                  <a:p>
                    <a:pPr>
                      <a:defRPr sz="900" b="1">
                        <a:solidFill>
                          <a:schemeClr val="bg1"/>
                        </a:solidFill>
                      </a:defRPr>
                    </a:pPr>
                    <a:fld id="{ACCE3678-29B5-624C-B198-79E2B328228E}" type="BUBBLESIZE">
                      <a:rPr lang="en-US" altLang="zh-CN" sz="900">
                        <a:solidFill>
                          <a:schemeClr val="bg1"/>
                        </a:solidFill>
                      </a:rPr>
                      <a:pPr>
                        <a:defRPr sz="900" b="1">
                          <a:solidFill>
                            <a:schemeClr val="bg1"/>
                          </a:solidFill>
                        </a:defRPr>
                      </a:pPr>
                      <a:t>[BUBBLE SIZE]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BCF-844C-AB72-4C598A8E1512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27DDBF-034C-2C47-A0E2-F4A703B40226}" type="CELLRANGE">
                      <a:rPr lang="zh-CN" altLang="en-US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  <a:p>
                    <a:pPr>
                      <a:defRPr sz="1100" b="1">
                        <a:solidFill>
                          <a:schemeClr val="tx1"/>
                        </a:solidFill>
                      </a:defRPr>
                    </a:pPr>
                    <a:fld id="{FE886689-849E-9844-B6D3-3C987AAFF643}" type="BUBBLESIZE">
                      <a:rPr lang="en-US" altLang="zh-CN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[BUBBLE SIZE]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BCF-844C-AB72-4C598A8E1512}"/>
                </c:ext>
              </c:extLst>
            </c:dLbl>
            <c:dLbl>
              <c:idx val="1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FE09CD-975F-D742-9B87-2CC6B3A19D21}" type="CELLRANGE">
                      <a:rPr lang="zh-CN" altLang="en-US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  <a:p>
                    <a:pPr>
                      <a:defRPr sz="1100" b="1">
                        <a:solidFill>
                          <a:schemeClr val="tx1"/>
                        </a:solidFill>
                      </a:defRPr>
                    </a:pPr>
                    <a:fld id="{8A0D3D3D-E9F5-414A-B88D-90455D47FCFF}" type="BUBBLESIZE">
                      <a:rPr lang="en-US" altLang="zh-CN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[BUBBLE SIZE]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BCF-844C-AB72-4C598A8E1512}"/>
                </c:ext>
              </c:extLst>
            </c:dLbl>
            <c:dLbl>
              <c:idx val="2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7A0C71-2715-2A4D-9D79-2CE48B293F59}" type="CELLRANGE">
                      <a:rPr lang="zh-CN" altLang="en-US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  <a:p>
                    <a:pPr>
                      <a:defRPr sz="1100" b="1">
                        <a:solidFill>
                          <a:schemeClr val="tx1"/>
                        </a:solidFill>
                      </a:defRPr>
                    </a:pPr>
                    <a:fld id="{3FCBA197-659E-E84C-AE75-946CA238F159}" type="BUBBLESIZE">
                      <a:rPr lang="en-US" altLang="zh-CN">
                        <a:solidFill>
                          <a:schemeClr val="tx1"/>
                        </a:solidFill>
                      </a:rPr>
                      <a:pPr>
                        <a:defRPr sz="1100" b="1">
                          <a:solidFill>
                            <a:schemeClr val="tx1"/>
                          </a:solidFill>
                        </a:defRPr>
                      </a:pPr>
                      <a:t>[BUBBLE SIZE]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BCF-844C-AB72-4C598A8E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极坐标转化!$C$8:$C$28</c:f>
              <c:numCache>
                <c:formatCode>General</c:formatCode>
                <c:ptCount val="21"/>
                <c:pt idx="0">
                  <c:v>1.6250428088580307</c:v>
                </c:pt>
                <c:pt idx="1">
                  <c:v>3.128611220276988</c:v>
                </c:pt>
                <c:pt idx="2">
                  <c:v>4.3983112309789574</c:v>
                </c:pt>
                <c:pt idx="3">
                  <c:v>5.3392308528688108</c:v>
                </c:pt>
                <c:pt idx="4">
                  <c:v>5.881034927091263</c:v>
                </c:pt>
                <c:pt idx="5">
                  <c:v>5.983222783087081</c:v>
                </c:pt>
                <c:pt idx="6">
                  <c:v>5.6381557247154506</c:v>
                </c:pt>
                <c:pt idx="7">
                  <c:v>4.8716280342951395</c:v>
                </c:pt>
                <c:pt idx="8">
                  <c:v>3.7409388111524016</c:v>
                </c:pt>
                <c:pt idx="9">
                  <c:v>2.3306087776481679</c:v>
                </c:pt>
                <c:pt idx="10">
                  <c:v>0.74606222788491205</c:v>
                </c:pt>
                <c:pt idx="11">
                  <c:v>-0.89425359705704421</c:v>
                </c:pt>
                <c:pt idx="12">
                  <c:v>-2.4677226187836703</c:v>
                </c:pt>
                <c:pt idx="13">
                  <c:v>-3.8567256581192355</c:v>
                </c:pt>
                <c:pt idx="14">
                  <c:v>-4.9574326458959694</c:v>
                </c:pt>
                <c:pt idx="15">
                  <c:v>-5.68756407700279</c:v>
                </c:pt>
                <c:pt idx="16">
                  <c:v>-5.9925415273135343</c:v>
                </c:pt>
                <c:pt idx="17">
                  <c:v>-5.8495674730909419</c:v>
                </c:pt>
                <c:pt idx="18">
                  <c:v>-5.2693294402213713</c:v>
                </c:pt>
                <c:pt idx="19">
                  <c:v>-4.2952010955583102</c:v>
                </c:pt>
                <c:pt idx="20">
                  <c:v>-3.0000000000000027</c:v>
                </c:pt>
              </c:numCache>
            </c:numRef>
          </c:xVal>
          <c:yVal>
            <c:numRef>
              <c:f>极坐标转化!$D$8:$D$28</c:f>
              <c:numCache>
                <c:formatCode>General</c:formatCode>
                <c:ptCount val="21"/>
                <c:pt idx="0">
                  <c:v>5.7757454817000724</c:v>
                </c:pt>
                <c:pt idx="1">
                  <c:v>5.1197452897929345</c:v>
                </c:pt>
                <c:pt idx="2">
                  <c:v>4.0810364266255164</c:v>
                </c:pt>
                <c:pt idx="3">
                  <c:v>2.7372639441189786</c:v>
                </c:pt>
                <c:pt idx="4">
                  <c:v>1.1888768591963852</c:v>
                </c:pt>
                <c:pt idx="5">
                  <c:v>-0.44838056151854427</c:v>
                </c:pt>
                <c:pt idx="6">
                  <c:v>-2.0521208599540124</c:v>
                </c:pt>
                <c:pt idx="7">
                  <c:v>-3.5024620334087375</c:v>
                </c:pt>
                <c:pt idx="8">
                  <c:v>-4.6909888948081786</c:v>
                </c:pt>
                <c:pt idx="9">
                  <c:v>-5.5288572712224466</c:v>
                </c:pt>
                <c:pt idx="10">
                  <c:v>-5.9534352396010322</c:v>
                </c:pt>
                <c:pt idx="11">
                  <c:v>-5.9329849573507722</c:v>
                </c:pt>
                <c:pt idx="12">
                  <c:v>-5.4690351138700386</c:v>
                </c:pt>
                <c:pt idx="13">
                  <c:v>-4.5962666587138683</c:v>
                </c:pt>
                <c:pt idx="14">
                  <c:v>-3.3799203483817317</c:v>
                </c:pt>
                <c:pt idx="15">
                  <c:v>-1.9109199015101099</c:v>
                </c:pt>
                <c:pt idx="16">
                  <c:v>-0.29907531396417997</c:v>
                </c:pt>
                <c:pt idx="17">
                  <c:v>1.3351256037378854</c:v>
                </c:pt>
                <c:pt idx="18">
                  <c:v>2.869523871727909</c:v>
                </c:pt>
                <c:pt idx="19">
                  <c:v>4.1894209085164373</c:v>
                </c:pt>
                <c:pt idx="20">
                  <c:v>5.1961524227066302</c:v>
                </c:pt>
              </c:numCache>
            </c:numRef>
          </c:yVal>
          <c:bubbleSize>
            <c:numRef>
              <c:f>极坐标转化!$E$8:$E$28</c:f>
              <c:numCache>
                <c:formatCode>General</c:formatCode>
                <c:ptCount val="21"/>
                <c:pt idx="0">
                  <c:v>300</c:v>
                </c:pt>
                <c:pt idx="1">
                  <c:v>287</c:v>
                </c:pt>
                <c:pt idx="2">
                  <c:v>272</c:v>
                </c:pt>
                <c:pt idx="3">
                  <c:v>269</c:v>
                </c:pt>
                <c:pt idx="4">
                  <c:v>249</c:v>
                </c:pt>
                <c:pt idx="5">
                  <c:v>201</c:v>
                </c:pt>
                <c:pt idx="6">
                  <c:v>198</c:v>
                </c:pt>
                <c:pt idx="7">
                  <c:v>196</c:v>
                </c:pt>
                <c:pt idx="8">
                  <c:v>188</c:v>
                </c:pt>
                <c:pt idx="9">
                  <c:v>157</c:v>
                </c:pt>
                <c:pt idx="10">
                  <c:v>147</c:v>
                </c:pt>
                <c:pt idx="11">
                  <c:v>137</c:v>
                </c:pt>
                <c:pt idx="12">
                  <c:v>127</c:v>
                </c:pt>
                <c:pt idx="13">
                  <c:v>100</c:v>
                </c:pt>
                <c:pt idx="14">
                  <c:v>65</c:v>
                </c:pt>
                <c:pt idx="15">
                  <c:v>60</c:v>
                </c:pt>
                <c:pt idx="16">
                  <c:v>59</c:v>
                </c:pt>
                <c:pt idx="17">
                  <c:v>52</c:v>
                </c:pt>
                <c:pt idx="18">
                  <c:v>46</c:v>
                </c:pt>
                <c:pt idx="19">
                  <c:v>39</c:v>
                </c:pt>
                <c:pt idx="20">
                  <c:v>38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极坐标转化!$B$8:$B$28</c15:f>
                <c15:dlblRangeCache>
                  <c:ptCount val="21"/>
                  <c:pt idx="0">
                    <c:v>中山</c:v>
                  </c:pt>
                  <c:pt idx="1">
                    <c:v>惠州</c:v>
                  </c:pt>
                  <c:pt idx="2">
                    <c:v>湛江</c:v>
                  </c:pt>
                  <c:pt idx="3">
                    <c:v>汕头</c:v>
                  </c:pt>
                  <c:pt idx="4">
                    <c:v>广州</c:v>
                  </c:pt>
                  <c:pt idx="5">
                    <c:v>河源</c:v>
                  </c:pt>
                  <c:pt idx="6">
                    <c:v>汕尾</c:v>
                  </c:pt>
                  <c:pt idx="7">
                    <c:v>梅州</c:v>
                  </c:pt>
                  <c:pt idx="8">
                    <c:v>清远</c:v>
                  </c:pt>
                  <c:pt idx="9">
                    <c:v>肇庆</c:v>
                  </c:pt>
                  <c:pt idx="10">
                    <c:v>揭阳</c:v>
                  </c:pt>
                  <c:pt idx="11">
                    <c:v>东莞</c:v>
                  </c:pt>
                  <c:pt idx="12">
                    <c:v>阳江</c:v>
                  </c:pt>
                  <c:pt idx="13">
                    <c:v>韶关</c:v>
                  </c:pt>
                  <c:pt idx="14">
                    <c:v>珠海</c:v>
                  </c:pt>
                  <c:pt idx="15">
                    <c:v>江门</c:v>
                  </c:pt>
                  <c:pt idx="16">
                    <c:v>潮州</c:v>
                  </c:pt>
                  <c:pt idx="17">
                    <c:v>深圳</c:v>
                  </c:pt>
                  <c:pt idx="18">
                    <c:v>茂名</c:v>
                  </c:pt>
                  <c:pt idx="19">
                    <c:v>云浮</c:v>
                  </c:pt>
                  <c:pt idx="20">
                    <c:v>佛山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BCF-844C-AB72-4C598A8E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298656368"/>
        <c:axId val="1298571136"/>
      </c:bubbleChart>
      <c:valAx>
        <c:axId val="1298656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8571136"/>
        <c:crosses val="autoZero"/>
        <c:crossBetween val="midCat"/>
      </c:valAx>
      <c:valAx>
        <c:axId val="1298571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6563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563756</xdr:colOff>
      <xdr:row>0</xdr:row>
      <xdr:rowOff>26237</xdr:rowOff>
    </xdr:from>
    <xdr:to>
      <xdr:col>16</xdr:col>
      <xdr:colOff>558362</xdr:colOff>
      <xdr:row>40</xdr:row>
      <xdr:rowOff>40777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197F6-75F7-DE47-98AD-53F0A5F0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eercheung/mess/b&#31449;/100&#20010;&#21487;&#35270;&#21270;&#22270;&#34920;/&#27668;&#27873;&#22270;/&#27668;&#27873;&#22270;.xlsx" TargetMode="External"/><Relationship Id="rId1" Type="http://schemas.openxmlformats.org/officeDocument/2006/relationships/externalLinkPath" Target="/Users/cheercheung/mess/b&#31449;/100&#20010;&#21487;&#35270;&#21270;&#22270;&#34920;/&#27668;&#27873;&#22270;/&#27668;&#2787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5"/>
      <sheetName val="图"/>
      <sheetName val="波士顿矩阵"/>
      <sheetName val="极坐标转化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E8" t="str">
            <v>X轴</v>
          </cell>
        </row>
        <row r="9">
          <cell r="D9" t="str">
            <v>中山</v>
          </cell>
          <cell r="E9">
            <v>1.3542023407150254</v>
          </cell>
          <cell r="F9">
            <v>4.81312123475006</v>
          </cell>
          <cell r="G9">
            <v>300</v>
          </cell>
        </row>
        <row r="10">
          <cell r="D10" t="str">
            <v>惠州</v>
          </cell>
          <cell r="E10">
            <v>2.60717601689749</v>
          </cell>
          <cell r="F10">
            <v>4.2664544081607785</v>
          </cell>
          <cell r="G10">
            <v>287</v>
          </cell>
        </row>
        <row r="11">
          <cell r="D11" t="str">
            <v>湛江</v>
          </cell>
          <cell r="E11">
            <v>3.6652593591491311</v>
          </cell>
          <cell r="F11">
            <v>3.4008636888545976</v>
          </cell>
          <cell r="G11">
            <v>272</v>
          </cell>
        </row>
        <row r="12">
          <cell r="D12" t="str">
            <v>汕头</v>
          </cell>
          <cell r="E12">
            <v>4.4493590440573429</v>
          </cell>
          <cell r="F12">
            <v>2.2810532867658155</v>
          </cell>
          <cell r="G12">
            <v>269</v>
          </cell>
        </row>
        <row r="13">
          <cell r="D13" t="str">
            <v>广州</v>
          </cell>
          <cell r="E13">
            <v>4.9008624392427187</v>
          </cell>
          <cell r="F13">
            <v>0.99073071599698781</v>
          </cell>
          <cell r="G13">
            <v>249</v>
          </cell>
        </row>
        <row r="14">
          <cell r="D14" t="str">
            <v>河源</v>
          </cell>
          <cell r="E14">
            <v>4.9860189859059005</v>
          </cell>
          <cell r="F14">
            <v>-0.3736504679321202</v>
          </cell>
          <cell r="G14">
            <v>201</v>
          </cell>
        </row>
        <row r="15">
          <cell r="D15" t="str">
            <v>汕尾</v>
          </cell>
          <cell r="E15">
            <v>4.6984631039295426</v>
          </cell>
          <cell r="F15">
            <v>-1.7101007166283435</v>
          </cell>
          <cell r="G15">
            <v>198</v>
          </cell>
        </row>
        <row r="16">
          <cell r="D16" t="str">
            <v>梅州</v>
          </cell>
          <cell r="E16">
            <v>4.0596900285792827</v>
          </cell>
          <cell r="F16">
            <v>-2.9187183611739482</v>
          </cell>
          <cell r="G16">
            <v>196</v>
          </cell>
        </row>
        <row r="17">
          <cell r="D17" t="str">
            <v>清远</v>
          </cell>
          <cell r="E17">
            <v>3.1174490092936677</v>
          </cell>
          <cell r="F17">
            <v>-3.9091574123401491</v>
          </cell>
          <cell r="G17">
            <v>188</v>
          </cell>
        </row>
        <row r="18">
          <cell r="D18" t="str">
            <v>肇庆</v>
          </cell>
          <cell r="E18">
            <v>1.9421739813734731</v>
          </cell>
          <cell r="F18">
            <v>-4.607381059352039</v>
          </cell>
          <cell r="G18">
            <v>157</v>
          </cell>
        </row>
        <row r="19">
          <cell r="D19" t="str">
            <v>揭阳</v>
          </cell>
          <cell r="E19">
            <v>0.62171852323742671</v>
          </cell>
          <cell r="F19">
            <v>-4.96119603300086</v>
          </cell>
          <cell r="G19">
            <v>147</v>
          </cell>
        </row>
        <row r="20">
          <cell r="D20" t="str">
            <v>东莞</v>
          </cell>
          <cell r="E20">
            <v>-0.7452113308808701</v>
          </cell>
          <cell r="F20">
            <v>-4.9441541311256429</v>
          </cell>
          <cell r="G20">
            <v>137</v>
          </cell>
        </row>
        <row r="21">
          <cell r="D21" t="str">
            <v>阳江</v>
          </cell>
          <cell r="E21">
            <v>-2.0564355156530585</v>
          </cell>
          <cell r="F21">
            <v>-4.5575292615583649</v>
          </cell>
          <cell r="G21">
            <v>127</v>
          </cell>
        </row>
        <row r="22">
          <cell r="D22" t="str">
            <v>韶关</v>
          </cell>
          <cell r="E22">
            <v>-3.2139380484326963</v>
          </cell>
          <cell r="F22">
            <v>-3.83022221559489</v>
          </cell>
          <cell r="G22">
            <v>100</v>
          </cell>
        </row>
        <row r="23">
          <cell r="D23" t="str">
            <v>珠海</v>
          </cell>
          <cell r="E23">
            <v>-4.1311938715799741</v>
          </cell>
          <cell r="F23">
            <v>-2.8166002903181098</v>
          </cell>
          <cell r="G23">
            <v>65</v>
          </cell>
        </row>
        <row r="24">
          <cell r="D24" t="str">
            <v>江门</v>
          </cell>
          <cell r="E24">
            <v>-4.7396367308356577</v>
          </cell>
          <cell r="F24">
            <v>-1.5924332512584249</v>
          </cell>
          <cell r="G24">
            <v>60</v>
          </cell>
        </row>
        <row r="25">
          <cell r="D25" t="str">
            <v>潮州</v>
          </cell>
          <cell r="E25">
            <v>-4.9937846060946116</v>
          </cell>
          <cell r="F25">
            <v>-0.24922942830348327</v>
          </cell>
          <cell r="G25">
            <v>59</v>
          </cell>
        </row>
        <row r="26">
          <cell r="D26" t="str">
            <v>深圳</v>
          </cell>
          <cell r="E26">
            <v>-4.8746395609091184</v>
          </cell>
          <cell r="F26">
            <v>1.1126046697815712</v>
          </cell>
          <cell r="G26">
            <v>52</v>
          </cell>
        </row>
        <row r="27">
          <cell r="D27" t="str">
            <v>茂名</v>
          </cell>
          <cell r="E27">
            <v>-4.3911078668511427</v>
          </cell>
          <cell r="F27">
            <v>2.3912698931065908</v>
          </cell>
          <cell r="G27">
            <v>46</v>
          </cell>
        </row>
        <row r="28">
          <cell r="D28" t="str">
            <v>云浮</v>
          </cell>
          <cell r="E28">
            <v>-3.5793342462985915</v>
          </cell>
          <cell r="F28">
            <v>3.491184090430365</v>
          </cell>
          <cell r="G28">
            <v>39</v>
          </cell>
        </row>
        <row r="29">
          <cell r="D29" t="str">
            <v>佛山</v>
          </cell>
          <cell r="E29">
            <v>-2.5000000000000022</v>
          </cell>
          <cell r="F29">
            <v>4.3301270189221919</v>
          </cell>
          <cell r="G29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C2C9-C84B-7B46-80B3-BA3FC6C13BE1}">
  <dimension ref="A1:F28"/>
  <sheetViews>
    <sheetView showGridLines="0" tabSelected="1" zoomScale="116" zoomScaleNormal="116" workbookViewId="0">
      <selection activeCell="T9" sqref="T9"/>
    </sheetView>
  </sheetViews>
  <sheetFormatPr baseColWidth="10" defaultRowHeight="16"/>
  <cols>
    <col min="3" max="4" width="0" hidden="1" customWidth="1"/>
    <col min="5" max="5" width="10.83203125" customWidth="1"/>
    <col min="6" max="6" width="10.83203125" hidden="1" customWidth="1"/>
    <col min="8" max="8" width="10.83203125" customWidth="1"/>
  </cols>
  <sheetData>
    <row r="1" spans="1:6">
      <c r="A1" t="s">
        <v>0</v>
      </c>
      <c r="B1">
        <f>COUNT(E8:E28)</f>
        <v>21</v>
      </c>
    </row>
    <row r="2" spans="1:6">
      <c r="A2" t="s">
        <v>1</v>
      </c>
      <c r="B2">
        <v>30</v>
      </c>
    </row>
    <row r="3" spans="1:6">
      <c r="A3" t="s">
        <v>2</v>
      </c>
      <c r="B3">
        <f>(360-B2)/B1</f>
        <v>15.714285714285714</v>
      </c>
    </row>
    <row r="4" spans="1:6">
      <c r="A4" t="s">
        <v>3</v>
      </c>
      <c r="B4">
        <v>6</v>
      </c>
    </row>
    <row r="7" spans="1:6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6">
      <c r="A8" s="1">
        <v>1</v>
      </c>
      <c r="B8" s="2" t="s">
        <v>10</v>
      </c>
      <c r="C8" s="1">
        <f>$B$4*SIN(F8)</f>
        <v>1.6250428088580307</v>
      </c>
      <c r="D8" s="1">
        <f>$B$4*COS(F8)</f>
        <v>5.7757454817000724</v>
      </c>
      <c r="E8" s="1">
        <v>300</v>
      </c>
      <c r="F8" s="1">
        <f>RADIANS(A8/$B$1*330)</f>
        <v>0.27426602531339461</v>
      </c>
    </row>
    <row r="9" spans="1:6">
      <c r="A9" s="1">
        <v>2</v>
      </c>
      <c r="B9" s="2" t="s">
        <v>11</v>
      </c>
      <c r="C9" s="1">
        <f>$B$4*SIN(F9)</f>
        <v>3.128611220276988</v>
      </c>
      <c r="D9" s="1">
        <f>$B$4*COS(F9)</f>
        <v>5.1197452897929345</v>
      </c>
      <c r="E9" s="1">
        <v>287</v>
      </c>
      <c r="F9" s="1">
        <f>RADIANS(A9/$B$1*330)</f>
        <v>0.54853205062678922</v>
      </c>
    </row>
    <row r="10" spans="1:6">
      <c r="A10" s="1">
        <v>3</v>
      </c>
      <c r="B10" s="2" t="s">
        <v>12</v>
      </c>
      <c r="C10" s="1">
        <f>$B$4*SIN(F10)</f>
        <v>4.3983112309789574</v>
      </c>
      <c r="D10" s="1">
        <f>$B$4*COS(F10)</f>
        <v>4.0810364266255164</v>
      </c>
      <c r="E10" s="1">
        <v>272</v>
      </c>
      <c r="F10" s="1">
        <f>RADIANS(A10/$B$1*330)</f>
        <v>0.82279807594018384</v>
      </c>
    </row>
    <row r="11" spans="1:6">
      <c r="A11" s="1">
        <v>4</v>
      </c>
      <c r="B11" s="2" t="s">
        <v>13</v>
      </c>
      <c r="C11" s="1">
        <f>$B$4*SIN(F11)</f>
        <v>5.3392308528688108</v>
      </c>
      <c r="D11" s="1">
        <f>$B$4*COS(F11)</f>
        <v>2.7372639441189786</v>
      </c>
      <c r="E11" s="1">
        <v>269</v>
      </c>
      <c r="F11" s="1">
        <f>RADIANS(A11/$B$1*330)</f>
        <v>1.0970641012535784</v>
      </c>
    </row>
    <row r="12" spans="1:6">
      <c r="A12" s="1">
        <v>5</v>
      </c>
      <c r="B12" s="2" t="s">
        <v>14</v>
      </c>
      <c r="C12" s="1">
        <f>$B$4*SIN(F12)</f>
        <v>5.881034927091263</v>
      </c>
      <c r="D12" s="1">
        <f>$B$4*COS(F12)</f>
        <v>1.1888768591963852</v>
      </c>
      <c r="E12" s="1">
        <v>249</v>
      </c>
      <c r="F12" s="1">
        <f>RADIANS(A12/$B$1*330)</f>
        <v>1.3713301265669733</v>
      </c>
    </row>
    <row r="13" spans="1:6">
      <c r="A13" s="1">
        <v>6</v>
      </c>
      <c r="B13" s="2" t="s">
        <v>15</v>
      </c>
      <c r="C13" s="1">
        <f>$B$4*SIN(F13)</f>
        <v>5.983222783087081</v>
      </c>
      <c r="D13" s="1">
        <f>$B$4*COS(F13)</f>
        <v>-0.44838056151854427</v>
      </c>
      <c r="E13" s="1">
        <v>201</v>
      </c>
      <c r="F13" s="1">
        <f>RADIANS(A13/$B$1*330)</f>
        <v>1.6455961518803677</v>
      </c>
    </row>
    <row r="14" spans="1:6">
      <c r="A14" s="1">
        <v>7</v>
      </c>
      <c r="B14" s="2" t="s">
        <v>16</v>
      </c>
      <c r="C14" s="1">
        <f>$B$4*SIN(F14)</f>
        <v>5.6381557247154506</v>
      </c>
      <c r="D14" s="1">
        <f>$B$4*COS(F14)</f>
        <v>-2.0521208599540124</v>
      </c>
      <c r="E14" s="1">
        <v>198</v>
      </c>
      <c r="F14" s="1">
        <f>RADIANS(A14/$B$1*330)</f>
        <v>1.9198621771937625</v>
      </c>
    </row>
    <row r="15" spans="1:6">
      <c r="A15" s="1">
        <v>8</v>
      </c>
      <c r="B15" s="2" t="s">
        <v>17</v>
      </c>
      <c r="C15" s="1">
        <f>$B$4*SIN(F15)</f>
        <v>4.8716280342951395</v>
      </c>
      <c r="D15" s="1">
        <f>$B$4*COS(F15)</f>
        <v>-3.5024620334087375</v>
      </c>
      <c r="E15" s="1">
        <v>196</v>
      </c>
      <c r="F15" s="1">
        <f>RADIANS(A15/$B$1*330)</f>
        <v>2.1941282025071569</v>
      </c>
    </row>
    <row r="16" spans="1:6">
      <c r="A16" s="1">
        <v>9</v>
      </c>
      <c r="B16" s="2" t="s">
        <v>18</v>
      </c>
      <c r="C16" s="1">
        <f>$B$4*SIN(F16)</f>
        <v>3.7409388111524016</v>
      </c>
      <c r="D16" s="1">
        <f>$B$4*COS(F16)</f>
        <v>-4.6909888948081786</v>
      </c>
      <c r="E16" s="1">
        <v>188</v>
      </c>
      <c r="F16" s="1">
        <f>RADIANS(A16/$B$1*330)</f>
        <v>2.4683942278205517</v>
      </c>
    </row>
    <row r="17" spans="1:6">
      <c r="A17" s="1">
        <v>10</v>
      </c>
      <c r="B17" s="2" t="s">
        <v>19</v>
      </c>
      <c r="C17" s="1">
        <f>$B$4*SIN(F17)</f>
        <v>2.3306087776481679</v>
      </c>
      <c r="D17" s="1">
        <f>$B$4*COS(F17)</f>
        <v>-5.5288572712224466</v>
      </c>
      <c r="E17" s="1">
        <v>157</v>
      </c>
      <c r="F17" s="1">
        <f>RADIANS(A17/$B$1*330)</f>
        <v>2.7426602531339466</v>
      </c>
    </row>
    <row r="18" spans="1:6">
      <c r="A18" s="1">
        <v>11</v>
      </c>
      <c r="B18" s="2" t="s">
        <v>20</v>
      </c>
      <c r="C18" s="1">
        <f>$B$4*SIN(F18)</f>
        <v>0.74606222788491205</v>
      </c>
      <c r="D18" s="1">
        <f>$B$4*COS(F18)</f>
        <v>-5.9534352396010322</v>
      </c>
      <c r="E18" s="1">
        <v>147</v>
      </c>
      <c r="F18" s="1">
        <f>RADIANS(A18/$B$1*330)</f>
        <v>3.016926278447341</v>
      </c>
    </row>
    <row r="19" spans="1:6">
      <c r="A19" s="1">
        <v>12</v>
      </c>
      <c r="B19" s="2" t="s">
        <v>21</v>
      </c>
      <c r="C19" s="1">
        <f>$B$4*SIN(F19)</f>
        <v>-0.89425359705704421</v>
      </c>
      <c r="D19" s="1">
        <f>$B$4*COS(F19)</f>
        <v>-5.9329849573507722</v>
      </c>
      <c r="E19" s="1">
        <v>137</v>
      </c>
      <c r="F19" s="1">
        <f>RADIANS(A19/$B$1*330)</f>
        <v>3.2911923037607353</v>
      </c>
    </row>
    <row r="20" spans="1:6">
      <c r="A20" s="1">
        <v>13</v>
      </c>
      <c r="B20" s="2" t="s">
        <v>22</v>
      </c>
      <c r="C20" s="1">
        <f>$B$4*SIN(F20)</f>
        <v>-2.4677226187836703</v>
      </c>
      <c r="D20" s="1">
        <f>$B$4*COS(F20)</f>
        <v>-5.4690351138700386</v>
      </c>
      <c r="E20" s="1">
        <v>127</v>
      </c>
      <c r="F20" s="1">
        <f>RADIANS(A20/$B$1*330)</f>
        <v>3.5654583290741306</v>
      </c>
    </row>
    <row r="21" spans="1:6">
      <c r="A21" s="1">
        <v>14</v>
      </c>
      <c r="B21" s="2" t="s">
        <v>23</v>
      </c>
      <c r="C21" s="1">
        <f>$B$4*SIN(F21)</f>
        <v>-3.8567256581192355</v>
      </c>
      <c r="D21" s="1">
        <f>$B$4*COS(F21)</f>
        <v>-4.5962666587138683</v>
      </c>
      <c r="E21" s="1">
        <v>100</v>
      </c>
      <c r="F21" s="1">
        <f>RADIANS(A21/$B$1*330)</f>
        <v>3.839724354387525</v>
      </c>
    </row>
    <row r="22" spans="1:6">
      <c r="A22" s="1">
        <v>15</v>
      </c>
      <c r="B22" s="2" t="s">
        <v>24</v>
      </c>
      <c r="C22" s="1">
        <f>$B$4*SIN(F22)</f>
        <v>-4.9574326458959694</v>
      </c>
      <c r="D22" s="1">
        <f>$B$4*COS(F22)</f>
        <v>-3.3799203483817317</v>
      </c>
      <c r="E22" s="1">
        <v>65</v>
      </c>
      <c r="F22" s="1">
        <f>RADIANS(A22/$B$1*330)</f>
        <v>4.1139903797009199</v>
      </c>
    </row>
    <row r="23" spans="1:6">
      <c r="A23" s="1">
        <v>16</v>
      </c>
      <c r="B23" s="2" t="s">
        <v>25</v>
      </c>
      <c r="C23" s="1">
        <f>$B$4*SIN(F23)</f>
        <v>-5.68756407700279</v>
      </c>
      <c r="D23" s="1">
        <f>$B$4*COS(F23)</f>
        <v>-1.9109199015101099</v>
      </c>
      <c r="E23" s="1">
        <v>60</v>
      </c>
      <c r="F23" s="1">
        <f>RADIANS(A23/$B$1*330)</f>
        <v>4.3882564050143138</v>
      </c>
    </row>
    <row r="24" spans="1:6">
      <c r="A24" s="1">
        <v>17</v>
      </c>
      <c r="B24" s="2" t="s">
        <v>26</v>
      </c>
      <c r="C24" s="1">
        <f>$B$4*SIN(F24)</f>
        <v>-5.9925415273135343</v>
      </c>
      <c r="D24" s="1">
        <f>$B$4*COS(F24)</f>
        <v>-0.29907531396417997</v>
      </c>
      <c r="E24" s="1">
        <v>59</v>
      </c>
      <c r="F24" s="1">
        <f>RADIANS(A24/$B$1*330)</f>
        <v>4.6625224303277095</v>
      </c>
    </row>
    <row r="25" spans="1:6">
      <c r="A25" s="1">
        <v>18</v>
      </c>
      <c r="B25" s="2" t="s">
        <v>27</v>
      </c>
      <c r="C25" s="1">
        <f>$B$4*SIN(F25)</f>
        <v>-5.8495674730909419</v>
      </c>
      <c r="D25" s="1">
        <f>$B$4*COS(F25)</f>
        <v>1.3351256037378854</v>
      </c>
      <c r="E25" s="1">
        <v>52</v>
      </c>
      <c r="F25" s="1">
        <f>RADIANS(A25/$B$1*330)</f>
        <v>4.9367884556411035</v>
      </c>
    </row>
    <row r="26" spans="1:6">
      <c r="A26" s="1">
        <v>19</v>
      </c>
      <c r="B26" s="2" t="s">
        <v>28</v>
      </c>
      <c r="C26" s="1">
        <f>$B$4*SIN(F26)</f>
        <v>-5.2693294402213713</v>
      </c>
      <c r="D26" s="1">
        <f>$B$4*COS(F26)</f>
        <v>2.869523871727909</v>
      </c>
      <c r="E26" s="1">
        <v>46</v>
      </c>
      <c r="F26" s="1">
        <f>RADIANS(A26/$B$1*330)</f>
        <v>5.2110544809544983</v>
      </c>
    </row>
    <row r="27" spans="1:6">
      <c r="A27" s="1">
        <v>20</v>
      </c>
      <c r="B27" s="2" t="s">
        <v>29</v>
      </c>
      <c r="C27" s="1">
        <f>$B$4*SIN(F27)</f>
        <v>-4.2952010955583102</v>
      </c>
      <c r="D27" s="1">
        <f>$B$4*COS(F27)</f>
        <v>4.1894209085164373</v>
      </c>
      <c r="E27" s="1">
        <v>39</v>
      </c>
      <c r="F27" s="1">
        <f>RADIANS(A27/$B$1*330)</f>
        <v>5.4853205062678931</v>
      </c>
    </row>
    <row r="28" spans="1:6">
      <c r="A28" s="1">
        <v>21</v>
      </c>
      <c r="B28" s="2" t="s">
        <v>30</v>
      </c>
      <c r="C28" s="1">
        <f>$B$4*SIN(F28)</f>
        <v>-3.0000000000000027</v>
      </c>
      <c r="D28" s="1">
        <f>$B$4*COS(F28)</f>
        <v>5.1961524227066302</v>
      </c>
      <c r="E28" s="1">
        <v>38</v>
      </c>
      <c r="F28" s="1">
        <f>RADIANS(A28/$B$1*330)</f>
        <v>5.7595865315812871</v>
      </c>
    </row>
  </sheetData>
  <autoFilter ref="B7:E28" xr:uid="{3708B79E-B0DA-2B4C-BD2E-7A7A67B2E6D8}">
    <sortState xmlns:xlrd2="http://schemas.microsoft.com/office/spreadsheetml/2017/richdata2" ref="B8:E28">
      <sortCondition descending="1" ref="E7:E28"/>
    </sortState>
  </autoFilter>
  <phoneticPr fontId="1" type="noConversion"/>
  <conditionalFormatting sqref="E8:E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极坐标转化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2024-07-19T01:30:32Z</dcterms:created>
  <dcterms:modified xsi:type="dcterms:W3CDTF">2024-07-19T01:40:14Z</dcterms:modified>
</cp:coreProperties>
</file>