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drawings/drawing1.xml" ContentType="application/vnd.openxmlformats-officedocument.drawing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6"/>
  </bookViews>
  <sheets>
    <sheet name="6类" sheetId="1" state="hidden" r:id="rId1"/>
    <sheet name="7类" sheetId="2" r:id="rId2"/>
    <sheet name="整体结果" sheetId="12" r:id="rId3"/>
    <sheet name="长度" sheetId="3" state="hidden" r:id="rId4"/>
    <sheet name="AtoB" sheetId="5" r:id="rId5"/>
    <sheet name="Results" sheetId="13" r:id="rId6"/>
    <sheet name="Rules" sheetId="10" r:id="rId7"/>
    <sheet name="POS集合" sheetId="8" r:id="rId8"/>
  </sheets>
  <definedNames>
    <definedName name="tmp" localSheetId="7">POS集合!$I$2:$AF$3</definedName>
    <definedName name="tmp" localSheetId="5">Results!$A$1:$R$65</definedName>
    <definedName name="tmp" localSheetId="3">长度!$B$10:$AO$41</definedName>
    <definedName name="tmp" localSheetId="2">整体结果!$A$1:$G$40</definedName>
    <definedName name="tmp_1" localSheetId="4">AtoB!#REF!</definedName>
    <definedName name="tmp_1" localSheetId="3">长度!$B$2:$AO$8</definedName>
    <definedName name="tmp_10" localSheetId="1">'7类'!$B$77:$G$83</definedName>
    <definedName name="tmp_11" localSheetId="1">'7类'!$B$77:$G$83</definedName>
    <definedName name="tmp_11" localSheetId="4">AtoB!#REF!</definedName>
    <definedName name="tmp_13" localSheetId="1">'7类'!$S$24:$Y$26</definedName>
    <definedName name="tmp_15" localSheetId="1">'7类'!$O$25:$U$27</definedName>
    <definedName name="tmp_16" localSheetId="1">'7类'!$K$14:$Q$16</definedName>
    <definedName name="tmp_17" localSheetId="1">'7类'!$X$8:$AD$10</definedName>
    <definedName name="tmp_18" localSheetId="1">'7类'!$X$12:$AD$14</definedName>
    <definedName name="tmp_2" localSheetId="4">AtoB!#REF!</definedName>
    <definedName name="tmp_2" localSheetId="6">Rules!#REF!</definedName>
    <definedName name="tmp_27" localSheetId="4">AtoB!$M$36:$S$42</definedName>
    <definedName name="tmp_28" localSheetId="4">AtoB!$C$36:$I$45</definedName>
    <definedName name="tmp_3" localSheetId="0">'6类'!$F$4:$M$6</definedName>
    <definedName name="tmp_3" localSheetId="1">'7类'!$B$4:$I$6</definedName>
    <definedName name="tmp_3" localSheetId="6">Rules!#REF!</definedName>
    <definedName name="tmp_31" localSheetId="4">AtoB!$M$52:$S$58</definedName>
    <definedName name="tmp_32" localSheetId="4">AtoB!$C$52:$I$61</definedName>
    <definedName name="tmp_34" localSheetId="4">AtoB!$M$68:$S$74</definedName>
    <definedName name="tmp_35" localSheetId="4">AtoB!$C$68:$I$77</definedName>
    <definedName name="tmp_36" localSheetId="4">AtoB!$C$84:$I$93</definedName>
    <definedName name="tmp_37" localSheetId="4">AtoB!$M$84:$S$90</definedName>
    <definedName name="tmp_38" localSheetId="4">AtoB!$M$100:$S$106</definedName>
    <definedName name="tmp_39" localSheetId="4">AtoB!$C$100:$I$109</definedName>
    <definedName name="tmp_4" localSheetId="0">'6类'!$F$7:$N$9</definedName>
    <definedName name="tmp_4" localSheetId="1">'7类'!$B$7:$J$8</definedName>
    <definedName name="tmp_4" localSheetId="4">AtoB!#REF!</definedName>
    <definedName name="tmp_4" localSheetId="6">Rules!#REF!</definedName>
    <definedName name="tmp_41" localSheetId="4">AtoB!$M$19:$S$25</definedName>
    <definedName name="tmp_42" localSheetId="4">AtoB!$M$3:$S$9</definedName>
    <definedName name="tmp_43" localSheetId="4">AtoB!$C$3:$I$12</definedName>
    <definedName name="tmp_44" localSheetId="4">AtoB!$C$19:$I$28</definedName>
    <definedName name="tmp_5" localSheetId="0">'6类'!$H$11:$M$17</definedName>
    <definedName name="tmp_5" localSheetId="1">'7类'!$B$66:$G$72</definedName>
    <definedName name="tmp_5" localSheetId="4">AtoB!#REF!</definedName>
    <definedName name="tmp_6" localSheetId="0">'6类'!$E$19:$P$19</definedName>
    <definedName name="tmp_6" localSheetId="1">'7类'!$H$19:$P$19</definedName>
    <definedName name="tmp_7" localSheetId="1">'7类'!$J$24:$P$26</definedName>
    <definedName name="tmp_7" localSheetId="4">AtoB!#REF!</definedName>
    <definedName name="tmp_8" localSheetId="4">AtoB!#REF!</definedName>
    <definedName name="tmp_9" localSheetId="1">'7类'!$K$35:$Q$41</definedName>
    <definedName name="tmp_9" localSheetId="4">AtoB!#REF!</definedName>
  </definedNames>
  <calcPr calcId="152511"/>
</workbook>
</file>

<file path=xl/calcChain.xml><?xml version="1.0" encoding="utf-8"?>
<calcChain xmlns="http://schemas.openxmlformats.org/spreadsheetml/2006/main">
  <c r="B10" i="2" l="1"/>
  <c r="C10" i="2"/>
  <c r="D10" i="2"/>
  <c r="J12" i="5"/>
  <c r="J10" i="5"/>
  <c r="J11" i="5"/>
  <c r="C13" i="5"/>
  <c r="D13" i="5"/>
  <c r="E13" i="5"/>
  <c r="F13" i="5"/>
  <c r="G13" i="5"/>
  <c r="H13" i="5"/>
  <c r="I13" i="5"/>
  <c r="C14" i="5"/>
  <c r="D14" i="5"/>
  <c r="E14" i="5"/>
  <c r="F14" i="5"/>
  <c r="G14" i="5"/>
  <c r="H14" i="5"/>
  <c r="I14" i="5"/>
  <c r="S9" i="5"/>
  <c r="R9" i="5"/>
  <c r="Q9" i="5"/>
  <c r="P9" i="5"/>
  <c r="O9" i="5"/>
  <c r="N9" i="5"/>
  <c r="M9" i="5"/>
  <c r="S8" i="5"/>
  <c r="R8" i="5"/>
  <c r="Q8" i="5"/>
  <c r="P8" i="5"/>
  <c r="O8" i="5"/>
  <c r="N8" i="5"/>
  <c r="M8" i="5"/>
  <c r="S7" i="5"/>
  <c r="R7" i="5"/>
  <c r="Q7" i="5"/>
  <c r="P7" i="5"/>
  <c r="O7" i="5"/>
  <c r="N7" i="5"/>
  <c r="M7" i="5"/>
  <c r="S6" i="5"/>
  <c r="R6" i="5"/>
  <c r="Q6" i="5"/>
  <c r="P6" i="5"/>
  <c r="O6" i="5"/>
  <c r="N6" i="5"/>
  <c r="M6" i="5"/>
  <c r="S5" i="5"/>
  <c r="R5" i="5"/>
  <c r="Q5" i="5"/>
  <c r="P5" i="5"/>
  <c r="O5" i="5"/>
  <c r="N5" i="5"/>
  <c r="M5" i="5"/>
  <c r="S4" i="5"/>
  <c r="R4" i="5"/>
  <c r="Q4" i="5"/>
  <c r="P4" i="5"/>
  <c r="O4" i="5"/>
  <c r="N4" i="5"/>
  <c r="M4" i="5"/>
  <c r="S3" i="5"/>
  <c r="R3" i="5"/>
  <c r="Q3" i="5"/>
  <c r="P3" i="5"/>
  <c r="O3" i="5"/>
  <c r="N3" i="5"/>
  <c r="M3" i="5"/>
  <c r="I30" i="5"/>
  <c r="H30" i="5"/>
  <c r="G30" i="5"/>
  <c r="F30" i="5"/>
  <c r="E30" i="5"/>
  <c r="D30" i="5"/>
  <c r="C30" i="5"/>
  <c r="I29" i="5"/>
  <c r="H29" i="5"/>
  <c r="G29" i="5"/>
  <c r="F29" i="5"/>
  <c r="E29" i="5"/>
  <c r="D29" i="5"/>
  <c r="C29" i="5"/>
  <c r="J28" i="5"/>
  <c r="J27" i="5"/>
  <c r="J26" i="5"/>
  <c r="S25" i="5"/>
  <c r="R25" i="5"/>
  <c r="Q25" i="5"/>
  <c r="P25" i="5"/>
  <c r="O25" i="5"/>
  <c r="N25" i="5"/>
  <c r="M25" i="5"/>
  <c r="S24" i="5"/>
  <c r="R24" i="5"/>
  <c r="Q24" i="5"/>
  <c r="P24" i="5"/>
  <c r="O24" i="5"/>
  <c r="N24" i="5"/>
  <c r="M24" i="5"/>
  <c r="S23" i="5"/>
  <c r="R23" i="5"/>
  <c r="Q23" i="5"/>
  <c r="P23" i="5"/>
  <c r="O23" i="5"/>
  <c r="N23" i="5"/>
  <c r="M23" i="5"/>
  <c r="S22" i="5"/>
  <c r="R22" i="5"/>
  <c r="Q22" i="5"/>
  <c r="P22" i="5"/>
  <c r="O22" i="5"/>
  <c r="N22" i="5"/>
  <c r="M22" i="5"/>
  <c r="S21" i="5"/>
  <c r="R21" i="5"/>
  <c r="Q21" i="5"/>
  <c r="P21" i="5"/>
  <c r="O21" i="5"/>
  <c r="N21" i="5"/>
  <c r="M21" i="5"/>
  <c r="S20" i="5"/>
  <c r="R20" i="5"/>
  <c r="Q20" i="5"/>
  <c r="P20" i="5"/>
  <c r="O20" i="5"/>
  <c r="N20" i="5"/>
  <c r="M20" i="5"/>
  <c r="S19" i="5"/>
  <c r="R19" i="5"/>
  <c r="Q19" i="5"/>
  <c r="P19" i="5"/>
  <c r="O19" i="5"/>
  <c r="N19" i="5"/>
  <c r="M19" i="5"/>
  <c r="I111" i="5"/>
  <c r="H111" i="5"/>
  <c r="G111" i="5"/>
  <c r="F111" i="5"/>
  <c r="E111" i="5"/>
  <c r="D111" i="5"/>
  <c r="C111" i="5"/>
  <c r="I110" i="5"/>
  <c r="H110" i="5"/>
  <c r="G110" i="5"/>
  <c r="F110" i="5"/>
  <c r="E110" i="5"/>
  <c r="D110" i="5"/>
  <c r="C110" i="5"/>
  <c r="J109" i="5"/>
  <c r="J108" i="5"/>
  <c r="J107" i="5"/>
  <c r="S106" i="5"/>
  <c r="R106" i="5"/>
  <c r="Q106" i="5"/>
  <c r="P106" i="5"/>
  <c r="O106" i="5"/>
  <c r="N106" i="5"/>
  <c r="M106" i="5"/>
  <c r="S105" i="5"/>
  <c r="R105" i="5"/>
  <c r="Q105" i="5"/>
  <c r="P105" i="5"/>
  <c r="O105" i="5"/>
  <c r="N105" i="5"/>
  <c r="M105" i="5"/>
  <c r="S104" i="5"/>
  <c r="R104" i="5"/>
  <c r="Q104" i="5"/>
  <c r="P104" i="5"/>
  <c r="O104" i="5"/>
  <c r="N104" i="5"/>
  <c r="M104" i="5"/>
  <c r="S103" i="5"/>
  <c r="R103" i="5"/>
  <c r="Q103" i="5"/>
  <c r="P103" i="5"/>
  <c r="O103" i="5"/>
  <c r="N103" i="5"/>
  <c r="M103" i="5"/>
  <c r="S102" i="5"/>
  <c r="R102" i="5"/>
  <c r="Q102" i="5"/>
  <c r="P102" i="5"/>
  <c r="O102" i="5"/>
  <c r="N102" i="5"/>
  <c r="M102" i="5"/>
  <c r="S101" i="5"/>
  <c r="R101" i="5"/>
  <c r="Q101" i="5"/>
  <c r="P101" i="5"/>
  <c r="O101" i="5"/>
  <c r="N101" i="5"/>
  <c r="M101" i="5"/>
  <c r="S100" i="5"/>
  <c r="R100" i="5"/>
  <c r="Q100" i="5"/>
  <c r="P100" i="5"/>
  <c r="O100" i="5"/>
  <c r="N100" i="5"/>
  <c r="M100" i="5"/>
  <c r="I95" i="5"/>
  <c r="H95" i="5"/>
  <c r="G95" i="5"/>
  <c r="F95" i="5"/>
  <c r="E95" i="5"/>
  <c r="D95" i="5"/>
  <c r="C95" i="5"/>
  <c r="I94" i="5"/>
  <c r="H94" i="5"/>
  <c r="G94" i="5"/>
  <c r="F94" i="5"/>
  <c r="E94" i="5"/>
  <c r="D94" i="5"/>
  <c r="C94" i="5"/>
  <c r="J93" i="5"/>
  <c r="J92" i="5"/>
  <c r="J91" i="5"/>
  <c r="S90" i="5"/>
  <c r="R90" i="5"/>
  <c r="Q90" i="5"/>
  <c r="P90" i="5"/>
  <c r="O90" i="5"/>
  <c r="N90" i="5"/>
  <c r="M90" i="5"/>
  <c r="S89" i="5"/>
  <c r="R89" i="5"/>
  <c r="Q89" i="5"/>
  <c r="P89" i="5"/>
  <c r="O89" i="5"/>
  <c r="N89" i="5"/>
  <c r="M89" i="5"/>
  <c r="S88" i="5"/>
  <c r="R88" i="5"/>
  <c r="Q88" i="5"/>
  <c r="P88" i="5"/>
  <c r="O88" i="5"/>
  <c r="N88" i="5"/>
  <c r="M88" i="5"/>
  <c r="S87" i="5"/>
  <c r="R87" i="5"/>
  <c r="Q87" i="5"/>
  <c r="P87" i="5"/>
  <c r="O87" i="5"/>
  <c r="N87" i="5"/>
  <c r="M87" i="5"/>
  <c r="S86" i="5"/>
  <c r="R86" i="5"/>
  <c r="Q86" i="5"/>
  <c r="P86" i="5"/>
  <c r="O86" i="5"/>
  <c r="N86" i="5"/>
  <c r="M86" i="5"/>
  <c r="S85" i="5"/>
  <c r="R85" i="5"/>
  <c r="Q85" i="5"/>
  <c r="P85" i="5"/>
  <c r="O85" i="5"/>
  <c r="N85" i="5"/>
  <c r="M85" i="5"/>
  <c r="S84" i="5"/>
  <c r="R84" i="5"/>
  <c r="Q84" i="5"/>
  <c r="P84" i="5"/>
  <c r="O84" i="5"/>
  <c r="N84" i="5"/>
  <c r="M84" i="5"/>
  <c r="I79" i="5"/>
  <c r="H79" i="5"/>
  <c r="G79" i="5"/>
  <c r="F79" i="5"/>
  <c r="E79" i="5"/>
  <c r="D79" i="5"/>
  <c r="C79" i="5"/>
  <c r="I78" i="5"/>
  <c r="H78" i="5"/>
  <c r="G78" i="5"/>
  <c r="F78" i="5"/>
  <c r="E78" i="5"/>
  <c r="D78" i="5"/>
  <c r="C78" i="5"/>
  <c r="J77" i="5"/>
  <c r="J76" i="5"/>
  <c r="J75" i="5"/>
  <c r="S74" i="5"/>
  <c r="R74" i="5"/>
  <c r="Q74" i="5"/>
  <c r="P74" i="5"/>
  <c r="O74" i="5"/>
  <c r="N74" i="5"/>
  <c r="M74" i="5"/>
  <c r="S73" i="5"/>
  <c r="R73" i="5"/>
  <c r="Q73" i="5"/>
  <c r="P73" i="5"/>
  <c r="O73" i="5"/>
  <c r="N73" i="5"/>
  <c r="M73" i="5"/>
  <c r="S72" i="5"/>
  <c r="R72" i="5"/>
  <c r="Q72" i="5"/>
  <c r="P72" i="5"/>
  <c r="O72" i="5"/>
  <c r="N72" i="5"/>
  <c r="M72" i="5"/>
  <c r="S71" i="5"/>
  <c r="R71" i="5"/>
  <c r="Q71" i="5"/>
  <c r="P71" i="5"/>
  <c r="O71" i="5"/>
  <c r="N71" i="5"/>
  <c r="M71" i="5"/>
  <c r="S70" i="5"/>
  <c r="R70" i="5"/>
  <c r="Q70" i="5"/>
  <c r="P70" i="5"/>
  <c r="O70" i="5"/>
  <c r="N70" i="5"/>
  <c r="M70" i="5"/>
  <c r="S69" i="5"/>
  <c r="R69" i="5"/>
  <c r="Q69" i="5"/>
  <c r="P69" i="5"/>
  <c r="O69" i="5"/>
  <c r="N69" i="5"/>
  <c r="M69" i="5"/>
  <c r="S68" i="5"/>
  <c r="R68" i="5"/>
  <c r="Q68" i="5"/>
  <c r="P68" i="5"/>
  <c r="O68" i="5"/>
  <c r="N68" i="5"/>
  <c r="M68" i="5"/>
  <c r="I63" i="5"/>
  <c r="H63" i="5"/>
  <c r="G63" i="5"/>
  <c r="F63" i="5"/>
  <c r="E63" i="5"/>
  <c r="D63" i="5"/>
  <c r="C63" i="5"/>
  <c r="I62" i="5"/>
  <c r="H62" i="5"/>
  <c r="G62" i="5"/>
  <c r="F62" i="5"/>
  <c r="E62" i="5"/>
  <c r="D62" i="5"/>
  <c r="C62" i="5"/>
  <c r="J61" i="5"/>
  <c r="J60" i="5"/>
  <c r="J59" i="5"/>
  <c r="S58" i="5"/>
  <c r="R58" i="5"/>
  <c r="Q58" i="5"/>
  <c r="P58" i="5"/>
  <c r="O58" i="5"/>
  <c r="N58" i="5"/>
  <c r="M58" i="5"/>
  <c r="S57" i="5"/>
  <c r="R57" i="5"/>
  <c r="Q57" i="5"/>
  <c r="P57" i="5"/>
  <c r="O57" i="5"/>
  <c r="N57" i="5"/>
  <c r="M57" i="5"/>
  <c r="S56" i="5"/>
  <c r="R56" i="5"/>
  <c r="Q56" i="5"/>
  <c r="P56" i="5"/>
  <c r="O56" i="5"/>
  <c r="N56" i="5"/>
  <c r="M56" i="5"/>
  <c r="S55" i="5"/>
  <c r="R55" i="5"/>
  <c r="Q55" i="5"/>
  <c r="P55" i="5"/>
  <c r="O55" i="5"/>
  <c r="N55" i="5"/>
  <c r="M55" i="5"/>
  <c r="S54" i="5"/>
  <c r="R54" i="5"/>
  <c r="Q54" i="5"/>
  <c r="P54" i="5"/>
  <c r="O54" i="5"/>
  <c r="N54" i="5"/>
  <c r="M54" i="5"/>
  <c r="S53" i="5"/>
  <c r="R53" i="5"/>
  <c r="Q53" i="5"/>
  <c r="P53" i="5"/>
  <c r="O53" i="5"/>
  <c r="N53" i="5"/>
  <c r="M53" i="5"/>
  <c r="S52" i="5"/>
  <c r="R52" i="5"/>
  <c r="Q52" i="5"/>
  <c r="P52" i="5"/>
  <c r="O52" i="5"/>
  <c r="N52" i="5"/>
  <c r="M52" i="5"/>
  <c r="I47" i="5"/>
  <c r="H47" i="5"/>
  <c r="G47" i="5"/>
  <c r="F47" i="5"/>
  <c r="E47" i="5"/>
  <c r="D47" i="5"/>
  <c r="C47" i="5"/>
  <c r="I46" i="5"/>
  <c r="H46" i="5"/>
  <c r="G46" i="5"/>
  <c r="F46" i="5"/>
  <c r="E46" i="5"/>
  <c r="D46" i="5"/>
  <c r="C46" i="5"/>
  <c r="J45" i="5"/>
  <c r="J44" i="5"/>
  <c r="J43" i="5"/>
  <c r="S42" i="5"/>
  <c r="R42" i="5"/>
  <c r="Q42" i="5"/>
  <c r="P42" i="5"/>
  <c r="O42" i="5"/>
  <c r="N42" i="5"/>
  <c r="M42" i="5"/>
  <c r="S41" i="5"/>
  <c r="R41" i="5"/>
  <c r="Q41" i="5"/>
  <c r="P41" i="5"/>
  <c r="O41" i="5"/>
  <c r="N41" i="5"/>
  <c r="M41" i="5"/>
  <c r="S40" i="5"/>
  <c r="R40" i="5"/>
  <c r="Q40" i="5"/>
  <c r="P40" i="5"/>
  <c r="O40" i="5"/>
  <c r="N40" i="5"/>
  <c r="M40" i="5"/>
  <c r="S39" i="5"/>
  <c r="R39" i="5"/>
  <c r="Q39" i="5"/>
  <c r="P39" i="5"/>
  <c r="O39" i="5"/>
  <c r="N39" i="5"/>
  <c r="M39" i="5"/>
  <c r="S38" i="5"/>
  <c r="R38" i="5"/>
  <c r="Q38" i="5"/>
  <c r="P38" i="5"/>
  <c r="O38" i="5"/>
  <c r="N38" i="5"/>
  <c r="M38" i="5"/>
  <c r="S37" i="5"/>
  <c r="R37" i="5"/>
  <c r="Q37" i="5"/>
  <c r="P37" i="5"/>
  <c r="O37" i="5"/>
  <c r="N37" i="5"/>
  <c r="M37" i="5"/>
  <c r="S36" i="5"/>
  <c r="R36" i="5"/>
  <c r="Q36" i="5"/>
  <c r="P36" i="5"/>
  <c r="O36" i="5"/>
  <c r="N36" i="5"/>
  <c r="M36" i="5"/>
  <c r="C30" i="2"/>
  <c r="D30" i="2"/>
  <c r="B30" i="2"/>
  <c r="C20" i="2"/>
  <c r="D20" i="2"/>
  <c r="B20" i="2"/>
  <c r="C40" i="2"/>
  <c r="D40" i="2"/>
  <c r="B40" i="2"/>
  <c r="E33" i="2"/>
  <c r="F33" i="2"/>
  <c r="E34" i="2"/>
  <c r="F34" i="2"/>
  <c r="E35" i="2"/>
  <c r="F35" i="2"/>
  <c r="E36" i="2"/>
  <c r="F36" i="2"/>
  <c r="E37" i="2"/>
  <c r="F37" i="2"/>
  <c r="E39" i="2"/>
  <c r="F39" i="2"/>
  <c r="E38" i="2"/>
  <c r="F38" i="2"/>
  <c r="J13" i="5" l="1"/>
  <c r="J14" i="5"/>
  <c r="E10" i="2"/>
  <c r="F15" i="5"/>
  <c r="I15" i="5"/>
  <c r="E15" i="5"/>
  <c r="H15" i="5"/>
  <c r="D15" i="5"/>
  <c r="C15" i="5"/>
  <c r="G15" i="5"/>
  <c r="E96" i="5"/>
  <c r="F31" i="5"/>
  <c r="J95" i="5"/>
  <c r="F48" i="5"/>
  <c r="D96" i="5"/>
  <c r="H96" i="5"/>
  <c r="E31" i="5"/>
  <c r="I31" i="5"/>
  <c r="J30" i="5"/>
  <c r="C31" i="5"/>
  <c r="G31" i="5"/>
  <c r="D31" i="5"/>
  <c r="H31" i="5"/>
  <c r="J29" i="5"/>
  <c r="I96" i="5"/>
  <c r="J111" i="5"/>
  <c r="F96" i="5"/>
  <c r="D112" i="5"/>
  <c r="C96" i="5"/>
  <c r="G96" i="5"/>
  <c r="H112" i="5"/>
  <c r="F112" i="5"/>
  <c r="C112" i="5"/>
  <c r="G112" i="5"/>
  <c r="E112" i="5"/>
  <c r="I112" i="5"/>
  <c r="J110" i="5"/>
  <c r="J94" i="5"/>
  <c r="J79" i="5"/>
  <c r="C80" i="5"/>
  <c r="G80" i="5"/>
  <c r="D80" i="5"/>
  <c r="H80" i="5"/>
  <c r="E80" i="5"/>
  <c r="I80" i="5"/>
  <c r="F80" i="5"/>
  <c r="J78" i="5"/>
  <c r="J80" i="5" s="1"/>
  <c r="J62" i="5"/>
  <c r="C64" i="5"/>
  <c r="G64" i="5"/>
  <c r="F64" i="5"/>
  <c r="D64" i="5"/>
  <c r="H64" i="5"/>
  <c r="E64" i="5"/>
  <c r="I64" i="5"/>
  <c r="J63" i="5"/>
  <c r="D48" i="5"/>
  <c r="H48" i="5"/>
  <c r="J47" i="5"/>
  <c r="C48" i="5"/>
  <c r="G48" i="5"/>
  <c r="E48" i="5"/>
  <c r="I48" i="5"/>
  <c r="J46" i="5"/>
  <c r="G38" i="2"/>
  <c r="G37" i="2"/>
  <c r="G35" i="2"/>
  <c r="F10" i="2"/>
  <c r="G10" i="2" s="1"/>
  <c r="F20" i="2"/>
  <c r="G20" i="2"/>
  <c r="G34" i="2"/>
  <c r="F40" i="2"/>
  <c r="E20" i="2"/>
  <c r="E30" i="2"/>
  <c r="F30" i="2"/>
  <c r="E40" i="2"/>
  <c r="G40" i="2" s="1"/>
  <c r="G39" i="2"/>
  <c r="G36" i="2"/>
  <c r="G33" i="2"/>
  <c r="J64" i="5" l="1"/>
  <c r="J15" i="5"/>
  <c r="J96" i="5"/>
  <c r="J31" i="5"/>
  <c r="J112" i="5"/>
  <c r="J48" i="5"/>
  <c r="G30" i="2"/>
  <c r="E24" i="2"/>
  <c r="F24" i="2"/>
  <c r="E25" i="2"/>
  <c r="F25" i="2"/>
  <c r="E26" i="2"/>
  <c r="F26" i="2"/>
  <c r="E27" i="2"/>
  <c r="F27" i="2"/>
  <c r="E29" i="2"/>
  <c r="F29" i="2"/>
  <c r="E28" i="2"/>
  <c r="F28" i="2"/>
  <c r="F23" i="2"/>
  <c r="E23" i="2"/>
  <c r="G23" i="2" l="1"/>
  <c r="G28" i="2"/>
  <c r="G27" i="2"/>
  <c r="G24" i="2"/>
  <c r="G25" i="2"/>
  <c r="G29" i="2"/>
  <c r="G26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E79" i="2"/>
  <c r="E80" i="2"/>
  <c r="E81" i="2"/>
  <c r="E82" i="2"/>
  <c r="E83" i="2"/>
  <c r="E84" i="2"/>
  <c r="E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C78" i="2"/>
  <c r="D78" i="2"/>
  <c r="B78" i="2"/>
  <c r="F4" i="2"/>
  <c r="C68" i="2" s="1"/>
  <c r="F5" i="2"/>
  <c r="C69" i="2" s="1"/>
  <c r="F6" i="2"/>
  <c r="C70" i="2" s="1"/>
  <c r="F7" i="2"/>
  <c r="C71" i="2" s="1"/>
  <c r="F9" i="2"/>
  <c r="C73" i="2" s="1"/>
  <c r="F8" i="2"/>
  <c r="C72" i="2" s="1"/>
  <c r="F3" i="2"/>
  <c r="C67" i="2" s="1"/>
  <c r="E4" i="2"/>
  <c r="B68" i="2" s="1"/>
  <c r="E5" i="2"/>
  <c r="B69" i="2" s="1"/>
  <c r="E6" i="2"/>
  <c r="B70" i="2" s="1"/>
  <c r="E7" i="2"/>
  <c r="B71" i="2" s="1"/>
  <c r="E9" i="2"/>
  <c r="B73" i="2" s="1"/>
  <c r="E8" i="2"/>
  <c r="B72" i="2" s="1"/>
  <c r="E3" i="2"/>
  <c r="B67" i="2" s="1"/>
  <c r="F19" i="2"/>
  <c r="F73" i="2" s="1"/>
  <c r="E19" i="2"/>
  <c r="E73" i="2" s="1"/>
  <c r="F17" i="2"/>
  <c r="F71" i="2" s="1"/>
  <c r="E17" i="2"/>
  <c r="E71" i="2" s="1"/>
  <c r="F16" i="2"/>
  <c r="F70" i="2" s="1"/>
  <c r="E16" i="2"/>
  <c r="E70" i="2" s="1"/>
  <c r="F15" i="2"/>
  <c r="F69" i="2" s="1"/>
  <c r="E15" i="2"/>
  <c r="E69" i="2" s="1"/>
  <c r="F14" i="2"/>
  <c r="F68" i="2" s="1"/>
  <c r="E14" i="2"/>
  <c r="E68" i="2" s="1"/>
  <c r="F13" i="2"/>
  <c r="F67" i="2" s="1"/>
  <c r="E13" i="2"/>
  <c r="E67" i="2" s="1"/>
  <c r="G3" i="2" l="1"/>
  <c r="D67" i="2" s="1"/>
  <c r="G4" i="2"/>
  <c r="D68" i="2" s="1"/>
  <c r="G5" i="2"/>
  <c r="D69" i="2" s="1"/>
  <c r="G6" i="2"/>
  <c r="D70" i="2" s="1"/>
  <c r="G9" i="2"/>
  <c r="D73" i="2" s="1"/>
  <c r="G13" i="2"/>
  <c r="G67" i="2" s="1"/>
  <c r="G14" i="2"/>
  <c r="G68" i="2" s="1"/>
  <c r="G15" i="2"/>
  <c r="G69" i="2" s="1"/>
  <c r="G16" i="2"/>
  <c r="G70" i="2" s="1"/>
  <c r="G17" i="2"/>
  <c r="G71" i="2" s="1"/>
  <c r="G19" i="2"/>
  <c r="G73" i="2" s="1"/>
  <c r="F18" i="2"/>
  <c r="F72" i="2" s="1"/>
  <c r="G7" i="2"/>
  <c r="D71" i="2" s="1"/>
  <c r="G8" i="2"/>
  <c r="D72" i="2" s="1"/>
  <c r="E18" i="2"/>
  <c r="M9" i="1"/>
  <c r="N9" i="1"/>
  <c r="L9" i="1"/>
  <c r="I9" i="1"/>
  <c r="G9" i="1"/>
  <c r="H9" i="1"/>
  <c r="F9" i="1"/>
  <c r="C4" i="1"/>
  <c r="C3" i="1"/>
  <c r="C2" i="1"/>
  <c r="B2" i="1"/>
  <c r="B4" i="1"/>
  <c r="B3" i="1"/>
  <c r="O4" i="1"/>
  <c r="P4" i="1"/>
  <c r="O5" i="1"/>
  <c r="P5" i="1"/>
  <c r="O6" i="1"/>
  <c r="P6" i="1"/>
  <c r="O7" i="1"/>
  <c r="P7" i="1"/>
  <c r="O8" i="1"/>
  <c r="K17" i="1" s="1"/>
  <c r="P8" i="1"/>
  <c r="P3" i="1"/>
  <c r="O3" i="1"/>
  <c r="J4" i="1"/>
  <c r="J5" i="1"/>
  <c r="J6" i="1"/>
  <c r="J7" i="1"/>
  <c r="J8" i="1"/>
  <c r="J3" i="1"/>
  <c r="I4" i="1"/>
  <c r="I5" i="1"/>
  <c r="I6" i="1"/>
  <c r="I7" i="1"/>
  <c r="I8" i="1"/>
  <c r="H17" i="1" s="1"/>
  <c r="I3" i="1"/>
  <c r="G18" i="2" l="1"/>
  <c r="G72" i="2" s="1"/>
  <c r="E72" i="2"/>
  <c r="J9" i="1"/>
  <c r="K9" i="1" s="1"/>
  <c r="P9" i="1"/>
  <c r="Q9" i="1" s="1"/>
  <c r="O9" i="1"/>
  <c r="K8" i="1"/>
  <c r="J17" i="1" s="1"/>
  <c r="K6" i="1"/>
  <c r="Q8" i="1"/>
  <c r="M17" i="1" s="1"/>
  <c r="Q4" i="1"/>
  <c r="K4" i="1"/>
  <c r="B6" i="1"/>
  <c r="K7" i="1"/>
  <c r="Q3" i="1"/>
  <c r="C6" i="1"/>
  <c r="Q6" i="1"/>
  <c r="B5" i="1"/>
  <c r="K3" i="1"/>
  <c r="C5" i="1"/>
  <c r="C7" i="1" s="1"/>
  <c r="K5" i="1"/>
  <c r="Q5" i="1"/>
  <c r="Q7" i="1"/>
  <c r="B7" i="1" l="1"/>
</calcChain>
</file>

<file path=xl/connections.xml><?xml version="1.0" encoding="utf-8"?>
<connections xmlns="http://schemas.openxmlformats.org/spreadsheetml/2006/main">
  <connection id="1" name="tmp" type="6" refreshedVersion="5" background="1" saveData="1">
    <textPr sourceFile="E:\PyProj\Others\7-3\tmp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mp1" type="6" refreshedVersion="5" background="1" saveData="1">
    <textPr sourceFile="E:\PyProj\Others\7-3\tmp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mp101" type="6" refreshedVersion="5" background="1" saveData="1">
    <textPr codePage="936" sourceFile="E:\PyProj\Others\7-3\Rules\tmp.txt" space="1" consecutive="1">
      <textFields count="7">
        <textField/>
        <textField/>
        <textField/>
        <textField/>
        <textField/>
        <textField/>
        <textField/>
      </textFields>
    </textPr>
  </connection>
  <connection id="4" name="tmp11" type="6" refreshedVersion="5" background="1" saveData="1">
    <textPr codePage="936" sourceFile="E:\PyProj\Others\7-3\tmp.txt" space="1" consecutive="1">
      <textFields count="6">
        <textField/>
        <textField/>
        <textField/>
        <textField/>
        <textField/>
        <textField/>
      </textFields>
    </textPr>
  </connection>
  <connection id="5" name="tmp111" type="6" refreshedVersion="5" background="1" saveData="1">
    <textPr codePage="936" sourceFile="E:\PyProj\Others\7-3\tmp.txt" space="1" consecutive="1">
      <textFields count="6">
        <textField/>
        <textField/>
        <textField/>
        <textField/>
        <textField/>
        <textField/>
      </textFields>
    </textPr>
  </connection>
  <connection id="6" name="tmp12" type="6" refreshedVersion="5" background="1" saveData="1">
    <textPr sourceFile="E:\PyProj\Others\7-3\tmp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tmp13" type="6" refreshedVersion="5" background="1" saveData="1">
    <textPr codePage="936" sourceFile="E:\PyProj\Others\7-3\tmp.txt" space="1" consecutive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tmp14" type="6" refreshedVersion="5" background="1" saveData="1">
    <textPr codePage="936" sourceFile="E:\PyProj\Others\7-3\LOC\tmp.txt" space="1" consecutive="1">
      <textFields count="7">
        <textField/>
        <textField/>
        <textField/>
        <textField/>
        <textField/>
        <textField/>
        <textField/>
      </textFields>
    </textPr>
  </connection>
  <connection id="9" name="tmp15" type="6" refreshedVersion="5" background="1" saveData="1">
    <textPr codePage="936" sourceFile="E:\PyProj\Others\7-3\LOC\tmp.txt" space="1" consecutive="1">
      <textFields count="7">
        <textField/>
        <textField/>
        <textField/>
        <textField/>
        <textField/>
        <textField/>
        <textField/>
      </textFields>
    </textPr>
  </connection>
  <connection id="10" name="tmp151" type="6" refreshedVersion="5" background="1" saveData="1">
    <textPr codePage="936" sourceFile="E:\PyProj\Others\7-3\LOC\tmp.txt" space="1" consecutive="1">
      <textFields count="7">
        <textField/>
        <textField/>
        <textField/>
        <textField/>
        <textField/>
        <textField/>
        <textField/>
      </textFields>
    </textPr>
  </connection>
  <connection id="11" name="tmp152" type="6" refreshedVersion="5" background="1" saveData="1">
    <textPr codePage="936" sourceFile="E:\PyProj\Others\7-3\LOC\tmp.txt" space="1" consecutive="1">
      <textFields count="7">
        <textField/>
        <textField/>
        <textField/>
        <textField/>
        <textField/>
        <textField/>
        <textField/>
      </textFields>
    </textPr>
  </connection>
  <connection id="12" name="tmp16" type="6" refreshedVersion="5" background="1" saveData="1">
    <textPr codePage="936" sourceFile="E:\PyProj\Others\7-3\LOC\tmp.txt" space="1" consecutive="1">
      <textFields count="7">
        <textField/>
        <textField/>
        <textField/>
        <textField/>
        <textField/>
        <textField/>
        <textField/>
      </textFields>
    </textPr>
  </connection>
  <connection id="13" name="tmp17" type="6" refreshedVersion="5" background="1" saveData="1">
    <textPr codePage="936" sourceFile="E:\PyProj\Others\7-3\LOC\tmp.txt">
      <textFields count="7">
        <textField/>
        <textField/>
        <textField/>
        <textField/>
        <textField/>
        <textField/>
        <textField/>
      </textFields>
    </textPr>
  </connection>
  <connection id="14" name="tmp19" type="6" refreshedVersion="5" background="1" saveData="1">
    <textPr codePage="936" sourceFile="E:\PyProj\Others\7-3\LOC\tmp.txt" space="1" consecutive="1">
      <textFields count="7">
        <textField/>
        <textField/>
        <textField/>
        <textField/>
        <textField/>
        <textField/>
        <textField/>
      </textFields>
    </textPr>
  </connection>
  <connection id="15" name="tmp2" type="6" refreshedVersion="5" background="1" saveData="1">
    <textPr codePage="936" sourceFile="E:\PyProj\Others\7-3\tmp.txt" space="1" consecutive="1">
      <textFields count="6">
        <textField/>
        <textField/>
        <textField/>
        <textField/>
        <textField/>
        <textField/>
      </textFields>
    </textPr>
  </connection>
  <connection id="16" name="tmp20" type="6" refreshedVersion="5" background="1" saveData="1">
    <textPr codePage="936" sourceFile="E:\PyProj\Others\7-3\LOC\tmp.txt" space="1" consecutive="1">
      <textFields count="7">
        <textField/>
        <textField/>
        <textField/>
        <textField/>
        <textField/>
        <textField/>
        <textField/>
      </textFields>
    </textPr>
  </connection>
  <connection id="17" name="tmp201" type="6" refreshedVersion="5" background="1" saveData="1">
    <textPr codePage="936" sourceFile="E:\PyProj\Others\7-3\LOC\tmp.txt" space="1" consecutive="1">
      <textFields count="7">
        <textField/>
        <textField/>
        <textField/>
        <textField/>
        <textField/>
        <textField/>
        <textField/>
      </textFields>
    </textPr>
  </connection>
  <connection id="18" name="tmp21" type="6" refreshedVersion="5" background="1" saveData="1">
    <textPr codePage="936" sourceFile="E:\PyProj\Others\7-3\tmp.txt" space="1" consecutive="1">
      <textFields count="6">
        <textField/>
        <textField/>
        <textField/>
        <textField/>
        <textField/>
        <textField/>
      </textFields>
    </textPr>
  </connection>
  <connection id="19" name="tmp22" type="6" refreshedVersion="5" background="1" saveData="1">
    <textPr codePage="936" sourceFile="E:\PyProj\Others\7-3\LOC\tmp.txt" space="1" consecutive="1">
      <textFields count="7">
        <textField/>
        <textField/>
        <textField/>
        <textField/>
        <textField/>
        <textField/>
        <textField/>
      </textFields>
    </textPr>
  </connection>
  <connection id="20" name="tmp3" type="6" refreshedVersion="5" background="1" saveData="1">
    <textPr sourceFile="E:\PyProj\Others\7-3\tmp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tmp31" type="6" refreshedVersion="5" background="1" saveData="1">
    <textPr sourceFile="E:\PyProj\Others\7-3\tmp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tmp32" type="6" refreshedVersion="5" background="1" saveData="1">
    <textPr sourceFile="E:\PyProj\Others\7-3\tmp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tmp4" type="6" refreshedVersion="5" background="1" saveData="1">
    <textPr codePage="936" sourceFile="E:\PyProj\Others\7-3\tmp.txt" space="1" consecutive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tmp41" type="6" refreshedVersion="5" background="1" saveData="1">
    <textPr codePage="936" sourceFile="E:\PyProj\Others\7-3\tmp.txt" space="1" consecutive="1">
      <textFields count="7">
        <textField/>
        <textField/>
        <textField/>
        <textField/>
        <textField/>
        <textField/>
        <textField/>
      </textFields>
    </textPr>
  </connection>
  <connection id="25" name="tmp42" type="6" refreshedVersion="5" background="1" saveData="1">
    <textPr codePage="936" sourceFile="E:\PyProj\Others\7-3\tmp.txt" space="1" consecutive="1">
      <textFields count="7">
        <textField/>
        <textField/>
        <textField/>
        <textField/>
        <textField/>
        <textField/>
        <textField/>
      </textFields>
    </textPr>
  </connection>
  <connection id="26" name="tmp5" type="6" refreshedVersion="5" background="1" saveData="1">
    <textPr sourceFile="E:\PyProj\Others\7-3\tmp.txt" space="1" consecutive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tmp51111111" type="6" refreshedVersion="5" background="1" saveData="1">
    <textPr codePage="936" sourceFile="E:\PyProj\Others\7-3\tmp.txt" space="1" consecutive="1">
      <textFields count="7">
        <textField/>
        <textField/>
        <textField/>
        <textField/>
        <textField/>
        <textField/>
        <textField/>
      </textFields>
    </textPr>
  </connection>
  <connection id="28" name="tmp511111111" type="6" refreshedVersion="5" background="1" saveData="1">
    <textPr codePage="936" sourceFile="E:\PyProj\Others\7-3\tmp.txt" space="1" consecutive="1">
      <textFields count="7">
        <textField/>
        <textField/>
        <textField/>
        <textField/>
        <textField/>
        <textField/>
        <textField/>
      </textFields>
    </textPr>
  </connection>
  <connection id="29" name="tmp5111111111" type="6" refreshedVersion="5" background="1" saveData="1">
    <textPr codePage="936" sourceFile="E:\PyProj\Others\7-3\tmp.txt" space="1" consecutive="1">
      <textFields count="7">
        <textField/>
        <textField/>
        <textField/>
        <textField/>
        <textField/>
        <textField/>
        <textField/>
      </textFields>
    </textPr>
  </connection>
  <connection id="30" name="tmp51111111111" type="6" refreshedVersion="5" background="1" saveData="1">
    <textPr codePage="936" sourceFile="E:\PyProj\Others\7-3\tmp.txt" space="1" consecutive="1">
      <textFields count="7">
        <textField/>
        <textField/>
        <textField/>
        <textField/>
        <textField/>
        <textField/>
        <textField/>
      </textFields>
    </textPr>
  </connection>
  <connection id="31" name="tmp5111112" type="6" refreshedVersion="5" background="1" saveData="1">
    <textPr codePage="936" sourceFile="E:\PyProj\Others\7-3\tmp.txt" space="1" consecutive="1">
      <textFields count="7">
        <textField/>
        <textField/>
        <textField/>
        <textField/>
        <textField/>
        <textField/>
        <textField/>
      </textFields>
    </textPr>
  </connection>
  <connection id="32" name="tmp51111121" type="6" refreshedVersion="5" background="1" saveData="1">
    <textPr codePage="936" sourceFile="E:\PyProj\Others\7-3\tmp.txt" space="1" consecutive="1">
      <textFields count="7">
        <textField/>
        <textField/>
        <textField/>
        <textField/>
        <textField/>
        <textField/>
        <textField/>
      </textFields>
    </textPr>
  </connection>
  <connection id="33" name="tmp511111211" type="6" refreshedVersion="5" background="1" saveData="1">
    <textPr codePage="936" sourceFile="E:\PyProj\Others\7-3\tmp.txt" space="1" consecutive="1">
      <textFields count="7">
        <textField/>
        <textField/>
        <textField/>
        <textField/>
        <textField/>
        <textField/>
        <textField/>
      </textFields>
    </textPr>
  </connection>
  <connection id="34" name="tmp7" type="6" refreshedVersion="5" background="1" saveData="1">
    <textPr codePage="936" sourceFile="E:\PyProj\Others\7-3\tmp.txt" space="1" consecutive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" name="tmp82" type="6" refreshedVersion="5" background="1" saveData="1">
    <textPr codePage="936" sourceFile="E:\PyProj\Others\7-3\LOC\tmp.txt" space="1" consecutive="1">
      <textFields count="7">
        <textField/>
        <textField/>
        <textField/>
        <textField/>
        <textField/>
        <textField/>
        <textField/>
      </textFields>
    </textPr>
  </connection>
  <connection id="36" name="tmp9" type="6" refreshedVersion="5" background="1" saveData="1">
    <textPr codePage="936" sourceFile="E:\PyProj\Others\7-3\LOC\tmp.txt" space="1" consecutive="1">
      <textFields count="7">
        <textField/>
        <textField/>
        <textField/>
        <textField/>
        <textField/>
        <textField/>
        <textField/>
      </textFields>
    </textPr>
  </connection>
  <connection id="37" name="tmp91" type="6" refreshedVersion="5" background="1" saveData="1">
    <textPr codePage="936" sourceFile="E:\PyProj\Others\7-3\LOC\tmp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<sst xmlns="http://schemas.openxmlformats.org/spreadsheetml/2006/main" count="2580" uniqueCount="1783">
  <si>
    <t>HMM1</t>
    <phoneticPr fontId="1" type="noConversion"/>
  </si>
  <si>
    <t>标</t>
    <phoneticPr fontId="1" type="noConversion"/>
  </si>
  <si>
    <t>抽</t>
    <phoneticPr fontId="1" type="noConversion"/>
  </si>
  <si>
    <t>正</t>
    <phoneticPr fontId="1" type="noConversion"/>
  </si>
  <si>
    <t>P</t>
  </si>
  <si>
    <t>P</t>
    <phoneticPr fontId="1" type="noConversion"/>
  </si>
  <si>
    <t>R</t>
  </si>
  <si>
    <t>R</t>
    <phoneticPr fontId="1" type="noConversion"/>
  </si>
  <si>
    <t>F</t>
  </si>
  <si>
    <t>F</t>
    <phoneticPr fontId="1" type="noConversion"/>
  </si>
  <si>
    <t>HMM2</t>
    <phoneticPr fontId="1" type="noConversion"/>
  </si>
  <si>
    <t>HMM1</t>
    <phoneticPr fontId="1" type="noConversion"/>
  </si>
  <si>
    <t>标</t>
    <phoneticPr fontId="1" type="noConversion"/>
  </si>
  <si>
    <t>主体</t>
    <phoneticPr fontId="1" type="noConversion"/>
  </si>
  <si>
    <t>谓词</t>
    <phoneticPr fontId="1" type="noConversion"/>
  </si>
  <si>
    <t>客体</t>
    <phoneticPr fontId="1" type="noConversion"/>
  </si>
  <si>
    <t>时间</t>
    <phoneticPr fontId="1" type="noConversion"/>
  </si>
  <si>
    <t>地点</t>
    <phoneticPr fontId="1" type="noConversion"/>
  </si>
  <si>
    <t>非</t>
    <phoneticPr fontId="1" type="noConversion"/>
  </si>
  <si>
    <t>F-1</t>
    <phoneticPr fontId="1" type="noConversion"/>
  </si>
  <si>
    <t>求和</t>
    <phoneticPr fontId="1" type="noConversion"/>
  </si>
  <si>
    <t>范围</t>
  </si>
  <si>
    <t>范围</t>
    <phoneticPr fontId="1" type="noConversion"/>
  </si>
  <si>
    <t>标</t>
    <phoneticPr fontId="1" type="noConversion"/>
  </si>
  <si>
    <t>抽</t>
    <phoneticPr fontId="1" type="noConversion"/>
  </si>
  <si>
    <t>正</t>
    <phoneticPr fontId="1" type="noConversion"/>
  </si>
  <si>
    <t>train</t>
  </si>
  <si>
    <t>test</t>
  </si>
  <si>
    <t>test-HMM1</t>
  </si>
  <si>
    <t>test-HMM2</t>
  </si>
  <si>
    <t>时间</t>
  </si>
  <si>
    <t>地点</t>
  </si>
  <si>
    <t>all</t>
    <phoneticPr fontId="1" type="noConversion"/>
  </si>
  <si>
    <t>P</t>
    <phoneticPr fontId="1" type="noConversion"/>
  </si>
  <si>
    <t>R</t>
    <phoneticPr fontId="1" type="noConversion"/>
  </si>
  <si>
    <t>F</t>
    <phoneticPr fontId="1" type="noConversion"/>
  </si>
  <si>
    <t>plus 0.5loc</t>
    <phoneticPr fontId="1" type="noConversion"/>
  </si>
  <si>
    <t>词性编码</t>
  </si>
  <si>
    <t>词性名称</t>
  </si>
  <si>
    <t>注 解</t>
  </si>
  <si>
    <t>Ag</t>
  </si>
  <si>
    <t>形语素</t>
  </si>
  <si>
    <t>形容词性语素。形容词代码为 a，语素代码ｇ前面置以A。</t>
  </si>
  <si>
    <t>a</t>
  </si>
  <si>
    <t>形容词</t>
  </si>
  <si>
    <t>取英语形容词 adjective的第1个字母。</t>
  </si>
  <si>
    <t>ad</t>
  </si>
  <si>
    <t>副形词</t>
  </si>
  <si>
    <t>直接作状语的形容词。形容词代码 a和副词代码d并在一起。</t>
  </si>
  <si>
    <t>an</t>
  </si>
  <si>
    <t>名形词</t>
  </si>
  <si>
    <t>具有名词功能的形容词。形容词代码 a和名词代码n并在一起。</t>
  </si>
  <si>
    <t>b</t>
  </si>
  <si>
    <t>区别词</t>
  </si>
  <si>
    <t>取汉字“别”的声母。</t>
  </si>
  <si>
    <t>c</t>
  </si>
  <si>
    <t>连词</t>
  </si>
  <si>
    <t>取英语连词 conjunction的第1个字母。</t>
  </si>
  <si>
    <t>dg</t>
  </si>
  <si>
    <t>副语素</t>
  </si>
  <si>
    <t>副词性语素。副词代码为 d，语素代码ｇ前面置以D。</t>
  </si>
  <si>
    <t>d</t>
  </si>
  <si>
    <t>副词</t>
  </si>
  <si>
    <t>取 adverb的第2个字母，因其第1个字母已用于形容词。</t>
  </si>
  <si>
    <t>e</t>
  </si>
  <si>
    <t>叹词</t>
  </si>
  <si>
    <t>取英语叹词 exclamation的第1个字母。</t>
  </si>
  <si>
    <t>f</t>
  </si>
  <si>
    <t>方位词</t>
  </si>
  <si>
    <t>取汉字“方”</t>
  </si>
  <si>
    <t>g</t>
  </si>
  <si>
    <t>语素</t>
  </si>
  <si>
    <t>绝大多数语素都能作为合成词的“词根”，取汉字“根”的声母。</t>
  </si>
  <si>
    <t>h</t>
  </si>
  <si>
    <t>前接成分</t>
  </si>
  <si>
    <t>取英语 head的第1个字母。</t>
  </si>
  <si>
    <t>i</t>
  </si>
  <si>
    <t>成语</t>
  </si>
  <si>
    <t>取英语成语 idiom的第1个字母。</t>
  </si>
  <si>
    <t>j</t>
  </si>
  <si>
    <t>简称略语</t>
  </si>
  <si>
    <t>取汉字“简”的声母。</t>
  </si>
  <si>
    <t>k</t>
  </si>
  <si>
    <t>后接成分</t>
  </si>
  <si>
    <t>l</t>
  </si>
  <si>
    <t>习用语</t>
  </si>
  <si>
    <t>习用语尚未成为成语，有点“临时性”，取“临”的声母。</t>
  </si>
  <si>
    <t>m</t>
  </si>
  <si>
    <t>数词</t>
  </si>
  <si>
    <t>取英语 numeral的第3个字母，n，u已有他用。</t>
  </si>
  <si>
    <t>Ng</t>
  </si>
  <si>
    <t>名语素</t>
  </si>
  <si>
    <t>名词性语素。名词代码为 n，语素代码ｇ前面置以N。</t>
  </si>
  <si>
    <t>n</t>
  </si>
  <si>
    <t>名词</t>
  </si>
  <si>
    <t>取英语名词 noun的第1个字母。</t>
  </si>
  <si>
    <t>nr</t>
  </si>
  <si>
    <t>人名</t>
  </si>
  <si>
    <t>名词代码 n和“人(ren)”的声母并在一起。</t>
  </si>
  <si>
    <t>ns</t>
  </si>
  <si>
    <t>地名</t>
  </si>
  <si>
    <t>名词代码 n和处所词代码s并在一起。</t>
  </si>
  <si>
    <t>nt</t>
  </si>
  <si>
    <t>机构团体</t>
  </si>
  <si>
    <t>“团”的声母为 t，名词代码n和t并在一起。</t>
  </si>
  <si>
    <t>nz</t>
  </si>
  <si>
    <t>其他专名</t>
  </si>
  <si>
    <t>“专”的声母的第 1个字母为z，名词代码n和z并在一起。</t>
  </si>
  <si>
    <t>o</t>
  </si>
  <si>
    <t>拟声词</t>
  </si>
  <si>
    <t>取英语拟声词 onomatopoeia的第1个字母。</t>
  </si>
  <si>
    <t>p</t>
  </si>
  <si>
    <t>介词</t>
  </si>
  <si>
    <t>取英语介词 prepositional的第1个字母。</t>
  </si>
  <si>
    <t>q</t>
  </si>
  <si>
    <t>量词</t>
  </si>
  <si>
    <t>取英语 quantity的第1个字母。</t>
  </si>
  <si>
    <t>r</t>
  </si>
  <si>
    <t>代词</t>
  </si>
  <si>
    <t>取英语代词 pronoun的第2个字母,因p已用于介词。</t>
  </si>
  <si>
    <t>s</t>
  </si>
  <si>
    <t>处所词</t>
  </si>
  <si>
    <t>取英语 space的第1个字母。</t>
  </si>
  <si>
    <t>tg</t>
  </si>
  <si>
    <t>时语素</t>
  </si>
  <si>
    <t>时间词性语素。时间词代码为 t,在语素的代码g前面置以T。</t>
  </si>
  <si>
    <t>t</t>
  </si>
  <si>
    <t>时间词</t>
  </si>
  <si>
    <t>取英语 time的第1个字母。</t>
  </si>
  <si>
    <t>u</t>
  </si>
  <si>
    <t>助词</t>
  </si>
  <si>
    <t>取英语助词 auxiliary</t>
  </si>
  <si>
    <t>vg</t>
  </si>
  <si>
    <t>动语素</t>
  </si>
  <si>
    <t>动词性语素。动词代码为 v。在语素的代码g前面置以V。</t>
  </si>
  <si>
    <t>v</t>
  </si>
  <si>
    <t>动词</t>
  </si>
  <si>
    <t>取英语动词 verb的第一个字母。</t>
  </si>
  <si>
    <t>vd</t>
  </si>
  <si>
    <t>副动词</t>
  </si>
  <si>
    <t>直接作状语的动词。动词和副词的代码并在一起。</t>
  </si>
  <si>
    <t>vn</t>
  </si>
  <si>
    <t>名动词</t>
  </si>
  <si>
    <t>指具有名词功能的动词。动词和名词的代码并在一起。</t>
  </si>
  <si>
    <t>w</t>
  </si>
  <si>
    <t>标点符号</t>
  </si>
  <si>
    <t>x</t>
  </si>
  <si>
    <t>非语素字</t>
  </si>
  <si>
    <t>非语素字只是一个符号，字母 x通常用于代表未知数、符号。</t>
  </si>
  <si>
    <t>y</t>
  </si>
  <si>
    <t>语气词</t>
  </si>
  <si>
    <t>取汉字“语”的声母。</t>
  </si>
  <si>
    <t>z</t>
  </si>
  <si>
    <t>状态词</t>
  </si>
  <si>
    <t>取汉字“状”的声母的前一个字母。</t>
  </si>
  <si>
    <t>nh</t>
  </si>
  <si>
    <t>ni</t>
  </si>
  <si>
    <t>nl</t>
  </si>
  <si>
    <t>nd</t>
  </si>
  <si>
    <t>ws</t>
  </si>
  <si>
    <t>wp</t>
  </si>
  <si>
    <t>名词性惯用语</t>
    <phoneticPr fontId="1" type="noConversion"/>
  </si>
  <si>
    <t>标点符号</t>
    <phoneticPr fontId="1" type="noConversion"/>
  </si>
  <si>
    <t>英文单词</t>
    <phoneticPr fontId="1" type="noConversion"/>
  </si>
  <si>
    <t>方位名词</t>
    <phoneticPr fontId="1" type="noConversion"/>
  </si>
  <si>
    <t>国内外，</t>
    <phoneticPr fontId="1" type="noConversion"/>
  </si>
  <si>
    <t>人名</t>
    <phoneticPr fontId="1" type="noConversion"/>
  </si>
  <si>
    <t>非</t>
  </si>
  <si>
    <t>正</t>
  </si>
  <si>
    <t>名词</t>
    <phoneticPr fontId="1" type="noConversion"/>
  </si>
  <si>
    <t>plus 语言规则</t>
  </si>
  <si>
    <t>plus 语言规则</t>
    <phoneticPr fontId="1" type="noConversion"/>
  </si>
  <si>
    <t>求和</t>
  </si>
  <si>
    <t>求和</t>
    <phoneticPr fontId="1" type="noConversion"/>
  </si>
  <si>
    <t>HMM1</t>
  </si>
  <si>
    <t>标</t>
  </si>
  <si>
    <t>抽</t>
  </si>
  <si>
    <t>主体</t>
  </si>
  <si>
    <t>谓词</t>
  </si>
  <si>
    <t>客体</t>
  </si>
  <si>
    <t>HMM2</t>
  </si>
  <si>
    <t>plus 0.5loc</t>
  </si>
  <si>
    <t>P</t>
    <phoneticPr fontId="1" type="noConversion"/>
  </si>
  <si>
    <t>R</t>
    <phoneticPr fontId="1" type="noConversion"/>
  </si>
  <si>
    <t>F</t>
    <phoneticPr fontId="1" type="noConversion"/>
  </si>
  <si>
    <t>HMM1</t>
    <phoneticPr fontId="1" type="noConversion"/>
  </si>
  <si>
    <t>HMM2</t>
    <phoneticPr fontId="1" type="noConversion"/>
  </si>
  <si>
    <t>HMM2+LOC</t>
    <phoneticPr fontId="1" type="noConversion"/>
  </si>
  <si>
    <t>HMM2+LOC+RULES</t>
    <phoneticPr fontId="1" type="noConversion"/>
  </si>
  <si>
    <t>16 17 17 22 22</t>
  </si>
  <si>
    <t>9 17 17 3 8</t>
  </si>
  <si>
    <t>17 17 3 8 5</t>
  </si>
  <si>
    <t>11 4 17 3 8</t>
  </si>
  <si>
    <t>19 11 4 17 3</t>
  </si>
  <si>
    <t>11 4 17 3 9</t>
  </si>
  <si>
    <t>17 8 16 8 16</t>
  </si>
  <si>
    <t>8 16 8 16 22</t>
  </si>
  <si>
    <t>16 8 16 22 21</t>
  </si>
  <si>
    <t>17 21 17 19 17</t>
  </si>
  <si>
    <t>21 17 19 17 22</t>
  </si>
  <si>
    <t>17 19 17 22 6</t>
  </si>
  <si>
    <t>6 6 5 22 17</t>
  </si>
  <si>
    <t>22 22 17 0 22</t>
  </si>
  <si>
    <t>22 17 0 22 0</t>
  </si>
  <si>
    <t>19 0 17 22 5</t>
  </si>
  <si>
    <t>10 0 17 22 22</t>
  </si>
  <si>
    <t>17 19 2 17 6</t>
  </si>
  <si>
    <t>19 2 17 6 6</t>
  </si>
  <si>
    <t>6 8 5 17 6</t>
  </si>
  <si>
    <t>8 5 17 6 6</t>
  </si>
  <si>
    <t>22 17 21 16 18</t>
  </si>
  <si>
    <t>P</t>
    <phoneticPr fontId="1" type="noConversion"/>
  </si>
  <si>
    <t>R</t>
    <phoneticPr fontId="1" type="noConversion"/>
  </si>
  <si>
    <t>F</t>
    <phoneticPr fontId="1" type="noConversion"/>
  </si>
  <si>
    <t>0 22 18 17 22</t>
  </si>
  <si>
    <t>22 18 17 22 17</t>
  </si>
  <si>
    <t>3 8 5 17 0</t>
  </si>
  <si>
    <t>15 17 22 17 3</t>
  </si>
  <si>
    <t>17 22 17 3 8</t>
  </si>
  <si>
    <t>17 7 8 17 17</t>
  </si>
  <si>
    <t>19 4 17 17 21</t>
  </si>
  <si>
    <t>4 17 17 21 8</t>
  </si>
  <si>
    <t>17 17 3 21 17</t>
  </si>
  <si>
    <t>6 19 5 17 17</t>
  </si>
  <si>
    <t>19 5 17 17 22</t>
  </si>
  <si>
    <t>5 17 17 22 16</t>
  </si>
  <si>
    <t>19 17 17 3 22</t>
  </si>
  <si>
    <t>22 19 5 21 1</t>
  </si>
  <si>
    <t>6 19 5 4 17</t>
  </si>
  <si>
    <t>19 5 4 17 22</t>
  </si>
  <si>
    <t>5 4 17 22 17</t>
  </si>
  <si>
    <t>22 22 17 22 3</t>
  </si>
  <si>
    <t>19 17 22 10 22</t>
  </si>
  <si>
    <t>17 22 10 22 21</t>
  </si>
  <si>
    <t>0 22 17 16 18</t>
  </si>
  <si>
    <t>22 19 17 3 8</t>
  </si>
  <si>
    <t>6 22 5 17 17</t>
  </si>
  <si>
    <t>22 5 17 17 8</t>
  </si>
  <si>
    <t>5 22 17 22 17</t>
  </si>
  <si>
    <t>22 5 17 17 11</t>
  </si>
  <si>
    <t>5 17 17 11 17</t>
  </si>
  <si>
    <t>22 19 5 17 17</t>
  </si>
  <si>
    <t>19 5 17 17 9</t>
  </si>
  <si>
    <t>5 17 17 9 17</t>
  </si>
  <si>
    <t>17 17 9 17 17</t>
  </si>
  <si>
    <t>17 9 17 17 8</t>
  </si>
  <si>
    <t>5 8 5 8 5</t>
  </si>
  <si>
    <t>8 5 8 5 22</t>
  </si>
  <si>
    <t>5 8 5 22 12</t>
  </si>
  <si>
    <t>22 21 5 17 8</t>
  </si>
  <si>
    <t>22 19 5 17 22</t>
  </si>
  <si>
    <t>19 5 17 22 8</t>
  </si>
  <si>
    <t>8 22 4 17 21</t>
  </si>
  <si>
    <t>9 22 5 22 19</t>
  </si>
  <si>
    <t>17 19 2 22 22</t>
  </si>
  <si>
    <t>0 19 16 17 22</t>
  </si>
  <si>
    <t>19 16 17 22 15</t>
  </si>
  <si>
    <t>16 17 22 15 16</t>
  </si>
  <si>
    <t>5 17 17 17 8</t>
  </si>
  <si>
    <t>22 17 17 11 17</t>
  </si>
  <si>
    <t>22 9 17 17 8</t>
  </si>
  <si>
    <t>22 20 15 22 21</t>
  </si>
  <si>
    <t>16 18 17 22 3</t>
  </si>
  <si>
    <t>18 17 22 3 8</t>
  </si>
  <si>
    <t>22 19 5 22 22</t>
  </si>
  <si>
    <t>12 19 5 22 8</t>
  </si>
  <si>
    <t>12 22 17 17 17</t>
  </si>
  <si>
    <t>12 22 15 15 17</t>
  </si>
  <si>
    <t>22 15 15 17 22</t>
  </si>
  <si>
    <t>15 15 17 22 22</t>
  </si>
  <si>
    <t>15 17 22 22 8</t>
  </si>
  <si>
    <t>8 5 17 17 22</t>
  </si>
  <si>
    <t>22 6 5 17 11</t>
  </si>
  <si>
    <t>6 5 17 11 17</t>
  </si>
  <si>
    <t>22 8 5 17 21</t>
  </si>
  <si>
    <t>12 22 5 17 21</t>
  </si>
  <si>
    <t>22 5 17 21 5</t>
  </si>
  <si>
    <t>17 21 5 17 8</t>
  </si>
  <si>
    <t>22 5 17 11 17</t>
  </si>
  <si>
    <t>8 22 21 9 22</t>
  </si>
  <si>
    <t>22 21 17 12 22</t>
  </si>
  <si>
    <t>19 22 5 21 16</t>
  </si>
  <si>
    <t>19 22 5 6 17</t>
  </si>
  <si>
    <t>16 18 17 3 13</t>
  </si>
  <si>
    <t>16 18 17 22 17</t>
  </si>
  <si>
    <t>18 17 22 17 3</t>
  </si>
  <si>
    <t>17 22 17 3 13</t>
  </si>
  <si>
    <t>0 19 17 17 15</t>
  </si>
  <si>
    <t>19 17 17 15 22</t>
  </si>
  <si>
    <t>17 17 15 22 3</t>
  </si>
  <si>
    <t>19 3 5 22 8</t>
  </si>
  <si>
    <t>6 8 5 17 0</t>
  </si>
  <si>
    <t>17 22 17 3 16</t>
  </si>
  <si>
    <t>0 22 17 22 8</t>
  </si>
  <si>
    <t>0 22 15 15 16</t>
  </si>
  <si>
    <t>0 19 17 21 22</t>
  </si>
  <si>
    <t>20 22 5 17 17</t>
  </si>
  <si>
    <t>22 5 17 17 22</t>
  </si>
  <si>
    <t>5 17 17 22 17</t>
  </si>
  <si>
    <t>6 5 4 22 10</t>
  </si>
  <si>
    <t>5 4 22 10 5</t>
  </si>
  <si>
    <t>5 17 17 16 18</t>
  </si>
  <si>
    <t>19 5 5 22 21</t>
  </si>
  <si>
    <t>5 10 5 21 17</t>
  </si>
  <si>
    <t>19 5 17 22 17</t>
  </si>
  <si>
    <t>5 15 17 22 17</t>
  </si>
  <si>
    <t>6 4 17 22 8</t>
  </si>
  <si>
    <t>8 17 7 8 17</t>
  </si>
  <si>
    <t>0 19 4 17 17</t>
  </si>
  <si>
    <t>22 17 17 17 7</t>
  </si>
  <si>
    <t>5 17 17 3 21</t>
  </si>
  <si>
    <t>0 19 17 17 3</t>
  </si>
  <si>
    <t>7 19 17 3 22</t>
  </si>
  <si>
    <t>6 17 5 22 17</t>
  </si>
  <si>
    <t>20 19 17 22 10</t>
  </si>
  <si>
    <t>9 22 17 17 22</t>
  </si>
  <si>
    <t>13 21 5 17 17</t>
  </si>
  <si>
    <t>6 22 17 8 12</t>
  </si>
  <si>
    <t>12 22 4 17 21</t>
  </si>
  <si>
    <t>22 4 17 21 17</t>
  </si>
  <si>
    <t>6 22 17 16 8</t>
  </si>
  <si>
    <t>22 19 17 20 15</t>
  </si>
  <si>
    <t>19 17 20 15 17</t>
  </si>
  <si>
    <t>17 20 15 17 21</t>
  </si>
  <si>
    <t>20 15 17 21 16</t>
  </si>
  <si>
    <t>3 8 5 17 22</t>
  </si>
  <si>
    <t>15 15 16 17 15</t>
  </si>
  <si>
    <t>15 16 17 15 11</t>
  </si>
  <si>
    <t>22 22 5 22 8</t>
  </si>
  <si>
    <t>17 22 17 3 12</t>
  </si>
  <si>
    <t>22 22 5 5 17</t>
  </si>
  <si>
    <t>22 5 5 17 17</t>
  </si>
  <si>
    <t>5 5 17 17 0</t>
  </si>
  <si>
    <t>5 22 5 17 17</t>
  </si>
  <si>
    <t>22 11 5 17 22</t>
  </si>
  <si>
    <t>17 22 5 17 8</t>
  </si>
  <si>
    <t>5 22 17 17 21</t>
  </si>
  <si>
    <t>22 17 17 21 22</t>
  </si>
  <si>
    <t>0 22 5 17 17</t>
  </si>
  <si>
    <t>22 5 17 17 17</t>
  </si>
  <si>
    <t>12 22 5 22 21</t>
  </si>
  <si>
    <t>16 18 5 17 17</t>
  </si>
  <si>
    <t>22 22 20 17 17</t>
  </si>
  <si>
    <t>22 20 17 17 17</t>
  </si>
  <si>
    <t>9 21 17 17 17</t>
  </si>
  <si>
    <t>21 17 17 17 16</t>
  </si>
  <si>
    <t>17 17 17 16 17</t>
  </si>
  <si>
    <t>17 19 5 6 15</t>
  </si>
  <si>
    <t>3 21 17 3 22</t>
  </si>
  <si>
    <t>3 22 5 22 8</t>
  </si>
  <si>
    <t>0 22 17 17 8</t>
  </si>
  <si>
    <t>10 22 5 9 22</t>
  </si>
  <si>
    <t>10 22 2 21 17</t>
  </si>
  <si>
    <t>17 22 20 17 8</t>
  </si>
  <si>
    <t>22 5 17 15 11</t>
  </si>
  <si>
    <t>5 17 15 11 17</t>
  </si>
  <si>
    <t>12 22 5 17 17</t>
  </si>
  <si>
    <t>17 17 22 17 17</t>
  </si>
  <si>
    <t>17 22 17 17 11</t>
  </si>
  <si>
    <t>17 22 17 17 17</t>
  </si>
  <si>
    <t>17 22 5 17 17</t>
  </si>
  <si>
    <t>5 22 5 21 17</t>
  </si>
  <si>
    <t>0 22 5 21 17</t>
  </si>
  <si>
    <t>0 22 5 6 21</t>
  </si>
  <si>
    <t>0 22 17 17 11</t>
  </si>
  <si>
    <t>0 22 9 17 17</t>
  </si>
  <si>
    <t>0 22 5 17 11</t>
  </si>
  <si>
    <t>非</t>
    <phoneticPr fontId="1" type="noConversion"/>
  </si>
  <si>
    <t>范围</t>
    <phoneticPr fontId="1" type="noConversion"/>
  </si>
  <si>
    <t>17 19 20 16 9</t>
  </si>
  <si>
    <t>19 20 16 9 17</t>
  </si>
  <si>
    <t>22 8 6 5 21</t>
  </si>
  <si>
    <t>5 22 3 12 22</t>
  </si>
  <si>
    <t>19 5 6 15 22</t>
  </si>
  <si>
    <t>19 9 22 3 8</t>
  </si>
  <si>
    <t>0 22 17 17 3</t>
  </si>
  <si>
    <t>22 17 17 3 22</t>
  </si>
  <si>
    <t>3 22 5 17 15</t>
  </si>
  <si>
    <t>17 22 6 17 8</t>
  </si>
  <si>
    <t>22 6 17 8 22</t>
  </si>
  <si>
    <t>20 19 6 5 17</t>
  </si>
  <si>
    <t>8 8 6 8 8</t>
  </si>
  <si>
    <t>12 22 6 0 17</t>
  </si>
  <si>
    <t>0 22 0 17 17</t>
  </si>
  <si>
    <t>22 0 17 17 3</t>
  </si>
  <si>
    <t>0 17 17 3 8</t>
  </si>
  <si>
    <t>17 22 5 17 12</t>
  </si>
  <si>
    <t>8 22 6 8 8</t>
  </si>
  <si>
    <t>22 5 6 21 17</t>
  </si>
  <si>
    <t>10 22 9 3 22</t>
  </si>
  <si>
    <t>22 8 5 17 17</t>
  </si>
  <si>
    <t>22 21 20 17 17</t>
  </si>
  <si>
    <t>21 20 17 17 17</t>
  </si>
  <si>
    <t>20 17 17 17 22</t>
  </si>
  <si>
    <t>17 17 17 22 3</t>
  </si>
  <si>
    <t>17 17 22 3 8</t>
  </si>
  <si>
    <t>0 22 6 5 17</t>
  </si>
  <si>
    <t>21 11 21 17 17</t>
  </si>
  <si>
    <t>10 22 17 17 22</t>
  </si>
  <si>
    <t>17 16 17 22 17</t>
  </si>
  <si>
    <t>17 22 6 22 21</t>
  </si>
  <si>
    <t>16 18 17 21 22</t>
  </si>
  <si>
    <t>17 22 6 22 22</t>
  </si>
  <si>
    <t>22 5 6 17 21</t>
  </si>
  <si>
    <t>5 6 17 21 16</t>
  </si>
  <si>
    <t>17 16 17 17 22</t>
  </si>
  <si>
    <t>19 9 17 17 3</t>
  </si>
  <si>
    <t>17 17 21 17 19</t>
  </si>
  <si>
    <t>0 19 0 17 22</t>
  </si>
  <si>
    <t>16 17 3 17 22</t>
  </si>
  <si>
    <t>19 22 17 21 16</t>
  </si>
  <si>
    <t>客体-时间</t>
    <phoneticPr fontId="1" type="noConversion"/>
  </si>
  <si>
    <t>主体-时间</t>
    <phoneticPr fontId="1" type="noConversion"/>
  </si>
  <si>
    <t>客体-谓词</t>
    <phoneticPr fontId="1" type="noConversion"/>
  </si>
  <si>
    <t>22 12 9 21 17</t>
  </si>
  <si>
    <t>9 17 22 22 22</t>
  </si>
  <si>
    <t>12 9 22 17 22</t>
  </si>
  <si>
    <t>17 22 22 22 8</t>
  </si>
  <si>
    <t>22 17 22 5 8</t>
  </si>
  <si>
    <t>17 22 22 17 16</t>
  </si>
  <si>
    <t>22 3 22 17 8</t>
  </si>
  <si>
    <t>5 17 22 22 5</t>
  </si>
  <si>
    <t>3 12 22 22 8</t>
  </si>
  <si>
    <t>18 15 9 22 22</t>
  </si>
  <si>
    <t>15 9 22 22 22</t>
  </si>
  <si>
    <t>17 12 9 22 8</t>
  </si>
  <si>
    <t>22 5 22 16 17</t>
  </si>
  <si>
    <t>22 17 22 22 8</t>
  </si>
  <si>
    <t>17 17 9 22 22</t>
  </si>
  <si>
    <t>17 9 22 22 17</t>
  </si>
  <si>
    <t>9 22 22 17 8</t>
  </si>
  <si>
    <t>16 18 9 22 22</t>
  </si>
  <si>
    <t>18 9 22 22 5</t>
  </si>
  <si>
    <t>9 22 22 5 21</t>
  </si>
  <si>
    <t>16 18 9 22 17</t>
  </si>
  <si>
    <t>18 9 22 17 8</t>
  </si>
  <si>
    <t>0 17 22 9 17</t>
  </si>
  <si>
    <t>17 22 22 4 17</t>
  </si>
  <si>
    <t>12 22 22 5 10</t>
  </si>
  <si>
    <t>3 12 22 17 4</t>
  </si>
  <si>
    <t>22 3 22 17 10</t>
  </si>
  <si>
    <t>22 5 22 21 16</t>
  </si>
  <si>
    <t>12 22 22 20 17</t>
  </si>
  <si>
    <t>17 22 19 22 22</t>
  </si>
  <si>
    <t>22 19 22 22 8</t>
  </si>
  <si>
    <t>19 22 22 8 22</t>
  </si>
  <si>
    <t>8 10 22 17 8</t>
  </si>
  <si>
    <t>17 22 22 22 17</t>
  </si>
  <si>
    <t>22 22 22 17 3</t>
  </si>
  <si>
    <t>17 22 9 22 8</t>
  </si>
  <si>
    <t>17 22 22 17 22</t>
  </si>
  <si>
    <t>3 22 22 17 17</t>
  </si>
  <si>
    <t>22 21 22 21 17</t>
  </si>
  <si>
    <t>8 10 22 16 8</t>
  </si>
  <si>
    <t>17 21 12 22 22</t>
  </si>
  <si>
    <t>21 12 22 22 21</t>
  </si>
  <si>
    <t>12 22 22 21 22</t>
  </si>
  <si>
    <t>17 22 22 17 19</t>
  </si>
  <si>
    <t>22 22 17 19 6</t>
  </si>
  <si>
    <t>3 12 22 4 8</t>
  </si>
  <si>
    <t>17 12 22 4 8</t>
  </si>
  <si>
    <t>22 5 9 22 8</t>
  </si>
  <si>
    <t>21 17 12 22 5</t>
  </si>
  <si>
    <t>17 12 22 5 21</t>
  </si>
  <si>
    <t>11 17 22 19 17</t>
  </si>
  <si>
    <t>11 22 22 19 17</t>
  </si>
  <si>
    <t>13 8 17 19 5</t>
  </si>
  <si>
    <t>5 22 22 17 17</t>
  </si>
  <si>
    <t>17 10 22 2 21</t>
  </si>
  <si>
    <t>10 22 22 17 17</t>
  </si>
  <si>
    <t>5 17 22 20 17</t>
  </si>
  <si>
    <t>9 21 17 22 17</t>
  </si>
  <si>
    <t>17 12 22 22 5</t>
  </si>
  <si>
    <t>12 22 22 5 8</t>
  </si>
  <si>
    <t>5 17 22 0 8</t>
  </si>
  <si>
    <t>17 10 22 17 8</t>
  </si>
  <si>
    <t>22 3 22 5 17</t>
  </si>
  <si>
    <t>0 22 19 5 21</t>
  </si>
  <si>
    <t>22 22 13 21 17</t>
  </si>
  <si>
    <t>17 12 12 22 19</t>
  </si>
  <si>
    <t>12 12 22 19 17</t>
  </si>
  <si>
    <t>17 19 22 17 8</t>
  </si>
  <si>
    <t>17 22 22 16 12</t>
  </si>
  <si>
    <t>18 17 22 4 8</t>
  </si>
  <si>
    <t>18 17 22 22 8</t>
  </si>
  <si>
    <t>17 12 22 5 8</t>
  </si>
  <si>
    <t>22 17 22 17 11</t>
  </si>
  <si>
    <t>22 22 22 17 8</t>
  </si>
  <si>
    <t>22 22 22 17 22</t>
  </si>
  <si>
    <t>12 22 13 21 17</t>
  </si>
  <si>
    <t>9 21 22 17 8</t>
  </si>
  <si>
    <t>7 22 22 17 17</t>
  </si>
  <si>
    <t>20 22 22 17 22</t>
  </si>
  <si>
    <t>19 17 22 5 17</t>
  </si>
  <si>
    <t>0 21 22 17 8</t>
  </si>
  <si>
    <t>17 22 22 5 17</t>
  </si>
  <si>
    <t>8 5 22 12 16</t>
  </si>
  <si>
    <t>8 22 22 17 22</t>
  </si>
  <si>
    <t>21 17 22 21 11</t>
  </si>
  <si>
    <t>10 22 22 17 8</t>
  </si>
  <si>
    <t>17 22 22 20 17</t>
  </si>
  <si>
    <t>13 21 22 22 5</t>
  </si>
  <si>
    <t>2 17 22 7 17</t>
  </si>
  <si>
    <t>12 22 22 17 8</t>
  </si>
  <si>
    <t>21 17 22 22 17</t>
  </si>
  <si>
    <t>12 22 22 17 17</t>
  </si>
  <si>
    <t>17 8 22 9 21</t>
  </si>
  <si>
    <t>5 17 22 5 11</t>
  </si>
  <si>
    <t>17 22 22 20 22</t>
  </si>
  <si>
    <t>3 22 22 17 8</t>
  </si>
  <si>
    <t>19 2 22 22 8</t>
  </si>
  <si>
    <t>0 22 22 17 9</t>
  </si>
  <si>
    <t>0 22 22 22 9</t>
  </si>
  <si>
    <t>8 16 22 1 8</t>
  </si>
  <si>
    <t>8 16 22 5 8</t>
  </si>
  <si>
    <t>17 8 22 22 17</t>
  </si>
  <si>
    <t>8 22 22 17 8</t>
  </si>
  <si>
    <t>22 17 22 7 17</t>
  </si>
  <si>
    <t>22 17 22 5 19</t>
  </si>
  <si>
    <t>8 0 17 8 8</t>
  </si>
  <si>
    <t>16 18 9 22 8</t>
  </si>
  <si>
    <t>19 0 17 21 17</t>
  </si>
  <si>
    <t>0 0 22 17 8</t>
  </si>
  <si>
    <t>5 22 22 13 22</t>
  </si>
  <si>
    <t>22 13 22 12 22</t>
  </si>
  <si>
    <t>13 22 12 22 8</t>
  </si>
  <si>
    <t>20 17 22 16 8</t>
  </si>
  <si>
    <t>21 12 22 22 8</t>
  </si>
  <si>
    <t>10 0 22 21 8</t>
  </si>
  <si>
    <t>22 5 22 17 21</t>
  </si>
  <si>
    <t>22 17 22 8 5</t>
  </si>
  <si>
    <t>17 17 22 17 8</t>
  </si>
  <si>
    <t>5 12 22 12 12</t>
  </si>
  <si>
    <t>16 17 22 17 8</t>
  </si>
  <si>
    <t>22 6 22 21 17</t>
  </si>
  <si>
    <t>22 6 22 22 1</t>
  </si>
  <si>
    <t>17 12 22 21 17</t>
  </si>
  <si>
    <t>8 21 17 17 8</t>
  </si>
  <si>
    <t>22 8 22 21 23</t>
  </si>
  <si>
    <t>17 3 22 16 18</t>
  </si>
  <si>
    <t>5 12 22 5 8</t>
  </si>
  <si>
    <t>主体-谓词</t>
    <phoneticPr fontId="1" type="noConversion"/>
  </si>
  <si>
    <t>20 21 22 8 20</t>
  </si>
  <si>
    <t>4 17 22 17 12</t>
  </si>
  <si>
    <t>17 17 22 17 3</t>
  </si>
  <si>
    <t>1 17 9 22 22</t>
  </si>
  <si>
    <t>17 0 22 15 15</t>
  </si>
  <si>
    <t>22 17 12 22 17</t>
  </si>
  <si>
    <t>17 12 22 17 22</t>
  </si>
  <si>
    <t>17 3 9 22 16</t>
  </si>
  <si>
    <t>5 17 22 22 16</t>
  </si>
  <si>
    <t>13 12 22 22 17</t>
  </si>
  <si>
    <t>8 21 17 22 0</t>
  </si>
  <si>
    <t>5 21 17 5 8</t>
  </si>
  <si>
    <t>5 17 22 17 0</t>
  </si>
  <si>
    <t>17 22 22 17 17</t>
  </si>
  <si>
    <t>9 17 17 17 12</t>
  </si>
  <si>
    <t>15 15 22 23 17</t>
  </si>
  <si>
    <t>17 0 22 18 17</t>
  </si>
  <si>
    <t>17 17 9 22 16</t>
  </si>
  <si>
    <t>22 17 9 22 16</t>
  </si>
  <si>
    <t>20 22 22 9 21</t>
  </si>
  <si>
    <t>20 17 22 0 0</t>
  </si>
  <si>
    <t>5 17 9 22 21</t>
  </si>
  <si>
    <t>3 17 22 10 7</t>
  </si>
  <si>
    <t>17 0 22 22 22</t>
  </si>
  <si>
    <t>5 22 22 8 15</t>
  </si>
  <si>
    <t>17 16 17 16 21</t>
  </si>
  <si>
    <t>19 7 22 8 17</t>
  </si>
  <si>
    <t>9 22 22 11 17</t>
  </si>
  <si>
    <t>5 22 22 17 22</t>
  </si>
  <si>
    <t>17 0 22 17 16</t>
  </si>
  <si>
    <t>16 8 17 0 8</t>
  </si>
  <si>
    <t>客体-主体</t>
    <phoneticPr fontId="1" type="noConversion"/>
  </si>
  <si>
    <t>17 8 20 12 22</t>
  </si>
  <si>
    <t>16 17 7 17 8</t>
  </si>
  <si>
    <t>5 17 8 4 8</t>
  </si>
  <si>
    <t>8 4 8 21 17</t>
  </si>
  <si>
    <t>17 21 8 4 8</t>
  </si>
  <si>
    <t>21 8 4 8 8</t>
  </si>
  <si>
    <t>7 13 17 10 7</t>
  </si>
  <si>
    <t>13 17 10 7 17</t>
  </si>
  <si>
    <t>17 10 7 17 21</t>
  </si>
  <si>
    <t>10 7 17 21 22</t>
  </si>
  <si>
    <t>5 22 17 22 22</t>
  </si>
  <si>
    <t>22 17 22 22 22</t>
  </si>
  <si>
    <t>8 6 5 21 17</t>
  </si>
  <si>
    <t>5 21 17 22 22</t>
  </si>
  <si>
    <t>22 22 17 17 8</t>
  </si>
  <si>
    <t>16 18 15 9 22</t>
  </si>
  <si>
    <t>16 18 15 22 22</t>
  </si>
  <si>
    <t>17 22 5 22 16</t>
  </si>
  <si>
    <t>8 5 17 22 17</t>
  </si>
  <si>
    <t>5 17 22 17 22</t>
  </si>
  <si>
    <t>17 22 17 22 22</t>
  </si>
  <si>
    <t>18 21 17 17 9</t>
  </si>
  <si>
    <t>21 17 17 9 22</t>
  </si>
  <si>
    <t>17 19 0 17 22</t>
  </si>
  <si>
    <t>19 0 17 22 9</t>
  </si>
  <si>
    <t>21 22 17 17 19</t>
  </si>
  <si>
    <t>21 17 17 17 8</t>
  </si>
  <si>
    <t>5 17 17 0 21</t>
  </si>
  <si>
    <t>17 17 0 21 22</t>
  </si>
  <si>
    <t>22 17 17 22 17</t>
  </si>
  <si>
    <t>16 17 17 17 10</t>
  </si>
  <si>
    <t>17 17 17 10 17</t>
  </si>
  <si>
    <t>17 17 10 17 17</t>
  </si>
  <si>
    <t>17 10 17 17 22</t>
  </si>
  <si>
    <t>10 17 17 22 8</t>
  </si>
  <si>
    <t>20 21 17 17 8</t>
  </si>
  <si>
    <t>22 22 17 3 17</t>
  </si>
  <si>
    <t>9 22 3 8 12</t>
  </si>
  <si>
    <t>22 21 17 22 22</t>
  </si>
  <si>
    <t>17 22 0 0 8</t>
  </si>
  <si>
    <t>5 22 8 17 17</t>
  </si>
  <si>
    <t>22 8 17 17 17</t>
  </si>
  <si>
    <t>8 17 17 17 8</t>
  </si>
  <si>
    <t>17 17 17 8 17</t>
  </si>
  <si>
    <t>17 17 8 17 21</t>
  </si>
  <si>
    <t>17 8 17 21 12</t>
  </si>
  <si>
    <t>8 17 21 12 22</t>
  </si>
  <si>
    <t>22 21 17 17 17</t>
  </si>
  <si>
    <t>17 17 17 8 22</t>
  </si>
  <si>
    <t>8 22 17 8 17</t>
  </si>
  <si>
    <t>22 17 8 17 8</t>
  </si>
  <si>
    <t>8 21 17 17 12</t>
  </si>
  <si>
    <t>21 17 17 12 22</t>
  </si>
  <si>
    <t>17 22 0 10 0</t>
  </si>
  <si>
    <t>22 0 10 0 22</t>
  </si>
  <si>
    <t>0 10 0 22 0</t>
  </si>
  <si>
    <t>10 0 22 0 8</t>
  </si>
  <si>
    <t>19 16 17 22 22</t>
  </si>
  <si>
    <t>19 22 10 22 21</t>
  </si>
  <si>
    <t>22 21 11 17 22</t>
  </si>
  <si>
    <t>21 11 17 22 19</t>
  </si>
  <si>
    <t>22 19 17 22 22</t>
  </si>
  <si>
    <t>22 21 11 22 22</t>
  </si>
  <si>
    <t>21 11 22 22 19</t>
  </si>
  <si>
    <t>17 19 5 17 0</t>
  </si>
  <si>
    <t>19 5 17 0 8</t>
  </si>
  <si>
    <t>16 18 5 17 21</t>
  </si>
  <si>
    <t>18 5 17 21 5</t>
  </si>
  <si>
    <t>5 17 21 5 17</t>
  </si>
  <si>
    <t>17 21 5 17 22</t>
  </si>
  <si>
    <t>21 5 17 22 20</t>
  </si>
  <si>
    <t>17 22 17 22 8</t>
  </si>
  <si>
    <t>8 16 17 12 22</t>
  </si>
  <si>
    <t>22 22 17 17 21</t>
  </si>
  <si>
    <t>22 17 17 21 5</t>
  </si>
  <si>
    <t>17 17 21 5 17</t>
  </si>
  <si>
    <t>21 5 17 22 0</t>
  </si>
  <si>
    <t>17 21 5 17 0</t>
  </si>
  <si>
    <t>21 5 17 0 8</t>
  </si>
  <si>
    <t>15 15 17 12 22</t>
  </si>
  <si>
    <t>22 19 5 21 17</t>
  </si>
  <si>
    <t>19 6 5 17 0</t>
  </si>
  <si>
    <t>6 5 17 0 21</t>
  </si>
  <si>
    <t>5 17 0 21 22</t>
  </si>
  <si>
    <t>16 18 17 22 4</t>
  </si>
  <si>
    <t>16 18 17 16 22</t>
  </si>
  <si>
    <t>16 18 17 12 22</t>
  </si>
  <si>
    <t>22 21 17 15 22</t>
  </si>
  <si>
    <t>21 17 15 22 17</t>
  </si>
  <si>
    <t>17 15 22 17 8</t>
  </si>
  <si>
    <t>5 8 17 8 17</t>
  </si>
  <si>
    <t>8 17 8 17 22</t>
  </si>
  <si>
    <t>17 8 17 22 17</t>
  </si>
  <si>
    <t>9 21 7 22 17</t>
  </si>
  <si>
    <t>21 7 22 17 12</t>
  </si>
  <si>
    <t>7 22 17 12 9</t>
  </si>
  <si>
    <t>22 17 12 9 8</t>
  </si>
  <si>
    <t>17 17 22 9 8</t>
  </si>
  <si>
    <t>22 21 5 17 22</t>
  </si>
  <si>
    <t>21 5 17 22 17</t>
  </si>
  <si>
    <t>5 17 22 17 8</t>
  </si>
  <si>
    <t>22 21 17 22 16</t>
  </si>
  <si>
    <t>22 8 0 21 22</t>
  </si>
  <si>
    <t>8 0 21 22 17</t>
  </si>
  <si>
    <t>4 21 5 17 8</t>
  </si>
  <si>
    <t>21 8 15 15 17</t>
  </si>
  <si>
    <t>21 22 15 15 3</t>
  </si>
  <si>
    <t>16 16 17 22 8</t>
  </si>
  <si>
    <t>5 22 9 17 19</t>
  </si>
  <si>
    <t>22 9 17 19 17</t>
  </si>
  <si>
    <t>17 22 17 19 17</t>
  </si>
  <si>
    <t>22 17 19 17 22</t>
  </si>
  <si>
    <t>17 19 17 22 22</t>
  </si>
  <si>
    <t>19 17 22 22 22</t>
  </si>
  <si>
    <t>22 22 22 17 21</t>
  </si>
  <si>
    <t>22 22 17 21 22</t>
  </si>
  <si>
    <t>16 18 21 17 22</t>
  </si>
  <si>
    <t>17 22 21 11 17</t>
  </si>
  <si>
    <t>22 21 11 17 8</t>
  </si>
  <si>
    <t>12 22 17 9 8</t>
  </si>
  <si>
    <t>5 22 2 17 22</t>
  </si>
  <si>
    <t>22 2 17 22 7</t>
  </si>
  <si>
    <t>7 22 17 21 17</t>
  </si>
  <si>
    <t>22 17 21 17 17</t>
  </si>
  <si>
    <t>17 21 17 17 12</t>
  </si>
  <si>
    <t>17 21 17 22 22</t>
  </si>
  <si>
    <t>19 22 5 19 5</t>
  </si>
  <si>
    <t>5 19 5 21 17</t>
  </si>
  <si>
    <t>19 5 21 17 12</t>
  </si>
  <si>
    <t>5 21 17 12 22</t>
  </si>
  <si>
    <t>8 1 17 17 17</t>
  </si>
  <si>
    <t>1 17 17 17 8</t>
  </si>
  <si>
    <t>17 17 17 8 8</t>
  </si>
  <si>
    <t>22 5 11 17 8</t>
  </si>
  <si>
    <t>22 8 17 0 12</t>
  </si>
  <si>
    <t>17 22 0 21 22</t>
  </si>
  <si>
    <t>22 20 17 22 8</t>
  </si>
  <si>
    <t>22 13 21 17 19</t>
  </si>
  <si>
    <t>13 21 17 19 2</t>
  </si>
  <si>
    <t>22 8 5 19 16</t>
  </si>
  <si>
    <t>12 22 7 21 7</t>
  </si>
  <si>
    <t>22 4 21 17 8</t>
  </si>
  <si>
    <t>17 22 17 16 9</t>
  </si>
  <si>
    <t>17 16 9 17 8</t>
  </si>
  <si>
    <t>8 22 17 22 7</t>
  </si>
  <si>
    <t>8 22 17 22 5</t>
  </si>
  <si>
    <t>8 8 0 8 0</t>
  </si>
  <si>
    <t>8 0 8 0 8</t>
  </si>
  <si>
    <t>0 8 0 8 0</t>
  </si>
  <si>
    <t>8 0 8 0 17</t>
  </si>
  <si>
    <t>0 8 0 17 8</t>
  </si>
  <si>
    <t>18 19 0 17 21</t>
  </si>
  <si>
    <t>17 21 3 17 17</t>
  </si>
  <si>
    <t>21 3 17 17 0</t>
  </si>
  <si>
    <t>3 17 17 0 0</t>
  </si>
  <si>
    <t>17 17 0 0 8</t>
  </si>
  <si>
    <t>15 22 21 17 8</t>
  </si>
  <si>
    <t>6 8 9 20 17</t>
  </si>
  <si>
    <t>8 9 20 17 22</t>
  </si>
  <si>
    <t>9 20 17 22 16</t>
  </si>
  <si>
    <t>17 22 17 8 22</t>
  </si>
  <si>
    <t>22 17 9 17 21</t>
  </si>
  <si>
    <t>21 8 17 12 17</t>
  </si>
  <si>
    <t>8 17 12 17 8</t>
  </si>
  <si>
    <t>17 12 17 8 8</t>
  </si>
  <si>
    <t>18 18 7 17 8</t>
  </si>
  <si>
    <t>22 19 0 10 0</t>
  </si>
  <si>
    <t>19 0 10 0 22</t>
  </si>
  <si>
    <t>0 10 0 22 21</t>
  </si>
  <si>
    <t>5 21 1 5 17</t>
  </si>
  <si>
    <t>21 1 5 17 8</t>
  </si>
  <si>
    <t>22 21 17 0 8</t>
  </si>
  <si>
    <t>16 18 9 7 17</t>
  </si>
  <si>
    <t>18 9 7 17 8</t>
  </si>
  <si>
    <t>9 7 17 8 17</t>
  </si>
  <si>
    <t>7 17 8 17 22</t>
  </si>
  <si>
    <t>17 8 17 22 8</t>
  </si>
  <si>
    <t>8 17 22 8 22</t>
  </si>
  <si>
    <t>5 17 17 22 22</t>
  </si>
  <si>
    <t>17 17 22 22 22</t>
  </si>
  <si>
    <t>15 22 21 17 17</t>
  </si>
  <si>
    <t>8 22 5 22 17</t>
  </si>
  <si>
    <t>17 22 5 22 17</t>
  </si>
  <si>
    <t>22 21 20 21 22</t>
  </si>
  <si>
    <t>22 21 17 17 12</t>
  </si>
  <si>
    <t>3 8 17 0 19</t>
  </si>
  <si>
    <t>8 17 0 19 0</t>
  </si>
  <si>
    <t>18 9 22 17 22</t>
  </si>
  <si>
    <t>9 22 17 22 8</t>
  </si>
  <si>
    <t>9 22 17 19 17</t>
  </si>
  <si>
    <t>22 17 17 22 8</t>
  </si>
  <si>
    <t>18 21 5 17 21</t>
  </si>
  <si>
    <t>21 5 17 21 8</t>
  </si>
  <si>
    <t>3 8 5 12 22</t>
  </si>
  <si>
    <t>3 22 16 18 17</t>
  </si>
  <si>
    <t>18 3 5 12 22</t>
  </si>
  <si>
    <t>22 8 5 12 22</t>
  </si>
  <si>
    <t>12 22 15 15 3</t>
  </si>
  <si>
    <t>22 8 20 22 0</t>
  </si>
  <si>
    <t>8 20 22 0 16</t>
  </si>
  <si>
    <t>20 22 0 16 18</t>
  </si>
  <si>
    <t>5 8 5 17 8</t>
  </si>
  <si>
    <t>8 5 17 8 10</t>
  </si>
  <si>
    <t>17 8 10 0 12</t>
  </si>
  <si>
    <t>8 10 0 12 22</t>
  </si>
  <si>
    <t>5 21 17 10 17</t>
  </si>
  <si>
    <t>21 17 10 17 22</t>
  </si>
  <si>
    <t>17 10 17 22 19</t>
  </si>
  <si>
    <t>3 21 8 16 18</t>
  </si>
  <si>
    <t>0 16 18 17 19</t>
  </si>
  <si>
    <t>16 18 17 19 16</t>
  </si>
  <si>
    <t>9 17 17 22 0</t>
  </si>
  <si>
    <t>17 17 22 0 21</t>
  </si>
  <si>
    <t>17 22 0 21 16</t>
  </si>
  <si>
    <t>22 0 21 16 18</t>
  </si>
  <si>
    <t>16 18 17 17 6</t>
  </si>
  <si>
    <t>18 17 17 6 19</t>
  </si>
  <si>
    <t>22 8 17 16 17</t>
  </si>
  <si>
    <t>8 17 16 17 17</t>
  </si>
  <si>
    <t>19 6 5 17 22</t>
  </si>
  <si>
    <t>16 18 17 10 16</t>
  </si>
  <si>
    <t>0 19 0 22 22</t>
  </si>
  <si>
    <t>0 22 17 22 22</t>
  </si>
  <si>
    <t>22 17 22 22 9</t>
  </si>
  <si>
    <t>22 15 15 16 17</t>
  </si>
  <si>
    <t>15 15 16 17 22</t>
  </si>
  <si>
    <t>15 16 17 22 12</t>
  </si>
  <si>
    <t>22 10 17 22 8</t>
  </si>
  <si>
    <t>0 16 17 6 6</t>
  </si>
  <si>
    <t>11 5 17 22 17</t>
  </si>
  <si>
    <t>0 17 8 0 17</t>
  </si>
  <si>
    <t>17 8 0 17 8</t>
  </si>
  <si>
    <t>8 0 17 8 19</t>
  </si>
  <si>
    <t>0 19 0 19 6</t>
  </si>
  <si>
    <t>0 8 7 8 17</t>
  </si>
  <si>
    <t>8 7 8 17 9</t>
  </si>
  <si>
    <t>7 8 17 9 17</t>
  </si>
  <si>
    <t>8 17 9 17 8</t>
  </si>
  <si>
    <t>17 9 17 8 6</t>
  </si>
  <si>
    <t>0 10 17 22 8</t>
  </si>
  <si>
    <t>22 0 8 0 8</t>
  </si>
  <si>
    <t>12 22 17 22 8</t>
  </si>
  <si>
    <t>22 17 22 8 17</t>
  </si>
  <si>
    <t>17 22 8 17 22</t>
  </si>
  <si>
    <t>22 8 17 22 8</t>
  </si>
  <si>
    <t>16 18 13 3 19</t>
  </si>
  <si>
    <t>18 13 3 19 22</t>
  </si>
  <si>
    <t>22 17 17 10 17</t>
  </si>
  <si>
    <t>17 17 10 17 19</t>
  </si>
  <si>
    <t>17 10 17 19 16</t>
  </si>
  <si>
    <t>22 22 17 17 22</t>
  </si>
  <si>
    <t>22 17 17 22 21</t>
  </si>
  <si>
    <t>17 22 17 8 17</t>
  </si>
  <si>
    <t>17 8 17 8 5</t>
  </si>
  <si>
    <t>22 22 17 8 7</t>
  </si>
  <si>
    <t>22 17 8 7 8</t>
  </si>
  <si>
    <t>17 8 7 8 8</t>
  </si>
  <si>
    <t>8 7 8 8 17</t>
  </si>
  <si>
    <t>7 8 8 17 8</t>
  </si>
  <si>
    <t>8 8 17 8 12</t>
  </si>
  <si>
    <t>8 17 8 12 22</t>
  </si>
  <si>
    <t>8 9 17 17 8</t>
  </si>
  <si>
    <t>9 17 17 8 21</t>
  </si>
  <si>
    <t>17 17 8 21 17</t>
  </si>
  <si>
    <t>0 22 0 12 22</t>
  </si>
  <si>
    <t>5 17 17 13 8</t>
  </si>
  <si>
    <t>5 10 5 12 19</t>
  </si>
  <si>
    <t>5 3 17 0 8</t>
  </si>
  <si>
    <t>17 22 17 0 22</t>
  </si>
  <si>
    <t>22 17 0 22 19</t>
  </si>
  <si>
    <t>22 10 5 22 8</t>
  </si>
  <si>
    <t>22 17 17 21 17</t>
  </si>
  <si>
    <t>5 22 22 8 0</t>
  </si>
  <si>
    <t>22 22 8 0 17</t>
  </si>
  <si>
    <t>22 8 0 17 8</t>
  </si>
  <si>
    <t>0 17 8 8 17</t>
  </si>
  <si>
    <t>17 8 8 17 17</t>
  </si>
  <si>
    <t>8 8 17 17 8</t>
  </si>
  <si>
    <t>8 17 17 8 8</t>
  </si>
  <si>
    <t>17 17 17 12 16</t>
  </si>
  <si>
    <t>15 22 23 17 22</t>
  </si>
  <si>
    <t>22 23 17 22 8</t>
  </si>
  <si>
    <t>17 10 17 3 12</t>
  </si>
  <si>
    <t>20 22 9 21 17</t>
  </si>
  <si>
    <t>22 9 21 17 17</t>
  </si>
  <si>
    <t>9 21 17 17 8</t>
  </si>
  <si>
    <t>21 17 17 8 9</t>
  </si>
  <si>
    <t>16 18 0 21 17</t>
  </si>
  <si>
    <t>4 8 4 17 8</t>
  </si>
  <si>
    <t>8 4 17 8 0</t>
  </si>
  <si>
    <t>4 17 8 0 8</t>
  </si>
  <si>
    <t>17 8 0 8 11</t>
  </si>
  <si>
    <t>22 22 9 21 17</t>
  </si>
  <si>
    <t>22 9 21 17 22</t>
  </si>
  <si>
    <t>9 21 17 22 8</t>
  </si>
  <si>
    <t>22 16 23 11 17</t>
  </si>
  <si>
    <t>16 23 11 17 8</t>
  </si>
  <si>
    <t>0 8 0 0 8</t>
  </si>
  <si>
    <t>8 0 0 8 8</t>
  </si>
  <si>
    <t>22 19 8 15 15</t>
  </si>
  <si>
    <t>19 8 15 15 17</t>
  </si>
  <si>
    <t>8 15 15 17 2</t>
  </si>
  <si>
    <t>15 15 17 2 22</t>
  </si>
  <si>
    <t>17 22 0 0 6</t>
  </si>
  <si>
    <t>22 0 0 6 12</t>
  </si>
  <si>
    <t>16 6 0 17 8</t>
  </si>
  <si>
    <t>16 18 17 22 19</t>
  </si>
  <si>
    <t>22 16 17 22 8</t>
  </si>
  <si>
    <t>5 22 17 5 22</t>
  </si>
  <si>
    <t>22 17 5 22 9</t>
  </si>
  <si>
    <t>22 8 5 17 0</t>
  </si>
  <si>
    <t>8 5 17 0 21</t>
  </si>
  <si>
    <t>5 17 0 21 11</t>
  </si>
  <si>
    <t>0 21 11 17 12</t>
  </si>
  <si>
    <t>21 11 17 12 16</t>
  </si>
  <si>
    <t>5 22 19 5 15</t>
  </si>
  <si>
    <t>22 19 5 15 19</t>
  </si>
  <si>
    <t>19 5 15 19 17</t>
  </si>
  <si>
    <t>5 15 19 17 22</t>
  </si>
  <si>
    <t>15 19 17 22 8</t>
  </si>
  <si>
    <t>17 22 10 7 8</t>
  </si>
  <si>
    <t>22 10 7 8 7</t>
  </si>
  <si>
    <t>10 7 8 7 10</t>
  </si>
  <si>
    <t>7 8 7 10 7</t>
  </si>
  <si>
    <t>8 7 10 7 22</t>
  </si>
  <si>
    <t>7 10 7 22 17</t>
  </si>
  <si>
    <t>19 5 21 17 22</t>
  </si>
  <si>
    <t>22 22 8 15 17</t>
  </si>
  <si>
    <t>22 8 15 17 17</t>
  </si>
  <si>
    <t>8 15 17 17 8</t>
  </si>
  <si>
    <t>15 17 17 8 22</t>
  </si>
  <si>
    <t>22 17 10 17 17</t>
  </si>
  <si>
    <t>10 17 17 22 21</t>
  </si>
  <si>
    <t>0 22 17 8 16</t>
  </si>
  <si>
    <t>22 21 17 8 16</t>
  </si>
  <si>
    <t>22 5 4 17 22</t>
  </si>
  <si>
    <t>5 4 17 22 22</t>
  </si>
  <si>
    <t>22 21 17 8 10</t>
  </si>
  <si>
    <t>22 8 17 6 22</t>
  </si>
  <si>
    <t>19 5 4 22 21</t>
  </si>
  <si>
    <t>22 19 5 4 22</t>
  </si>
  <si>
    <t>5 10 5 17 19</t>
  </si>
  <si>
    <t>10 5 17 19 2</t>
  </si>
  <si>
    <t>10 22 17 21 22</t>
  </si>
  <si>
    <t>22 17 21 22 22</t>
  </si>
  <si>
    <t>6 9 15 17 17</t>
  </si>
  <si>
    <t>9 15 17 17 17</t>
  </si>
  <si>
    <t>15 17 17 17 8</t>
  </si>
  <si>
    <t>17 17 17 8 7</t>
  </si>
  <si>
    <t>17 17 8 7 8</t>
  </si>
  <si>
    <t>17 8 7 8 22</t>
  </si>
  <si>
    <t>22 8 0 22 8</t>
  </si>
  <si>
    <t>22 22 11 17 10</t>
  </si>
  <si>
    <t>11 17 10 11 17</t>
  </si>
  <si>
    <t>17 10 11 17 16</t>
  </si>
  <si>
    <t>8 17 17 8 16</t>
  </si>
  <si>
    <t>22 21 17 16 18</t>
  </si>
  <si>
    <t>20 21 22 17 12</t>
  </si>
  <si>
    <t>21 22 17 12 22</t>
  </si>
  <si>
    <t>22 19 15 17 22</t>
  </si>
  <si>
    <t>19 15 17 22 8</t>
  </si>
  <si>
    <t>1 19 1 19 22</t>
  </si>
  <si>
    <t>6 19 0 1 22</t>
  </si>
  <si>
    <t>19 0 1 22 8</t>
  </si>
  <si>
    <t>22 21 0 22 0</t>
  </si>
  <si>
    <t>8 17 0 8 5</t>
  </si>
  <si>
    <t>8 17 8 8 8</t>
  </si>
  <si>
    <t>17 8 8 8 17</t>
  </si>
  <si>
    <t>8 8 8 17 17</t>
  </si>
  <si>
    <t>0 8 1 11 17</t>
  </si>
  <si>
    <t>8 1 11 17 8</t>
  </si>
  <si>
    <t>0 8 0 8 15</t>
  </si>
  <si>
    <t>8 0 8 15 8</t>
  </si>
  <si>
    <t>0 8 15 8 0</t>
  </si>
  <si>
    <t>8 15 8 0 10</t>
  </si>
  <si>
    <t>15 8 0 10 0</t>
  </si>
  <si>
    <t>8 0 10 0 8</t>
  </si>
  <si>
    <t>22 22 0 8 0</t>
  </si>
  <si>
    <t>主体-客体</t>
    <phoneticPr fontId="1" type="noConversion"/>
  </si>
  <si>
    <t>p+T+L+W</t>
    <phoneticPr fontId="1" type="noConversion"/>
  </si>
  <si>
    <t>p+Z+K</t>
    <phoneticPr fontId="1" type="noConversion"/>
  </si>
  <si>
    <t>主体-非</t>
    <phoneticPr fontId="1" type="noConversion"/>
  </si>
  <si>
    <t>19 20 21 22 8</t>
  </si>
  <si>
    <t>21 22 8 20 22</t>
  </si>
  <si>
    <t>5 17 8 10 0</t>
  </si>
  <si>
    <t>8 7 5 17 17</t>
  </si>
  <si>
    <t>20 19 5 17 8</t>
  </si>
  <si>
    <t>19 5 17 8 4</t>
  </si>
  <si>
    <t>17 8 4 8 22</t>
  </si>
  <si>
    <t>22 3 21 8 16</t>
  </si>
  <si>
    <t>1 22 8 17 16</t>
  </si>
  <si>
    <t>12 22 21 4 7</t>
  </si>
  <si>
    <t>19 17 21 11 22</t>
  </si>
  <si>
    <t>17 21 11 22 10</t>
  </si>
  <si>
    <t>21 11 22 10 17</t>
  </si>
  <si>
    <t>11 22 10 17 21</t>
  </si>
  <si>
    <t>22 10 17 21 22</t>
  </si>
  <si>
    <t>10 17 21 22 22</t>
  </si>
  <si>
    <t>8 0 19 17 17</t>
  </si>
  <si>
    <t>3 22 17 22 5</t>
  </si>
  <si>
    <t>22 17 3 16 18</t>
  </si>
  <si>
    <t>0 22 22 17 3</t>
  </si>
  <si>
    <t>22 22 17 3 16</t>
  </si>
  <si>
    <t>22 3 8 0 22</t>
  </si>
  <si>
    <t>17 22 22 21 22</t>
  </si>
  <si>
    <t>22 22 21 22 17</t>
  </si>
  <si>
    <t>17 20 16 17 22</t>
  </si>
  <si>
    <t>20 16 17 22 5</t>
  </si>
  <si>
    <t>5 19 17 22 17</t>
  </si>
  <si>
    <t>5 22 10 17 22</t>
  </si>
  <si>
    <t>5 15 21 22 8</t>
  </si>
  <si>
    <t>0 10 22 19 17</t>
  </si>
  <si>
    <t>10 22 19 17 22</t>
  </si>
  <si>
    <t>22 19 17 22 19</t>
  </si>
  <si>
    <t>19 0 10 17 22</t>
  </si>
  <si>
    <t>0 10 16 17 19</t>
  </si>
  <si>
    <t>21 17 3 8 22</t>
  </si>
  <si>
    <t>4 17 3 8 17</t>
  </si>
  <si>
    <t>17 3 8 17 21</t>
  </si>
  <si>
    <t>21 22 19 11 4</t>
  </si>
  <si>
    <t>22 19 11 4 17</t>
  </si>
  <si>
    <t>4 17 3 9 22</t>
  </si>
  <si>
    <t>5 17 3 12 22</t>
  </si>
  <si>
    <t>19 22 22 17 10</t>
  </si>
  <si>
    <t>22 22 17 10 17</t>
  </si>
  <si>
    <t>22 17 10 17 19</t>
  </si>
  <si>
    <t>17 17 22 22 17</t>
  </si>
  <si>
    <t>17 22 22 17 8</t>
  </si>
  <si>
    <t>17 8 21 17 22</t>
  </si>
  <si>
    <t>22 5 17 21 17</t>
  </si>
  <si>
    <t>5 17 21 17 17</t>
  </si>
  <si>
    <t>17 21 17 17 10</t>
  </si>
  <si>
    <t>21 17 17 10 22</t>
  </si>
  <si>
    <t>17 17 10 22 2</t>
  </si>
  <si>
    <t>4 8 21 17 22</t>
  </si>
  <si>
    <t>19 17 21 22 21</t>
  </si>
  <si>
    <t>10 5 12 22 5</t>
  </si>
  <si>
    <t>4 22 10 5 22</t>
  </si>
  <si>
    <t>6 17 22 22 17</t>
  </si>
  <si>
    <t>10 20 22 17 22</t>
  </si>
  <si>
    <t>20 22 17 22 22</t>
  </si>
  <si>
    <t>17 22 19 17 17</t>
  </si>
  <si>
    <t>22 19 17 17 0</t>
  </si>
  <si>
    <t>19 17 17 0 7</t>
  </si>
  <si>
    <t>17 17 0 7 17</t>
  </si>
  <si>
    <t>0 7 17 8 22</t>
  </si>
  <si>
    <t>5 15 17 8 15</t>
  </si>
  <si>
    <t>9 16 16 18 3</t>
  </si>
  <si>
    <t>16 16 18 3 22</t>
  </si>
  <si>
    <t>16 18 3 22 17</t>
  </si>
  <si>
    <t>18 3 22 17 9</t>
  </si>
  <si>
    <t>3 22 17 9 17</t>
  </si>
  <si>
    <t>22 17 9 17 17</t>
  </si>
  <si>
    <t>17 9 17 17 17</t>
  </si>
  <si>
    <t>9 17 17 17 3</t>
  </si>
  <si>
    <t>17 17 17 3 21</t>
  </si>
  <si>
    <t>17 17 3 21 12</t>
  </si>
  <si>
    <t>17 3 21 12 22</t>
  </si>
  <si>
    <t>10 17 3 12 22</t>
  </si>
  <si>
    <t>19 17 17 22 22</t>
  </si>
  <si>
    <t>17 17 9 17 19</t>
  </si>
  <si>
    <t>17 9 17 19 5</t>
  </si>
  <si>
    <t>17 17 21 22 22</t>
  </si>
  <si>
    <t>10 5 21 17 22</t>
  </si>
  <si>
    <t>5 17 9 22 8</t>
  </si>
  <si>
    <t>5 17 21 22 8</t>
  </si>
  <si>
    <t>5 15 21 9 17</t>
  </si>
  <si>
    <t>20 19 8 17 22</t>
  </si>
  <si>
    <t>19 8 17 22 20</t>
  </si>
  <si>
    <t>16 17 22 22 5</t>
  </si>
  <si>
    <t>13 3 8 5 17</t>
  </si>
  <si>
    <t>11 17 21 17 8</t>
  </si>
  <si>
    <t>5 22 19 8 15</t>
  </si>
  <si>
    <t>22 17 3 8 17</t>
  </si>
  <si>
    <t>17 3 8 17 17</t>
  </si>
  <si>
    <t>17 0 10 19 17</t>
  </si>
  <si>
    <t>0 22 22 17 0</t>
  </si>
  <si>
    <t>17 17 22 17 21</t>
  </si>
  <si>
    <t>17 22 17 21 12</t>
  </si>
  <si>
    <t>22 17 21 12 22</t>
  </si>
  <si>
    <t>6 0 19 17 22</t>
  </si>
  <si>
    <t>0 19 17 22 5</t>
  </si>
  <si>
    <t>17 8 21 22 8</t>
  </si>
  <si>
    <t>0 17 9 22 5</t>
  </si>
  <si>
    <t>5 17 9 22 5</t>
  </si>
  <si>
    <t>17 21 9 22 8</t>
  </si>
  <si>
    <t>16 22 11 17 0</t>
  </si>
  <si>
    <t>22 11 17 0 21</t>
  </si>
  <si>
    <t>11 17 0 21 17</t>
  </si>
  <si>
    <t>17 0 21 17 21</t>
  </si>
  <si>
    <t>0 21 17 21 17</t>
  </si>
  <si>
    <t>21 17 21 17 19</t>
  </si>
  <si>
    <t>0 20 17 8 19</t>
  </si>
  <si>
    <t>20 17 8 19 6</t>
  </si>
  <si>
    <t>0 22 21 17 8</t>
  </si>
  <si>
    <t>17 16 21 17 8</t>
  </si>
  <si>
    <t>17 17 21 8 5</t>
  </si>
  <si>
    <t>9 17 12 22 16</t>
  </si>
  <si>
    <t>0 10 0 17 22</t>
  </si>
  <si>
    <t>0 17 22 22 9</t>
  </si>
  <si>
    <t>17 17 17 7 8</t>
  </si>
  <si>
    <t>17 17 7 8 5</t>
  </si>
  <si>
    <t>21 17 8 10 22</t>
  </si>
  <si>
    <t>17 8 10 22 9</t>
  </si>
  <si>
    <t>7 22 8 17 6</t>
  </si>
  <si>
    <t>19 15 3 22 10</t>
  </si>
  <si>
    <t>15 3 22 10 22</t>
  </si>
  <si>
    <t>3 22 10 22 22</t>
  </si>
  <si>
    <t>18 16 13 8 22</t>
  </si>
  <si>
    <t>17 3 21 17 17</t>
  </si>
  <si>
    <t>6 5 15 22 16</t>
  </si>
  <si>
    <t>19 13 8 17 22</t>
  </si>
  <si>
    <t>5 17 19 2 17</t>
  </si>
  <si>
    <t>17 17 3 22 22</t>
  </si>
  <si>
    <t>19 5 21 1 17</t>
  </si>
  <si>
    <t>19 22 8 0 22</t>
  </si>
  <si>
    <t>17 9 22 22 11</t>
  </si>
  <si>
    <t>5 17 9 12 22</t>
  </si>
  <si>
    <t>7 22 21 17 16</t>
  </si>
  <si>
    <t>19 17 3 22 8</t>
  </si>
  <si>
    <t>22 9 21 17 3</t>
  </si>
  <si>
    <t>9 21 17 3 22</t>
  </si>
  <si>
    <t>21 17 3 22 12</t>
  </si>
  <si>
    <t>17 22 19 15 17</t>
  </si>
  <si>
    <t>5 21 8 16 9</t>
  </si>
  <si>
    <t>0 8 16 8 17</t>
  </si>
  <si>
    <t>8 16 8 17 0</t>
  </si>
  <si>
    <t>16 18 21 17 12</t>
  </si>
  <si>
    <t>0 17 20 0 0</t>
  </si>
  <si>
    <t>20 0 0 22 17</t>
  </si>
  <si>
    <t>客体-非</t>
    <phoneticPr fontId="1" type="noConversion"/>
  </si>
  <si>
    <t>21 17 8 20 12</t>
  </si>
  <si>
    <t>0 22 12 9 21</t>
  </si>
  <si>
    <t>12 9 21 17 8</t>
  </si>
  <si>
    <t>5 22 22 5 21</t>
  </si>
  <si>
    <t>20 16 9 17 22</t>
  </si>
  <si>
    <t>16 9 17 22 22</t>
  </si>
  <si>
    <t>22 21 17 8 20</t>
  </si>
  <si>
    <t>21 17 8 20 17</t>
  </si>
  <si>
    <t>17 8 20 17 23</t>
  </si>
  <si>
    <t>8 20 17 23 8</t>
  </si>
  <si>
    <t>20 17 23 8 10</t>
  </si>
  <si>
    <t>17 23 8 10 19</t>
  </si>
  <si>
    <t>23 8 10 19 8</t>
  </si>
  <si>
    <t>8 10 19 8 17</t>
  </si>
  <si>
    <t>10 19 8 17 10</t>
  </si>
  <si>
    <t>19 8 17 10 17</t>
  </si>
  <si>
    <t>8 17 10 17 8</t>
  </si>
  <si>
    <t>17 10 17 8 16</t>
  </si>
  <si>
    <t>22 17 21 8 4</t>
  </si>
  <si>
    <t>21 22 13 21 5</t>
  </si>
  <si>
    <t>22 13 21 5 17</t>
  </si>
  <si>
    <t>18 21 17 22 8</t>
  </si>
  <si>
    <t>22 21 4 7 13</t>
  </si>
  <si>
    <t>21 4 7 13 17</t>
  </si>
  <si>
    <t>4 7 13 17 10</t>
  </si>
  <si>
    <t>7 17 21 22 8</t>
  </si>
  <si>
    <t>4 17 21 17 8</t>
  </si>
  <si>
    <t>17 8 21 17 8</t>
  </si>
  <si>
    <t>6 5 21 17 22</t>
  </si>
  <si>
    <t>22 22 17 22 5</t>
  </si>
  <si>
    <t>15 22 3 22 17</t>
  </si>
  <si>
    <t>8 17 22 22 8</t>
  </si>
  <si>
    <t>19 22 3 12 22</t>
  </si>
  <si>
    <t>22 17 12 9 22</t>
  </si>
  <si>
    <t>18 17 10 16 18</t>
  </si>
  <si>
    <t>22 5 21 17 8</t>
  </si>
  <si>
    <t>0 22 22 5 22</t>
  </si>
  <si>
    <t>17 22 17 21 17</t>
  </si>
  <si>
    <t>22 17 21 17 8</t>
  </si>
  <si>
    <t>22 17 3 12 9</t>
  </si>
  <si>
    <t>12 9 21 17 17</t>
  </si>
  <si>
    <t>17 0 21 22 8</t>
  </si>
  <si>
    <t>17 22 12 22 8</t>
  </si>
  <si>
    <t>12 22 22 5 17</t>
  </si>
  <si>
    <t>22 5 12 22 5</t>
  </si>
  <si>
    <t>5 12 22 5 17</t>
  </si>
  <si>
    <t>22 3 12 22 17</t>
  </si>
  <si>
    <t>19 22 22 17 8</t>
  </si>
  <si>
    <t>17 17 8 10 20</t>
  </si>
  <si>
    <t>17 8 10 20 19</t>
  </si>
  <si>
    <t>8 10 20 19 22</t>
  </si>
  <si>
    <t>10 20 19 22 3</t>
  </si>
  <si>
    <t>20 19 22 3 22</t>
  </si>
  <si>
    <t>19 22 3 22 17</t>
  </si>
  <si>
    <t>3 22 17 10 9</t>
  </si>
  <si>
    <t>22 17 10 9 8</t>
  </si>
  <si>
    <t>17 10 9 8 22</t>
  </si>
  <si>
    <t>8 22 11 5 17</t>
  </si>
  <si>
    <t>5 17 22 17 17</t>
  </si>
  <si>
    <t>17 22 17 17 21</t>
  </si>
  <si>
    <t>17 17 21 17 8</t>
  </si>
  <si>
    <t>17 17 21 22 17</t>
  </si>
  <si>
    <t>19 22 17 8 9</t>
  </si>
  <si>
    <t>22 17 8 9 17</t>
  </si>
  <si>
    <t>17 8 9 17 8</t>
  </si>
  <si>
    <t>8 9 17 8 10</t>
  </si>
  <si>
    <t>9 17 8 10 22</t>
  </si>
  <si>
    <t>17 8 10 22 8</t>
  </si>
  <si>
    <t>17 17 21 0 8</t>
  </si>
  <si>
    <t>22 20 21 17 17</t>
  </si>
  <si>
    <t>22 8 17 8 10</t>
  </si>
  <si>
    <t>8 17 8 10 22</t>
  </si>
  <si>
    <t>17 8 10 22 17</t>
  </si>
  <si>
    <t>0 22 5 4 17</t>
  </si>
  <si>
    <t>22 5 4 17 17</t>
  </si>
  <si>
    <t>0 10 16 17 8</t>
  </si>
  <si>
    <t>16 21 17 22 22</t>
  </si>
  <si>
    <t>21 17 22 22 22</t>
  </si>
  <si>
    <t>22 16 21 17 22</t>
  </si>
  <si>
    <t>16 21 17 22 9</t>
  </si>
  <si>
    <t>21 17 22 9 22</t>
  </si>
  <si>
    <t>22 16 17 22 9</t>
  </si>
  <si>
    <t>16 17 22 9 22</t>
  </si>
  <si>
    <t>21 17 3 22 22</t>
  </si>
  <si>
    <t>17 3 22 22 17</t>
  </si>
  <si>
    <t>21 22 21 17 8</t>
  </si>
  <si>
    <t>22 17 8 10 22</t>
  </si>
  <si>
    <t>17 8 10 22 16</t>
  </si>
  <si>
    <t>21 22 17 22 22</t>
  </si>
  <si>
    <t>17 17 3 22 5</t>
  </si>
  <si>
    <t>17 3 22 5 22</t>
  </si>
  <si>
    <t>22 22 17 21 17</t>
  </si>
  <si>
    <t>22 17 21 17 19</t>
  </si>
  <si>
    <t>17 21 17 19 22</t>
  </si>
  <si>
    <t>21 17 19 22 17</t>
  </si>
  <si>
    <t>17 19 22 17 22</t>
  </si>
  <si>
    <t>19 22 17 22 17</t>
  </si>
  <si>
    <t>22 17 22 17 8</t>
  </si>
  <si>
    <t>16 18 17 8 22</t>
  </si>
  <si>
    <t>8 22 9 16 8</t>
  </si>
  <si>
    <t>22 9 16 8 22</t>
  </si>
  <si>
    <t>9 16 8 22 17</t>
  </si>
  <si>
    <t>8 17 21 16 18</t>
  </si>
  <si>
    <t>18 3 12 22 4</t>
  </si>
  <si>
    <t>17 17 12 22 4</t>
  </si>
  <si>
    <t>22 19 22 10 22</t>
  </si>
  <si>
    <t>22 10 22 21 17</t>
  </si>
  <si>
    <t>10 22 21 17 12</t>
  </si>
  <si>
    <t>22 5 21 17 17</t>
  </si>
  <si>
    <t>5 17 21 17 8</t>
  </si>
  <si>
    <t>8 17 19 5 17</t>
  </si>
  <si>
    <t>19 22 5 17 21</t>
  </si>
  <si>
    <t>22 2 21 17 8</t>
  </si>
  <si>
    <t>17 10 22 22 17</t>
  </si>
  <si>
    <t>21 17 22 17 22</t>
  </si>
  <si>
    <t>16 17 12 22 22</t>
  </si>
  <si>
    <t>21 17 22 16 8</t>
  </si>
  <si>
    <t>5 22 5 22 5</t>
  </si>
  <si>
    <t>22 5 22 5 8</t>
  </si>
  <si>
    <t>5 22 5 8 17</t>
  </si>
  <si>
    <t>22 5 8 17 15</t>
  </si>
  <si>
    <t>5 8 17 15 15</t>
  </si>
  <si>
    <t>8 17 15 15 17</t>
  </si>
  <si>
    <t>17 15 15 17 12</t>
  </si>
  <si>
    <t>6 19 5 17 10</t>
  </si>
  <si>
    <t>19 5 17 10 22</t>
  </si>
  <si>
    <t>5 17 10 22 17</t>
  </si>
  <si>
    <t>5 22 3 22 5</t>
  </si>
  <si>
    <t>0 19 5 21 17</t>
  </si>
  <si>
    <t>19 5 21 17 9</t>
  </si>
  <si>
    <t>5 21 17 9 10</t>
  </si>
  <si>
    <t>21 17 9 10 22</t>
  </si>
  <si>
    <t>17 9 10 22 8</t>
  </si>
  <si>
    <t>12 22 22 13 21</t>
  </si>
  <si>
    <t>22 13 21 17 8</t>
  </si>
  <si>
    <t>0 22 9 21 5</t>
  </si>
  <si>
    <t>22 9 21 5 17</t>
  </si>
  <si>
    <t>12 22 19 17 3</t>
  </si>
  <si>
    <t>8 8 20 19 6</t>
  </si>
  <si>
    <t>8 20 19 6 5</t>
  </si>
  <si>
    <t>5 22 17 19 22</t>
  </si>
  <si>
    <t>22 17 19 22 17</t>
  </si>
  <si>
    <t>22 16 12 9 21</t>
  </si>
  <si>
    <t>16 12 9 21 17</t>
  </si>
  <si>
    <t>8 22 22 17 17</t>
  </si>
  <si>
    <t>17 17 21 22 8</t>
  </si>
  <si>
    <t>18 21 9 2 17</t>
  </si>
  <si>
    <t>18 17 16 22 8</t>
  </si>
  <si>
    <t>18 17 12 22 5</t>
  </si>
  <si>
    <t>12 22 22 22 17</t>
  </si>
  <si>
    <t>19 22 22 22 17</t>
  </si>
  <si>
    <t>8 22 9 10 17</t>
  </si>
  <si>
    <t>22 9 10 17 21</t>
  </si>
  <si>
    <t>9 10 17 21 8</t>
  </si>
  <si>
    <t>10 17 21 8 12</t>
  </si>
  <si>
    <t>12 22 19 4 22</t>
  </si>
  <si>
    <t>12 22 17 12 19</t>
  </si>
  <si>
    <t>22 17 12 19 22</t>
  </si>
  <si>
    <t>17 12 19 22 8</t>
  </si>
  <si>
    <t>12 19 22 8 22</t>
  </si>
  <si>
    <t>21 9 8 10 12</t>
  </si>
  <si>
    <t>17 22 22 21 17</t>
  </si>
  <si>
    <t>22 22 21 17 8</t>
  </si>
  <si>
    <t>8 17 22 17 13</t>
  </si>
  <si>
    <t>5 21 17 17 22</t>
  </si>
  <si>
    <t>21 17 17 22 22</t>
  </si>
  <si>
    <t>17 17 22 22 5</t>
  </si>
  <si>
    <t>17 22 22 5 8</t>
  </si>
  <si>
    <t>21 22 22 19 17</t>
  </si>
  <si>
    <t>22 22 19 17 17</t>
  </si>
  <si>
    <t>22 19 17 17 8</t>
  </si>
  <si>
    <t>22 21 9 21 22</t>
  </si>
  <si>
    <t>21 9 21 22 17</t>
  </si>
  <si>
    <t>17 22 20 8 22</t>
  </si>
  <si>
    <t>17 8 8 6 8</t>
  </si>
  <si>
    <t>0 22 19 5 17</t>
  </si>
  <si>
    <t>17 17 3 8 6</t>
  </si>
  <si>
    <t>22 4 21 5 17</t>
  </si>
  <si>
    <t>17 22 17 17 22</t>
  </si>
  <si>
    <t>22 17 17 22 22</t>
  </si>
  <si>
    <t>9 17 19 17 22</t>
  </si>
  <si>
    <t>17 19 17 22 8</t>
  </si>
  <si>
    <t>12 22 9 17 8</t>
  </si>
  <si>
    <t>22 8 22 22 17</t>
  </si>
  <si>
    <t>5 17 22 17 19</t>
  </si>
  <si>
    <t>22 17 21 22 8</t>
  </si>
  <si>
    <t>18 21 17 22 21</t>
  </si>
  <si>
    <t>22 5 17 12 12</t>
  </si>
  <si>
    <t>5 17 12 12 22</t>
  </si>
  <si>
    <t>17 12 12 22 8</t>
  </si>
  <si>
    <t>22 5 17 12 22</t>
  </si>
  <si>
    <t>5 17 12 22 19</t>
  </si>
  <si>
    <t>17 12 22 19 5</t>
  </si>
  <si>
    <t>12 22 19 5 17</t>
  </si>
  <si>
    <t>17 17 8 20 17</t>
  </si>
  <si>
    <t>8 22 6 8 22</t>
  </si>
  <si>
    <t>10 17 21 17 8</t>
  </si>
  <si>
    <t>5 6 21 17 8</t>
  </si>
  <si>
    <t>19 22 12 9 21</t>
  </si>
  <si>
    <t>22 12 9 21 22</t>
  </si>
  <si>
    <t>12 9 21 22 10</t>
  </si>
  <si>
    <t>9 21 22 10 19</t>
  </si>
  <si>
    <t>21 22 10 19 5</t>
  </si>
  <si>
    <t>22 10 19 5 22</t>
  </si>
  <si>
    <t>17 17 12 22 22</t>
  </si>
  <si>
    <t>17 12 22 22 17</t>
  </si>
  <si>
    <t>9 17 21 17 22</t>
  </si>
  <si>
    <t>22 5 22 19 22</t>
  </si>
  <si>
    <t>5 22 19 22 5</t>
  </si>
  <si>
    <t>22 19 22 5 19</t>
  </si>
  <si>
    <t>22 5 19 5 21</t>
  </si>
  <si>
    <t>21 17 12 22 8</t>
  </si>
  <si>
    <t>8 22 19 15 9</t>
  </si>
  <si>
    <t>19 15 9 17 17</t>
  </si>
  <si>
    <t>15 9 17 17 22</t>
  </si>
  <si>
    <t>9 17 17 22 22</t>
  </si>
  <si>
    <t>17 22 22 17 12</t>
  </si>
  <si>
    <t>22 22 17 12 22</t>
  </si>
  <si>
    <t>22 19 17 9 9</t>
  </si>
  <si>
    <t>19 17 9 9 21</t>
  </si>
  <si>
    <t>17 9 9 21 16</t>
  </si>
  <si>
    <t>17 17 8 8 1</t>
  </si>
  <si>
    <t>17 8 8 1 8</t>
  </si>
  <si>
    <t>8 8 1 8 8</t>
  </si>
  <si>
    <t>22 5 8 10 19</t>
  </si>
  <si>
    <t>22 17 22 0 21</t>
  </si>
  <si>
    <t>22 0 21 22 8</t>
  </si>
  <si>
    <t>12 22 0 22 21</t>
  </si>
  <si>
    <t>22 0 22 21 17</t>
  </si>
  <si>
    <t>18 22 17 8 8</t>
  </si>
  <si>
    <t>12 22 20 17 22</t>
  </si>
  <si>
    <t>19 20 12 9 8</t>
  </si>
  <si>
    <t>21 17 19 2 22</t>
  </si>
  <si>
    <t>8 5 19 16 8</t>
  </si>
  <si>
    <t>17 22 15 16 8</t>
  </si>
  <si>
    <t>9 22 22 22 17</t>
  </si>
  <si>
    <t>17 8 9 17 17</t>
  </si>
  <si>
    <t>9 17 17 8 22</t>
  </si>
  <si>
    <t>17 17 8 22 22</t>
  </si>
  <si>
    <t>22 9 3 22 8</t>
  </si>
  <si>
    <t>0 17 21 17 8</t>
  </si>
  <si>
    <t>17 17 21 3 17</t>
  </si>
  <si>
    <t>12 22 20 15 22</t>
  </si>
  <si>
    <t>17 22 3 8 12</t>
  </si>
  <si>
    <t>8 22 0 0 22</t>
  </si>
  <si>
    <t>22 0 0 22 17</t>
  </si>
  <si>
    <t>22 22 13 22 12</t>
  </si>
  <si>
    <t>8 22 17 9 17</t>
  </si>
  <si>
    <t>17 9 17 21 12</t>
  </si>
  <si>
    <t>9 17 21 12 22</t>
  </si>
  <si>
    <t>19 5 22 22 5</t>
  </si>
  <si>
    <t>5 22 22 5 15</t>
  </si>
  <si>
    <t>22 22 5 15 22</t>
  </si>
  <si>
    <t>22 5 15 22 8</t>
  </si>
  <si>
    <t>22 17 21 8 17</t>
  </si>
  <si>
    <t>17 21 8 17 12</t>
  </si>
  <si>
    <t>17 8 22 19 22</t>
  </si>
  <si>
    <t>8 22 19 22 16</t>
  </si>
  <si>
    <t>22 19 22 16 17</t>
  </si>
  <si>
    <t>19 22 16 17 17</t>
  </si>
  <si>
    <t>22 16 17 17 17</t>
  </si>
  <si>
    <t>19 5 21 1 5</t>
  </si>
  <si>
    <t>22 17 22 8 22</t>
  </si>
  <si>
    <t>22 17 12 19 6</t>
  </si>
  <si>
    <t>22 17 12 19 5</t>
  </si>
  <si>
    <t>17 12 19 5 22</t>
  </si>
  <si>
    <t>3 22 12 9 21</t>
  </si>
  <si>
    <t>21 17 17 8 22</t>
  </si>
  <si>
    <t>22 17 21 22 21</t>
  </si>
  <si>
    <t>17 21 22 21 16</t>
  </si>
  <si>
    <t>21 22 21 16 9</t>
  </si>
  <si>
    <t>21 16 9 17 8</t>
  </si>
  <si>
    <t>22 17 21 20 16</t>
  </si>
  <si>
    <t>17 21 20 16 17</t>
  </si>
  <si>
    <t>17 17 12 9 8</t>
  </si>
  <si>
    <t>17 22 3 8 17</t>
  </si>
  <si>
    <t>22 3 8 17 0</t>
  </si>
  <si>
    <t>17 0 19 0 12</t>
  </si>
  <si>
    <t>5 22 17 20 8</t>
  </si>
  <si>
    <t>17 22 8 5 17</t>
  </si>
  <si>
    <t>22 8 17 16 18</t>
  </si>
  <si>
    <t>12 9 22 17 19</t>
  </si>
  <si>
    <t>22 17 19 17 10</t>
  </si>
  <si>
    <t>8 5 12 22 12</t>
  </si>
  <si>
    <t>17 22 3 17 12</t>
  </si>
  <si>
    <t>6 22 21 17 23</t>
  </si>
  <si>
    <t>17 23 21 17 22</t>
  </si>
  <si>
    <t>22 16 21 17 8</t>
  </si>
  <si>
    <t>18 17 21 22 8</t>
  </si>
  <si>
    <t>21 17 12 22 21</t>
  </si>
  <si>
    <t>12 22 21 17 21</t>
  </si>
  <si>
    <t>17 17 21 16 17</t>
  </si>
  <si>
    <t>22 5 21 16 9</t>
  </si>
  <si>
    <t>6 17 21 16 9</t>
  </si>
  <si>
    <t>22 8 21 17 17</t>
  </si>
  <si>
    <t>22 17 21 16 8</t>
  </si>
  <si>
    <t>17 22 22 16 17</t>
  </si>
  <si>
    <t>17 17 21 16 8</t>
  </si>
  <si>
    <t>18 17 3 13 8</t>
  </si>
  <si>
    <t>8 22 21 23 17</t>
  </si>
  <si>
    <t>17 22 17 3 22</t>
  </si>
  <si>
    <t>22 17 3 22 16</t>
  </si>
  <si>
    <t>22 17 3 13 8</t>
  </si>
  <si>
    <t>3 5 12 22 5</t>
  </si>
  <si>
    <t>0 22 17 12 22</t>
  </si>
  <si>
    <t>客体-范围</t>
    <phoneticPr fontId="1" type="noConversion"/>
  </si>
  <si>
    <t>22 3 12 22 22</t>
  </si>
  <si>
    <t>5 22 16 17 8</t>
  </si>
  <si>
    <t>18 22 17 5 8</t>
  </si>
  <si>
    <t>17 10 16 18 17</t>
  </si>
  <si>
    <t>10 16 18 17 8</t>
  </si>
  <si>
    <t>17 3 12 9 21</t>
  </si>
  <si>
    <t>3 12 9 21 17</t>
  </si>
  <si>
    <t>20 17 17 17 21</t>
  </si>
  <si>
    <t>12 22 16 21 17</t>
  </si>
  <si>
    <t>12 22 16 17 22</t>
  </si>
  <si>
    <t>21 16 18 17 8</t>
  </si>
  <si>
    <t>15 17 12 22 8</t>
  </si>
  <si>
    <t>22 17 12 12 22</t>
  </si>
  <si>
    <t>22 22 16 12 9</t>
  </si>
  <si>
    <t>8 22 12 9 17</t>
  </si>
  <si>
    <t>22 12 9 17 21</t>
  </si>
  <si>
    <t>12 9 17 21 17</t>
  </si>
  <si>
    <t>5 19 16 8 16</t>
  </si>
  <si>
    <t>19 16 8 16 22</t>
  </si>
  <si>
    <t>16 8 16 22 1</t>
  </si>
  <si>
    <t>16 8 16 22 5</t>
  </si>
  <si>
    <t>22 15 16 8 16</t>
  </si>
  <si>
    <t>5 3 17 12 9</t>
  </si>
  <si>
    <t>3 17 12 9 21</t>
  </si>
  <si>
    <t>17 12 9 21 17</t>
  </si>
  <si>
    <t>22 21 16 9 17</t>
  </si>
  <si>
    <t>21 20 16 17 8</t>
  </si>
  <si>
    <t>22 21 11 21 17</t>
  </si>
  <si>
    <t>17 21 16 17 20</t>
  </si>
  <si>
    <t>21 16 17 20 8</t>
  </si>
  <si>
    <t>22 16 18 17 8</t>
  </si>
  <si>
    <t>17 22 17 12 9</t>
  </si>
  <si>
    <t>15 8 15 8 15</t>
  </si>
  <si>
    <t>8 15 8 15 8</t>
  </si>
  <si>
    <t>8 15 8 15 10</t>
  </si>
  <si>
    <t>15 8 15 10 5</t>
  </si>
  <si>
    <t>8 15 10 5 15</t>
  </si>
  <si>
    <t>15 10 5 15 17</t>
  </si>
  <si>
    <t>10 5 15 17 21</t>
  </si>
  <si>
    <t>5 15 17 21 16</t>
  </si>
  <si>
    <t>15 17 21 16 18</t>
  </si>
  <si>
    <t>4 17 7 16 8</t>
  </si>
  <si>
    <t>17 7 16 8 7</t>
  </si>
  <si>
    <t>7 16 8 7 16</t>
  </si>
  <si>
    <t>16 8 7 16 19</t>
  </si>
  <si>
    <t>8 7 16 19 6</t>
  </si>
  <si>
    <t>10 16 17 19 5</t>
  </si>
  <si>
    <t>19 20 17 16 18</t>
  </si>
  <si>
    <t>16 17 16 21 17</t>
  </si>
  <si>
    <t>17 17 16 17 8</t>
  </si>
  <si>
    <t>20 16 18 21 17</t>
  </si>
  <si>
    <t>主体范围</t>
    <phoneticPr fontId="1" type="noConversion"/>
  </si>
  <si>
    <t>HMM2</t>
    <phoneticPr fontId="1" type="noConversion"/>
  </si>
  <si>
    <t>HMM1</t>
    <phoneticPr fontId="1" type="noConversion"/>
  </si>
  <si>
    <t>十rules</t>
    <phoneticPr fontId="1" type="noConversion"/>
  </si>
  <si>
    <t>十0.5*LOC</t>
    <phoneticPr fontId="1" type="noConversion"/>
  </si>
  <si>
    <t>标注</t>
    <phoneticPr fontId="1" type="noConversion"/>
  </si>
  <si>
    <t>抽取</t>
    <phoneticPr fontId="1" type="noConversion"/>
  </si>
  <si>
    <t>正确</t>
    <phoneticPr fontId="1" type="noConversion"/>
  </si>
  <si>
    <t>客体-地点</t>
    <phoneticPr fontId="1" type="noConversion"/>
  </si>
  <si>
    <t>主体-地点</t>
    <phoneticPr fontId="1" type="noConversion"/>
  </si>
  <si>
    <t>共</t>
    <phoneticPr fontId="1" type="noConversion"/>
  </si>
  <si>
    <t>1376条规则</t>
    <phoneticPr fontId="1" type="noConversion"/>
  </si>
  <si>
    <t>标注</t>
  </si>
  <si>
    <t>抽取</t>
  </si>
  <si>
    <t>正确</t>
  </si>
  <si>
    <t>十0.5*LOC</t>
  </si>
  <si>
    <t>十rules</t>
  </si>
  <si>
    <t>22 5 8 5 17</t>
  </si>
  <si>
    <t>10 0 12 22 22</t>
  </si>
  <si>
    <t>22 9 8 12 9</t>
  </si>
  <si>
    <t>9 8 12 9 21</t>
  </si>
  <si>
    <t>8 12 9 21 17</t>
  </si>
  <si>
    <t>9 21 17 8 20</t>
  </si>
  <si>
    <t>8 20 12 22 22</t>
  </si>
  <si>
    <t>20 12 22 22 6</t>
  </si>
  <si>
    <t>5 22 21 16 17</t>
  </si>
  <si>
    <t>22 22 19 6 6</t>
  </si>
  <si>
    <t>6 6 19 5 22</t>
  </si>
  <si>
    <t>4 8 21 17 8</t>
  </si>
  <si>
    <t>22 3 8 17 8</t>
  </si>
  <si>
    <t>3 8 17 8 21</t>
  </si>
  <si>
    <t>8 17 8 21 17</t>
  </si>
  <si>
    <t>17 8 21 17 17</t>
  </si>
  <si>
    <t>18 22 8 17 17</t>
  </si>
  <si>
    <t>22 17 8 12 22</t>
  </si>
  <si>
    <t>17 8 12 22 17</t>
  </si>
  <si>
    <t>22 8 12 22 19</t>
  </si>
  <si>
    <t>8 12 22 19 12</t>
  </si>
  <si>
    <t>12 22 19 12 22</t>
  </si>
  <si>
    <t>22 19 12 22 21</t>
  </si>
  <si>
    <t>19 12 22 21 4</t>
  </si>
  <si>
    <t>0 19 20 21 8</t>
  </si>
  <si>
    <t>19 20 21 8 17</t>
  </si>
  <si>
    <t>20 21 8 17 8</t>
  </si>
  <si>
    <t>21 8 17 8 17</t>
  </si>
  <si>
    <t>17 8 17 22 22</t>
  </si>
  <si>
    <t>22 0 8 0 16</t>
  </si>
  <si>
    <t>22 9 8 22 17</t>
  </si>
  <si>
    <t>0 19 9 8 22</t>
  </si>
  <si>
    <t>19 9 8 22 17</t>
  </si>
  <si>
    <t>11 17 8 7 8</t>
  </si>
  <si>
    <t>8 7 8 22 17</t>
  </si>
  <si>
    <t>7 8 22 17 8</t>
  </si>
  <si>
    <t>22 5 19 5 22</t>
  </si>
  <si>
    <t>22 5 8 6 8</t>
  </si>
  <si>
    <t>8 6 8 17 0</t>
  </si>
  <si>
    <t>17 0 8 7 8</t>
  </si>
  <si>
    <t>0 8 7 8 8</t>
  </si>
  <si>
    <t>3 9 22 17 8</t>
  </si>
  <si>
    <t>0 17 8 19 5</t>
  </si>
  <si>
    <t>22 21 8 9 17</t>
  </si>
  <si>
    <t>21 8 9 17 8</t>
  </si>
  <si>
    <t>8 9 17 8 8</t>
  </si>
  <si>
    <t>9 17 8 6 6</t>
  </si>
  <si>
    <t>22 8 22 21 17</t>
  </si>
  <si>
    <t>8 22 21 17 8</t>
  </si>
  <si>
    <t>22 21 17 8 8</t>
  </si>
  <si>
    <t>22 22 8 22 21</t>
  </si>
  <si>
    <t>22 21 17 8 21</t>
  </si>
  <si>
    <t>21 17 8 21 17</t>
  </si>
  <si>
    <t>22 17 8 17 17</t>
  </si>
  <si>
    <t>17 8 17 17 8</t>
  </si>
  <si>
    <t>22 22 21 22 22</t>
  </si>
  <si>
    <t>22 21 22 22 8</t>
  </si>
  <si>
    <t>8 17 22 8 17</t>
  </si>
  <si>
    <t>22 8 17 22 22</t>
  </si>
  <si>
    <t>17 22 22 8 17</t>
  </si>
  <si>
    <t>22 22 8 17 12</t>
  </si>
  <si>
    <t>22 8 17 12 22</t>
  </si>
  <si>
    <t>8 17 12 22 8</t>
  </si>
  <si>
    <t>17 12 22 8 22</t>
  </si>
  <si>
    <t>12 22 8 22 17</t>
  </si>
  <si>
    <t>8 22 17 19 22</t>
  </si>
  <si>
    <t>22 17 19 22 8</t>
  </si>
  <si>
    <t>17 19 22 8 17</t>
  </si>
  <si>
    <t>19 22 8 17 22</t>
  </si>
  <si>
    <t>17 22 8 17 9</t>
  </si>
  <si>
    <t>22 8 17 9 10</t>
  </si>
  <si>
    <t>8 17 9 10 20</t>
  </si>
  <si>
    <t>17 9 10 20 22</t>
  </si>
  <si>
    <t>9 10 20 22 21</t>
  </si>
  <si>
    <t>10 20 22 21 22</t>
  </si>
  <si>
    <t>20 22 21 22 8</t>
  </si>
  <si>
    <t>22 21 22 17 22</t>
  </si>
  <si>
    <t>13 3 19 22 21</t>
  </si>
  <si>
    <t>19 22 21 11 17</t>
  </si>
  <si>
    <t>16 8 22 17 8</t>
  </si>
  <si>
    <t>8 22 17 8 8</t>
  </si>
  <si>
    <t>17 17 8 22 17</t>
  </si>
  <si>
    <t>17 8 22 17 8</t>
  </si>
  <si>
    <t>19 6 3 8 12</t>
  </si>
  <si>
    <t>6 3 8 12 22</t>
  </si>
  <si>
    <t>3 8 12 22 22</t>
  </si>
  <si>
    <t>8 12 22 22 17</t>
  </si>
  <si>
    <t>17 8 17 21 16</t>
  </si>
  <si>
    <t>8 7 8 21 8</t>
  </si>
  <si>
    <t>12 19 17 8 9</t>
  </si>
  <si>
    <t>19 17 8 9 17</t>
  </si>
  <si>
    <t>9 17 17 8 17</t>
  </si>
  <si>
    <t>17 17 8 17 8</t>
  </si>
  <si>
    <t>22 22 21 21 17</t>
  </si>
  <si>
    <t>22 21 21 17 19</t>
  </si>
  <si>
    <t>21 21 17 19 16</t>
  </si>
  <si>
    <t>21 17 19 16 17</t>
  </si>
  <si>
    <t>17 19 16 17 22</t>
  </si>
  <si>
    <t>12 22 8 17 8</t>
  </si>
  <si>
    <t>22 8 17 8 8</t>
  </si>
  <si>
    <t>12 22 8 17 17</t>
  </si>
  <si>
    <t>22 8 17 17 8</t>
  </si>
  <si>
    <t>17 19 19 22 5</t>
  </si>
  <si>
    <t>16 18 19 5 17</t>
  </si>
  <si>
    <t>5 17 3 22 22</t>
  </si>
  <si>
    <t>12 19 17 22 8</t>
  </si>
  <si>
    <t>9 22 8 9 8</t>
  </si>
  <si>
    <t>22 8 9 8 17</t>
  </si>
  <si>
    <t>8 9 8 17 10</t>
  </si>
  <si>
    <t>9 8 17 10 22</t>
  </si>
  <si>
    <t>8 17 10 22 8</t>
  </si>
  <si>
    <t>10 3 20 22 22</t>
  </si>
  <si>
    <t>9 17 8 12 22</t>
  </si>
  <si>
    <t>17 8 12 22 22</t>
  </si>
  <si>
    <t>8 12 22 22 13</t>
  </si>
  <si>
    <t>6 17 8 22 22</t>
  </si>
  <si>
    <t>17 8 22 22 16</t>
  </si>
  <si>
    <t>6 22 19 5 22</t>
  </si>
  <si>
    <t>17 17 8 8 20</t>
  </si>
  <si>
    <t>18 21 17 11 17</t>
  </si>
  <si>
    <t>21 17 11 17 8</t>
  </si>
  <si>
    <t>9 22 8 17 8</t>
  </si>
  <si>
    <t>22 8 17 8 17</t>
  </si>
  <si>
    <t>16 17 12 12 17</t>
  </si>
  <si>
    <t>17 12 12 17 8</t>
  </si>
  <si>
    <t>9 8 10 12 22</t>
  </si>
  <si>
    <t>8 10 12 22 22</t>
  </si>
  <si>
    <t>10 12 22 22 17</t>
  </si>
  <si>
    <t>17 22 17 13 8</t>
  </si>
  <si>
    <t>22 4 8 4 17</t>
  </si>
  <si>
    <t>16 17 8 12 9</t>
  </si>
  <si>
    <t>17 8 12 9 8</t>
  </si>
  <si>
    <t>17 22 8 17 17</t>
  </si>
  <si>
    <t>22 8 17 17 22</t>
  </si>
  <si>
    <t>8 17 17 22 9</t>
  </si>
  <si>
    <t>17 22 9 8 17</t>
  </si>
  <si>
    <t>22 9 8 17 22</t>
  </si>
  <si>
    <t>9 8 17 22 8</t>
  </si>
  <si>
    <t>22 0 8 0 0</t>
  </si>
  <si>
    <t>22 22 8 22 8</t>
  </si>
  <si>
    <t>22 8 22 8 22</t>
  </si>
  <si>
    <t>8 22 8 22 8</t>
  </si>
  <si>
    <t>22 8 22 8 17</t>
  </si>
  <si>
    <t>8 22 8 17 21</t>
  </si>
  <si>
    <t>22 8 17 21 17</t>
  </si>
  <si>
    <t>8 17 21 17 8</t>
  </si>
  <si>
    <t>22 17 8 3 8</t>
  </si>
  <si>
    <t>5 17 3 22 16</t>
  </si>
  <si>
    <t>9 17 8 8 6</t>
  </si>
  <si>
    <t>12 22 21 11 17</t>
  </si>
  <si>
    <t>12 9 8 12 12</t>
  </si>
  <si>
    <t>9 8 12 12 9</t>
  </si>
  <si>
    <t>8 12 12 9 21</t>
  </si>
  <si>
    <t>12 12 9 21 16</t>
  </si>
  <si>
    <t>12 9 21 16 18</t>
  </si>
  <si>
    <t>17 22 8 13 8</t>
  </si>
  <si>
    <t>22 8 13 8 17</t>
  </si>
  <si>
    <t>8 13 8 17 8</t>
  </si>
  <si>
    <t>19 6 19 5 5</t>
  </si>
  <si>
    <t>5 22 21 11 22</t>
  </si>
  <si>
    <t>17 22 8 16 16</t>
  </si>
  <si>
    <t>15 17 8 10 22</t>
  </si>
  <si>
    <t>17 8 10 22 22</t>
  </si>
  <si>
    <t>8 10 22 22 17</t>
  </si>
  <si>
    <t>17 22 8 20 10</t>
  </si>
  <si>
    <t>22 8 20 10 22</t>
  </si>
  <si>
    <t>8 20 10 22 17</t>
  </si>
  <si>
    <t>20 10 22 17 17</t>
  </si>
  <si>
    <t>10 22 17 17 8</t>
  </si>
  <si>
    <t>22 17 17 8 20</t>
  </si>
  <si>
    <t>17 8 20 17 22</t>
  </si>
  <si>
    <t>8 20 17 22 12</t>
  </si>
  <si>
    <t>20 17 22 12 22</t>
  </si>
  <si>
    <t>17 22 12 22 13</t>
  </si>
  <si>
    <t>22 12 22 13 8</t>
  </si>
  <si>
    <t>21 22 22 5 8</t>
  </si>
  <si>
    <t>12 9 12 22 22</t>
  </si>
  <si>
    <t>9 12 22 22 12</t>
  </si>
  <si>
    <t>12 22 22 12 9</t>
  </si>
  <si>
    <t>22 22 12 9 17</t>
  </si>
  <si>
    <t>22 12 9 17 8</t>
  </si>
  <si>
    <t>6 21 8 17 8</t>
  </si>
  <si>
    <t>21 8 17 8 22</t>
  </si>
  <si>
    <t>8 17 8 22 9</t>
  </si>
  <si>
    <t>5 22 21 22 8</t>
  </si>
  <si>
    <t>5 17 21 22 17</t>
  </si>
  <si>
    <t>17 17 8 22 19</t>
  </si>
  <si>
    <t>8 17 0 12 22</t>
  </si>
  <si>
    <t>17 0 12 22 5</t>
  </si>
  <si>
    <t>5 8 10 19 5</t>
  </si>
  <si>
    <t>8 10 19 5 17</t>
  </si>
  <si>
    <t>22 21 8 16 18</t>
  </si>
  <si>
    <t>22 17 8 16 18</t>
  </si>
  <si>
    <t>21 17 8 16 18</t>
  </si>
  <si>
    <t>20 19 20 12 9</t>
  </si>
  <si>
    <t>7 12 12 22 7</t>
  </si>
  <si>
    <t>19 8 13 8 21</t>
  </si>
  <si>
    <t>6 17 8 9 17</t>
  </si>
  <si>
    <t>21 17 8 17 8</t>
  </si>
  <si>
    <t>17 8 17 8 8</t>
  </si>
  <si>
    <t>10 22 21 17 8</t>
  </si>
  <si>
    <t>21 8 13 8 8</t>
  </si>
  <si>
    <t>17 22 8 0 8</t>
  </si>
  <si>
    <t>8 0 8 8 8</t>
  </si>
  <si>
    <t>0 8 8 8 17</t>
  </si>
  <si>
    <t>8 8 8 17 8</t>
  </si>
  <si>
    <t>8 8 17 8 8</t>
  </si>
  <si>
    <t>17 3 8 13 8</t>
  </si>
  <si>
    <t>3 8 13 8 8</t>
  </si>
  <si>
    <t>16 9 21 11 9</t>
  </si>
  <si>
    <t>9 21 11 9 17</t>
  </si>
  <si>
    <t>21 11 9 17 8</t>
  </si>
  <si>
    <t>17 12 17 8 22</t>
  </si>
  <si>
    <t>12 17 8 22 19</t>
  </si>
  <si>
    <t>8 17 8 22 19</t>
  </si>
  <si>
    <t>17 22 8 22 9</t>
  </si>
  <si>
    <t>21 17 8 21 9</t>
  </si>
  <si>
    <t>17 8 21 9 17</t>
  </si>
  <si>
    <t>8 21 9 17 8</t>
  </si>
  <si>
    <t>7 8 22 17 12</t>
  </si>
  <si>
    <t>8 22 17 12 19</t>
  </si>
  <si>
    <t>19 8 13 8 12</t>
  </si>
  <si>
    <t>0 22 8 13 8</t>
  </si>
  <si>
    <t>22 8 13 8 19</t>
  </si>
  <si>
    <t>8 13 8 19 17</t>
  </si>
  <si>
    <t>13 8 19 17 21</t>
  </si>
  <si>
    <t>8 19 17 21 22</t>
  </si>
  <si>
    <t>19 17 21 22 17</t>
  </si>
  <si>
    <t>17 21 22 17 22</t>
  </si>
  <si>
    <t>22 17 22 22 6</t>
  </si>
  <si>
    <t>17 22 22 6 6</t>
  </si>
  <si>
    <t>6 6 3 8 19</t>
  </si>
  <si>
    <t>3 8 19 8 17</t>
  </si>
  <si>
    <t>8 19 8 17 17</t>
  </si>
  <si>
    <t>19 8 17 17 7</t>
  </si>
  <si>
    <t>8 17 17 7 8</t>
  </si>
  <si>
    <t>17 17 7 8 22</t>
  </si>
  <si>
    <t>17 7 8 22 16</t>
  </si>
  <si>
    <t>17 17 8 16 18</t>
  </si>
  <si>
    <t>16 18 21 22 8</t>
  </si>
  <si>
    <t>16 18 21 20 22</t>
  </si>
  <si>
    <t>20 22 8 22 12</t>
  </si>
  <si>
    <t>22 8 22 12 22</t>
  </si>
  <si>
    <t>8 22 12 22 5</t>
  </si>
  <si>
    <t>20 17 8 22 17</t>
  </si>
  <si>
    <t>19 0 12 22 13</t>
  </si>
  <si>
    <t>15 22 21 20 17</t>
  </si>
  <si>
    <t>17 17 12 22 8</t>
  </si>
  <si>
    <t>17 22 8 17 21</t>
  </si>
  <si>
    <t>17 21 17 8 8</t>
  </si>
  <si>
    <t>11 21 17 17 17</t>
  </si>
  <si>
    <t>22 19 20 22 9</t>
  </si>
  <si>
    <t>12 9 8 17 12</t>
  </si>
  <si>
    <t>9 8 17 12 9</t>
  </si>
  <si>
    <t>8 17 12 9 21</t>
  </si>
  <si>
    <t>17 12 9 21 16</t>
  </si>
  <si>
    <t>22 17 8 5 17</t>
  </si>
  <si>
    <t>22 0 8 13 8</t>
  </si>
  <si>
    <t>0 8 13 8 22</t>
  </si>
  <si>
    <t>8 13 8 22 21</t>
  </si>
  <si>
    <t>13 8 22 21 9</t>
  </si>
  <si>
    <t>22 21 9 22 8</t>
  </si>
  <si>
    <t>22 21 17 21 17</t>
  </si>
  <si>
    <t>21 17 21 17 8</t>
  </si>
  <si>
    <t>8 22 8 4 8</t>
  </si>
  <si>
    <t>22 8 4 8 8</t>
  </si>
  <si>
    <t>8 4 8 8 8</t>
  </si>
  <si>
    <t>4 8 8 8 4</t>
  </si>
  <si>
    <t>8 8 8 4 8</t>
  </si>
  <si>
    <t>8 8 4 8 8</t>
  </si>
  <si>
    <t>0 8 9 8 19</t>
  </si>
  <si>
    <t>8 9 8 19 8</t>
  </si>
  <si>
    <t>9 8 19 8 22</t>
  </si>
  <si>
    <t>8 19 8 22 8</t>
  </si>
  <si>
    <t>19 8 22 8 21</t>
  </si>
  <si>
    <t>8 22 8 21 17</t>
  </si>
  <si>
    <t>12 22 19 16 18</t>
  </si>
  <si>
    <t>18 16 21 8 11</t>
  </si>
  <si>
    <t>16 21 8 11 17</t>
  </si>
  <si>
    <t>21 8 11 17 8</t>
  </si>
  <si>
    <t>8 11 17 8 8</t>
  </si>
  <si>
    <t>17 17 8 8 8</t>
  </si>
  <si>
    <t>17 17 8 23 22</t>
  </si>
  <si>
    <t>17 8 23 22 22</t>
  </si>
  <si>
    <t>8 23 22 22 8</t>
  </si>
  <si>
    <t>23 22 22 8 23</t>
  </si>
  <si>
    <t>22 22 8 23 11</t>
  </si>
  <si>
    <t>22 8 23 11 17</t>
  </si>
  <si>
    <t>8 23 11 17 8</t>
  </si>
  <si>
    <t>23 11 17 8 23</t>
  </si>
  <si>
    <t>11 17 8 23 17</t>
  </si>
  <si>
    <t>17 8 23 17 8</t>
  </si>
  <si>
    <t>非-客体</t>
    <phoneticPr fontId="1" type="noConversion"/>
  </si>
  <si>
    <t>非</t>
    <phoneticPr fontId="1" type="noConversion"/>
  </si>
  <si>
    <t>范围</t>
    <phoneticPr fontId="1" type="noConversion"/>
  </si>
  <si>
    <t>threshold</t>
    <phoneticPr fontId="1" type="noConversion"/>
  </si>
  <si>
    <t>yita</t>
    <phoneticPr fontId="1" type="noConversion"/>
  </si>
  <si>
    <t>Overall</t>
    <phoneticPr fontId="1" type="noConversion"/>
  </si>
  <si>
    <t>first-order HMM</t>
    <phoneticPr fontId="1" type="noConversion"/>
  </si>
  <si>
    <t>second-order HMM</t>
    <phoneticPr fontId="1" type="noConversion"/>
  </si>
  <si>
    <t>T</t>
    <phoneticPr fontId="1" type="noConversion"/>
  </si>
  <si>
    <t>N</t>
    <phoneticPr fontId="1" type="noConversion"/>
  </si>
  <si>
    <t>HMM1</t>
    <phoneticPr fontId="1" type="noConversion"/>
  </si>
  <si>
    <t>HMM2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</si>
</sst>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F0"/>
      <name val="宋体"/>
      <family val="2"/>
      <scheme val="minor"/>
    </font>
    <font>
      <sz val="11"/>
      <color rgb="FF00B0F0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10" fontId="7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5" fillId="0" borderId="1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/>
    <xf numFmtId="10" fontId="0" fillId="0" borderId="1" xfId="0" applyNumberFormat="1" applyBorder="1"/>
    <xf numFmtId="0" fontId="0" fillId="0" borderId="3" xfId="0" applyFill="1" applyBorder="1" applyAlignment="1">
      <alignment horizontal="center"/>
    </xf>
    <xf numFmtId="10" fontId="0" fillId="2" borderId="1" xfId="0" applyNumberFormat="1" applyFill="1" applyBorder="1"/>
    <xf numFmtId="10" fontId="2" fillId="2" borderId="1" xfId="0" applyNumberFormat="1" applyFont="1" applyFill="1" applyBorder="1"/>
    <xf numFmtId="10" fontId="2" fillId="0" borderId="1" xfId="0" applyNumberFormat="1" applyFont="1" applyBorder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NumberFormat="1" applyAlignment="1"/>
    <xf numFmtId="0" fontId="0" fillId="0" borderId="1" xfId="0" applyNumberFormat="1" applyBorder="1" applyAlignment="1"/>
    <xf numFmtId="0" fontId="6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10" fontId="0" fillId="0" borderId="0" xfId="0" applyNumberFormat="1" applyBorder="1" applyAlignment="1">
      <alignment horizontal="center"/>
    </xf>
    <xf numFmtId="10" fontId="8" fillId="0" borderId="1" xfId="0" applyNumberFormat="1" applyFont="1" applyBorder="1"/>
    <xf numFmtId="10" fontId="5" fillId="0" borderId="1" xfId="0" applyNumberFormat="1" applyFont="1" applyFill="1" applyBorder="1" applyAlignment="1">
      <alignment horizontal="center"/>
    </xf>
    <xf numFmtId="10" fontId="7" fillId="0" borderId="1" xfId="0" applyNumberFormat="1" applyFont="1" applyFill="1" applyBorder="1" applyAlignment="1">
      <alignment horizontal="center"/>
    </xf>
    <xf numFmtId="10" fontId="3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" fillId="0" borderId="1" xfId="0" applyFont="1" applyBorder="1"/>
    <xf numFmtId="10" fontId="3" fillId="0" borderId="1" xfId="0" applyNumberFormat="1" applyFont="1" applyBorder="1"/>
    <xf numFmtId="0" fontId="3" fillId="0" borderId="0" xfId="0" applyFont="1"/>
    <xf numFmtId="0" fontId="4" fillId="0" borderId="1" xfId="0" applyFont="1" applyBorder="1"/>
    <xf numFmtId="10" fontId="5" fillId="0" borderId="1" xfId="0" applyNumberFormat="1" applyFont="1" applyBorder="1"/>
    <xf numFmtId="0" fontId="5" fillId="0" borderId="0" xfId="0" applyFont="1"/>
    <xf numFmtId="0" fontId="6" fillId="0" borderId="1" xfId="0" applyFont="1" applyBorder="1"/>
    <xf numFmtId="10" fontId="7" fillId="0" borderId="1" xfId="0" applyNumberFormat="1" applyFont="1" applyBorder="1"/>
    <xf numFmtId="0" fontId="7" fillId="0" borderId="0" xfId="0" applyFont="1"/>
    <xf numFmtId="0" fontId="0" fillId="0" borderId="0" xfId="0" applyFill="1" applyBorder="1"/>
    <xf numFmtId="0" fontId="0" fillId="0" borderId="0" xfId="0" applyBorder="1" applyAlignment="1">
      <alignment horizontal="center"/>
    </xf>
    <xf numFmtId="10" fontId="0" fillId="0" borderId="0" xfId="0" applyNumberFormat="1" applyBorder="1"/>
    <xf numFmtId="10" fontId="2" fillId="0" borderId="0" xfId="0" applyNumberFormat="1" applyFont="1" applyBorder="1"/>
    <xf numFmtId="10" fontId="8" fillId="2" borderId="1" xfId="0" applyNumberFormat="1" applyFont="1" applyFill="1" applyBorder="1"/>
    <xf numFmtId="0" fontId="0" fillId="4" borderId="0" xfId="0" applyFill="1"/>
    <xf numFmtId="10" fontId="0" fillId="3" borderId="0" xfId="0" applyNumberFormat="1" applyFill="1"/>
    <xf numFmtId="10" fontId="0" fillId="5" borderId="0" xfId="0" applyNumberFormat="1" applyFill="1"/>
    <xf numFmtId="0" fontId="0" fillId="6" borderId="0" xfId="0" applyFill="1"/>
    <xf numFmtId="1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0" fontId="0" fillId="0" borderId="0" xfId="0" applyNumberFormat="1" applyFill="1" applyBorder="1"/>
    <xf numFmtId="10" fontId="2" fillId="0" borderId="0" xfId="0" applyNumberFormat="1" applyFont="1" applyFill="1" applyBorder="1"/>
    <xf numFmtId="10" fontId="8" fillId="0" borderId="0" xfId="0" applyNumberFormat="1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长度超过</a:t>
            </a:r>
            <a:r>
              <a:rPr lang="en-US" altLang="zh-CN"/>
              <a:t>3</a:t>
            </a:r>
            <a:r>
              <a:rPr lang="zh-CN" altLang="en-US"/>
              <a:t>的原子事件成分分布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主体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长度!$F$1:$AD$1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</c:numCache>
            </c:numRef>
          </c:cat>
          <c:val>
            <c:numRef>
              <c:f>长度!$F$2:$AD$2</c:f>
              <c:numCache>
                <c:formatCode>General</c:formatCode>
                <c:ptCount val="25"/>
                <c:pt idx="0">
                  <c:v>132</c:v>
                </c:pt>
                <c:pt idx="1">
                  <c:v>72</c:v>
                </c:pt>
                <c:pt idx="2">
                  <c:v>51</c:v>
                </c:pt>
                <c:pt idx="3">
                  <c:v>36</c:v>
                </c:pt>
                <c:pt idx="4">
                  <c:v>23</c:v>
                </c:pt>
                <c:pt idx="5">
                  <c:v>9</c:v>
                </c:pt>
                <c:pt idx="6">
                  <c:v>4</c:v>
                </c:pt>
                <c:pt idx="7">
                  <c:v>10</c:v>
                </c:pt>
                <c:pt idx="8">
                  <c:v>6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谓词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长度!$F$1:$AD$1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</c:numCache>
            </c:numRef>
          </c:cat>
          <c:val>
            <c:numRef>
              <c:f>长度!$F$3:$AD$3</c:f>
              <c:numCache>
                <c:formatCode>General</c:formatCode>
                <c:ptCount val="25"/>
                <c:pt idx="0">
                  <c:v>7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客体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长度!$F$1:$AD$1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</c:numCache>
            </c:numRef>
          </c:cat>
          <c:val>
            <c:numRef>
              <c:f>长度!$F$4:$AD$4</c:f>
              <c:numCache>
                <c:formatCode>General</c:formatCode>
                <c:ptCount val="25"/>
                <c:pt idx="0">
                  <c:v>174</c:v>
                </c:pt>
                <c:pt idx="1">
                  <c:v>143</c:v>
                </c:pt>
                <c:pt idx="2">
                  <c:v>122</c:v>
                </c:pt>
                <c:pt idx="3">
                  <c:v>69</c:v>
                </c:pt>
                <c:pt idx="4">
                  <c:v>72</c:v>
                </c:pt>
                <c:pt idx="5">
                  <c:v>46</c:v>
                </c:pt>
                <c:pt idx="6">
                  <c:v>28</c:v>
                </c:pt>
                <c:pt idx="7">
                  <c:v>28</c:v>
                </c:pt>
                <c:pt idx="8">
                  <c:v>14</c:v>
                </c:pt>
                <c:pt idx="9">
                  <c:v>16</c:v>
                </c:pt>
                <c:pt idx="10">
                  <c:v>6</c:v>
                </c:pt>
                <c:pt idx="11">
                  <c:v>11</c:v>
                </c:pt>
                <c:pt idx="12">
                  <c:v>4</c:v>
                </c:pt>
                <c:pt idx="13">
                  <c:v>2</c:v>
                </c:pt>
                <c:pt idx="14">
                  <c:v>11</c:v>
                </c:pt>
                <c:pt idx="15">
                  <c:v>5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时间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长度!$F$1:$AD$1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</c:numCache>
            </c:numRef>
          </c:cat>
          <c:val>
            <c:numRef>
              <c:f>长度!$F$5:$AD$5</c:f>
              <c:numCache>
                <c:formatCode>General</c:formatCode>
                <c:ptCount val="25"/>
                <c:pt idx="0">
                  <c:v>32</c:v>
                </c:pt>
                <c:pt idx="1">
                  <c:v>26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地点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长度!$F$1:$AD$1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</c:numCache>
            </c:numRef>
          </c:cat>
          <c:val>
            <c:numRef>
              <c:f>长度!$F$6:$AD$6</c:f>
              <c:numCache>
                <c:formatCode>General</c:formatCode>
                <c:ptCount val="25"/>
                <c:pt idx="0">
                  <c:v>43</c:v>
                </c:pt>
                <c:pt idx="1">
                  <c:v>23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v>非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长度!$F$1:$AD$1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</c:numCache>
            </c:numRef>
          </c:cat>
          <c:val>
            <c:numRef>
              <c:f>长度!$F$7:$AD$7</c:f>
              <c:numCache>
                <c:formatCode>General</c:formatCode>
                <c:ptCount val="25"/>
                <c:pt idx="0">
                  <c:v>50</c:v>
                </c:pt>
                <c:pt idx="1">
                  <c:v>37</c:v>
                </c:pt>
                <c:pt idx="2">
                  <c:v>29</c:v>
                </c:pt>
                <c:pt idx="3">
                  <c:v>22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v>范围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长度!$F$1:$AD$1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</c:numCache>
            </c:numRef>
          </c:cat>
          <c:val>
            <c:numRef>
              <c:f>长度!$F$8:$AD$8</c:f>
              <c:numCache>
                <c:formatCode>General</c:formatCode>
                <c:ptCount val="25"/>
                <c:pt idx="0">
                  <c:v>36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98912"/>
        <c:axId val="210799344"/>
      </c:lineChart>
      <c:catAx>
        <c:axId val="11679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99344"/>
        <c:crosses val="autoZero"/>
        <c:auto val="1"/>
        <c:lblAlgn val="ctr"/>
        <c:lblOffset val="100"/>
        <c:noMultiLvlLbl val="0"/>
      </c:catAx>
      <c:valAx>
        <c:axId val="2107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79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7</xdr:row>
      <xdr:rowOff>76200</xdr:rowOff>
    </xdr:from>
    <xdr:to>
      <xdr:col>28</xdr:col>
      <xdr:colOff>180975</xdr:colOff>
      <xdr:row>23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mp_5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tmp_3" connectionId="18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tmp_18" connectionId="1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tmp_13" connectionId="37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tmp_10" connectionId="21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tmp_11" connectionId="22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tmp_4" connectionId="5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tmp_5" connectionId="2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tmp_16" connectionId="10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tmp" connectionId="13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tmp_1" connectionId="3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mp_4" connectionId="4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tmp" connectionId="23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tmp_42" connectionId="33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tmp_44" connectionId="1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tmp_41" connectionId="3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tmp_38" connectionId="30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tmp_28" connectionId="36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tmp_31" connectionId="2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tmp_39" connectionId="19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tmp_43" connectionId="8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tmp_34" connectionId="2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mp_3" connectionId="15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tmp_36" connectionId="17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tmp_32" connectionId="14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tmp_37" connectionId="29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tmp_27" connectionId="31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tmp_35" connectionId="16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tmp" connectionId="26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tmp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mp_6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mp_9" connectionId="2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mp_6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mp_15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tmp_17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tmp_7" connectionId="2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1.xml"/><Relationship Id="rId13" Type="http://schemas.openxmlformats.org/officeDocument/2006/relationships/queryTable" Target="../queryTables/queryTable16.xml"/><Relationship Id="rId3" Type="http://schemas.openxmlformats.org/officeDocument/2006/relationships/queryTable" Target="../queryTables/queryTable6.xml"/><Relationship Id="rId7" Type="http://schemas.openxmlformats.org/officeDocument/2006/relationships/queryTable" Target="../queryTables/queryTable10.xml"/><Relationship Id="rId12" Type="http://schemas.openxmlformats.org/officeDocument/2006/relationships/queryTable" Target="../queryTables/queryTable15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9.xml"/><Relationship Id="rId11" Type="http://schemas.openxmlformats.org/officeDocument/2006/relationships/queryTable" Target="../queryTables/queryTable14.xml"/><Relationship Id="rId5" Type="http://schemas.openxmlformats.org/officeDocument/2006/relationships/queryTable" Target="../queryTables/queryTable8.xml"/><Relationship Id="rId10" Type="http://schemas.openxmlformats.org/officeDocument/2006/relationships/queryTable" Target="../queryTables/queryTable13.xml"/><Relationship Id="rId4" Type="http://schemas.openxmlformats.org/officeDocument/2006/relationships/queryTable" Target="../queryTables/queryTable7.xml"/><Relationship Id="rId9" Type="http://schemas.openxmlformats.org/officeDocument/2006/relationships/queryTable" Target="../queryTables/queryTable12.xml"/><Relationship Id="rId14" Type="http://schemas.openxmlformats.org/officeDocument/2006/relationships/queryTable" Target="../queryTables/query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queryTable" Target="../queryTables/queryTable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7.xml"/><Relationship Id="rId13" Type="http://schemas.openxmlformats.org/officeDocument/2006/relationships/queryTable" Target="../queryTables/queryTable32.xml"/><Relationship Id="rId3" Type="http://schemas.openxmlformats.org/officeDocument/2006/relationships/queryTable" Target="../queryTables/queryTable22.xml"/><Relationship Id="rId7" Type="http://schemas.openxmlformats.org/officeDocument/2006/relationships/queryTable" Target="../queryTables/queryTable26.xml"/><Relationship Id="rId12" Type="http://schemas.openxmlformats.org/officeDocument/2006/relationships/queryTable" Target="../queryTables/queryTable31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5.bin"/><Relationship Id="rId6" Type="http://schemas.openxmlformats.org/officeDocument/2006/relationships/queryTable" Target="../queryTables/queryTable25.xml"/><Relationship Id="rId11" Type="http://schemas.openxmlformats.org/officeDocument/2006/relationships/queryTable" Target="../queryTables/queryTable30.xml"/><Relationship Id="rId5" Type="http://schemas.openxmlformats.org/officeDocument/2006/relationships/queryTable" Target="../queryTables/queryTable24.xml"/><Relationship Id="rId15" Type="http://schemas.openxmlformats.org/officeDocument/2006/relationships/queryTable" Target="../queryTables/queryTable34.xml"/><Relationship Id="rId10" Type="http://schemas.openxmlformats.org/officeDocument/2006/relationships/queryTable" Target="../queryTables/queryTable29.xml"/><Relationship Id="rId4" Type="http://schemas.openxmlformats.org/officeDocument/2006/relationships/queryTable" Target="../queryTables/queryTable23.xml"/><Relationship Id="rId9" Type="http://schemas.openxmlformats.org/officeDocument/2006/relationships/queryTable" Target="../queryTables/queryTable28.xml"/><Relationship Id="rId14" Type="http://schemas.openxmlformats.org/officeDocument/2006/relationships/queryTable" Target="../queryTables/queryTable3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G29" sqref="G29"/>
    </sheetView>
  </sheetViews>
  <sheetFormatPr defaultRowHeight="13.5" x14ac:dyDescent="0.15"/>
  <cols>
    <col min="1" max="1" width="5.5" customWidth="1"/>
    <col min="2" max="2" width="6.875" customWidth="1"/>
    <col min="3" max="3" width="7.25" customWidth="1"/>
    <col min="4" max="4" width="9.75" customWidth="1"/>
    <col min="5" max="11" width="9.25" customWidth="1"/>
    <col min="12" max="12" width="7.5" customWidth="1"/>
    <col min="13" max="18" width="8.125" customWidth="1"/>
    <col min="19" max="19" width="7.5" customWidth="1"/>
  </cols>
  <sheetData>
    <row r="1" spans="1:18" x14ac:dyDescent="0.15">
      <c r="B1" t="s">
        <v>0</v>
      </c>
      <c r="C1" t="s">
        <v>10</v>
      </c>
      <c r="E1" s="4"/>
      <c r="F1" s="4"/>
      <c r="G1" s="71" t="s">
        <v>11</v>
      </c>
      <c r="H1" s="71"/>
      <c r="I1" s="71"/>
      <c r="J1" s="4"/>
      <c r="K1" s="4"/>
      <c r="L1" s="4"/>
      <c r="M1" s="71" t="s">
        <v>10</v>
      </c>
      <c r="N1" s="71"/>
      <c r="O1" s="71"/>
      <c r="P1" s="4"/>
      <c r="Q1" s="4"/>
      <c r="R1" s="4"/>
    </row>
    <row r="2" spans="1:18" x14ac:dyDescent="0.15">
      <c r="A2" t="s">
        <v>1</v>
      </c>
      <c r="B2">
        <f>SUM(F3:F7)</f>
        <v>6047</v>
      </c>
      <c r="C2">
        <f>SUM(L3:L7)</f>
        <v>6047</v>
      </c>
      <c r="E2" s="4"/>
      <c r="F2" s="4" t="s">
        <v>12</v>
      </c>
      <c r="G2" s="4" t="s">
        <v>2</v>
      </c>
      <c r="H2" s="4" t="s">
        <v>3</v>
      </c>
      <c r="I2" s="5" t="s">
        <v>5</v>
      </c>
      <c r="J2" s="6" t="s">
        <v>7</v>
      </c>
      <c r="K2" s="7" t="s">
        <v>9</v>
      </c>
      <c r="L2" s="4" t="s">
        <v>12</v>
      </c>
      <c r="M2" s="4" t="s">
        <v>2</v>
      </c>
      <c r="N2" s="4" t="s">
        <v>3</v>
      </c>
      <c r="O2" s="8" t="s">
        <v>5</v>
      </c>
      <c r="P2" s="9" t="s">
        <v>7</v>
      </c>
      <c r="Q2" s="10" t="s">
        <v>9</v>
      </c>
      <c r="R2" s="1"/>
    </row>
    <row r="3" spans="1:18" x14ac:dyDescent="0.15">
      <c r="A3" t="s">
        <v>2</v>
      </c>
      <c r="B3">
        <f>SUM(G3:G7)</f>
        <v>6683</v>
      </c>
      <c r="C3">
        <f>SUM(M3:M7)</f>
        <v>6244</v>
      </c>
      <c r="E3" s="4" t="s">
        <v>13</v>
      </c>
      <c r="F3" s="4">
        <v>1923</v>
      </c>
      <c r="G3" s="4">
        <v>1875</v>
      </c>
      <c r="H3" s="4">
        <v>1042</v>
      </c>
      <c r="I3" s="14">
        <f>H3/G3</f>
        <v>0.5557333333333333</v>
      </c>
      <c r="J3" s="13">
        <f>H3/F3</f>
        <v>0.54186167446697864</v>
      </c>
      <c r="K3" s="12">
        <f>2*J3*I3/(I3+J3)</f>
        <v>0.54870984728804628</v>
      </c>
      <c r="L3" s="4">
        <v>1923</v>
      </c>
      <c r="M3" s="4">
        <v>1847</v>
      </c>
      <c r="N3" s="4">
        <v>1122</v>
      </c>
      <c r="O3" s="14">
        <f>N3/M3</f>
        <v>0.607471575527883</v>
      </c>
      <c r="P3" s="13">
        <f>N3/L3</f>
        <v>0.58346333853354138</v>
      </c>
      <c r="Q3" s="12">
        <f>2*P3*O3/(O3+P3)</f>
        <v>0.59522546419098143</v>
      </c>
      <c r="R3" s="1"/>
    </row>
    <row r="4" spans="1:18" x14ac:dyDescent="0.15">
      <c r="A4" t="s">
        <v>3</v>
      </c>
      <c r="B4">
        <f>SUM(H3:H7)</f>
        <v>3420</v>
      </c>
      <c r="C4">
        <f>SUM(N3:N7)</f>
        <v>3429</v>
      </c>
      <c r="E4" s="4" t="s">
        <v>14</v>
      </c>
      <c r="F4" s="4">
        <v>867</v>
      </c>
      <c r="G4" s="4">
        <v>912</v>
      </c>
      <c r="H4" s="4">
        <v>506</v>
      </c>
      <c r="I4" s="14">
        <f t="shared" ref="I4:I8" si="0">H4/G4</f>
        <v>0.55482456140350878</v>
      </c>
      <c r="J4" s="15">
        <f t="shared" ref="J4:J8" si="1">H4/F4</f>
        <v>0.58362168396770475</v>
      </c>
      <c r="K4" s="12">
        <f t="shared" ref="K4:K8" si="2">2*J4*I4/(I4+J4)</f>
        <v>0.56885890949971885</v>
      </c>
      <c r="L4" s="4">
        <v>867</v>
      </c>
      <c r="M4" s="4">
        <v>820</v>
      </c>
      <c r="N4" s="4">
        <v>501</v>
      </c>
      <c r="O4" s="14">
        <f t="shared" ref="O4:O8" si="3">N4/M4</f>
        <v>0.61097560975609755</v>
      </c>
      <c r="P4" s="15">
        <f t="shared" ref="P4:P8" si="4">N4/L4</f>
        <v>0.57785467128027679</v>
      </c>
      <c r="Q4" s="12">
        <f t="shared" ref="Q4:Q8" si="5">2*P4*O4/(O4+P4)</f>
        <v>0.59395376407824529</v>
      </c>
      <c r="R4" s="1"/>
    </row>
    <row r="5" spans="1:18" x14ac:dyDescent="0.15">
      <c r="A5" t="s">
        <v>5</v>
      </c>
      <c r="B5" s="3">
        <f>B4/B3</f>
        <v>0.51174622175669604</v>
      </c>
      <c r="C5" s="3">
        <f>C4/C3</f>
        <v>0.54916720051249202</v>
      </c>
      <c r="E5" s="4" t="s">
        <v>15</v>
      </c>
      <c r="F5" s="4">
        <v>2382</v>
      </c>
      <c r="G5" s="17">
        <v>3302</v>
      </c>
      <c r="H5" s="17">
        <v>1529</v>
      </c>
      <c r="I5" s="14">
        <f t="shared" si="0"/>
        <v>0.46305269533615989</v>
      </c>
      <c r="J5" s="15">
        <f t="shared" si="1"/>
        <v>0.64189756507136864</v>
      </c>
      <c r="K5" s="12">
        <f t="shared" si="2"/>
        <v>0.53800140745953551</v>
      </c>
      <c r="L5" s="4">
        <v>2382</v>
      </c>
      <c r="M5" s="17">
        <v>2818</v>
      </c>
      <c r="N5" s="17">
        <v>1420</v>
      </c>
      <c r="O5" s="14">
        <f t="shared" si="3"/>
        <v>0.5039034776437189</v>
      </c>
      <c r="P5" s="15">
        <f t="shared" si="4"/>
        <v>0.59613769941225858</v>
      </c>
      <c r="Q5" s="12">
        <f t="shared" si="5"/>
        <v>0.5461538461538461</v>
      </c>
      <c r="R5" s="1"/>
    </row>
    <row r="6" spans="1:18" x14ac:dyDescent="0.15">
      <c r="A6" t="s">
        <v>7</v>
      </c>
      <c r="B6" s="3">
        <f>B4/B2</f>
        <v>0.56556970398544737</v>
      </c>
      <c r="C6" s="3">
        <f>C4/C2</f>
        <v>0.56705804531172477</v>
      </c>
      <c r="E6" s="4" t="s">
        <v>16</v>
      </c>
      <c r="F6" s="4">
        <v>431</v>
      </c>
      <c r="G6" s="4">
        <v>353</v>
      </c>
      <c r="H6" s="4">
        <v>248</v>
      </c>
      <c r="I6" s="14">
        <f t="shared" si="0"/>
        <v>0.7025495750708215</v>
      </c>
      <c r="J6" s="13">
        <f t="shared" si="1"/>
        <v>0.57540603248259858</v>
      </c>
      <c r="K6" s="16">
        <f t="shared" si="2"/>
        <v>0.63265306122448983</v>
      </c>
      <c r="L6" s="4">
        <v>431</v>
      </c>
      <c r="M6" s="4">
        <v>400</v>
      </c>
      <c r="N6" s="4">
        <v>258</v>
      </c>
      <c r="O6" s="14">
        <f t="shared" si="3"/>
        <v>0.64500000000000002</v>
      </c>
      <c r="P6" s="13">
        <f t="shared" si="4"/>
        <v>0.59860788863109049</v>
      </c>
      <c r="Q6" s="16">
        <f t="shared" si="5"/>
        <v>0.62093862815884482</v>
      </c>
      <c r="R6" s="1"/>
    </row>
    <row r="7" spans="1:18" x14ac:dyDescent="0.15">
      <c r="A7" t="s">
        <v>9</v>
      </c>
      <c r="B7" s="3">
        <f>2*B5*B6/(B6+B5)</f>
        <v>0.53731343283582089</v>
      </c>
      <c r="C7" s="3">
        <f>2*C5*C6/(C6+C5)</f>
        <v>0.55796924578960216</v>
      </c>
      <c r="E7" s="4" t="s">
        <v>17</v>
      </c>
      <c r="F7" s="4">
        <v>444</v>
      </c>
      <c r="G7" s="4">
        <v>241</v>
      </c>
      <c r="H7" s="4">
        <v>95</v>
      </c>
      <c r="I7" s="14">
        <f t="shared" si="0"/>
        <v>0.39419087136929459</v>
      </c>
      <c r="J7" s="13">
        <f t="shared" si="1"/>
        <v>0.21396396396396397</v>
      </c>
      <c r="K7" s="12">
        <f t="shared" si="2"/>
        <v>0.27737226277372262</v>
      </c>
      <c r="L7" s="4">
        <v>444</v>
      </c>
      <c r="M7" s="4">
        <v>359</v>
      </c>
      <c r="N7" s="4">
        <v>128</v>
      </c>
      <c r="O7" s="14">
        <f t="shared" si="3"/>
        <v>0.35654596100278552</v>
      </c>
      <c r="P7" s="13">
        <f t="shared" si="4"/>
        <v>0.28828828828828829</v>
      </c>
      <c r="Q7" s="12">
        <f t="shared" si="5"/>
        <v>0.31880448318804483</v>
      </c>
      <c r="R7" s="1"/>
    </row>
    <row r="8" spans="1:18" x14ac:dyDescent="0.15">
      <c r="E8" s="4" t="s">
        <v>18</v>
      </c>
      <c r="F8" s="4">
        <v>2351</v>
      </c>
      <c r="G8" s="4">
        <v>1725</v>
      </c>
      <c r="H8" s="4">
        <v>1251</v>
      </c>
      <c r="I8" s="14">
        <f t="shared" si="0"/>
        <v>0.72521739130434781</v>
      </c>
      <c r="J8" s="13">
        <f t="shared" si="1"/>
        <v>0.53211399404508719</v>
      </c>
      <c r="K8" s="12">
        <f t="shared" si="2"/>
        <v>0.61383709519136409</v>
      </c>
      <c r="L8" s="4">
        <v>2351</v>
      </c>
      <c r="M8" s="4">
        <v>2164</v>
      </c>
      <c r="N8" s="4">
        <v>1393</v>
      </c>
      <c r="O8" s="14">
        <f t="shared" si="3"/>
        <v>0.64371534195933455</v>
      </c>
      <c r="P8" s="13">
        <f t="shared" si="4"/>
        <v>0.5925138239047214</v>
      </c>
      <c r="Q8" s="12">
        <f t="shared" si="5"/>
        <v>0.61705426356589133</v>
      </c>
      <c r="R8" s="1"/>
    </row>
    <row r="9" spans="1:18" x14ac:dyDescent="0.15">
      <c r="A9" s="70"/>
      <c r="B9" s="70"/>
      <c r="C9" s="70"/>
      <c r="D9" s="70"/>
      <c r="E9" s="4" t="s">
        <v>20</v>
      </c>
      <c r="F9" s="4">
        <f>SUM(F3:F8)</f>
        <v>8398</v>
      </c>
      <c r="G9" s="4">
        <f>SUM(G3:G8)</f>
        <v>8408</v>
      </c>
      <c r="H9" s="4">
        <f>SUM(H3:H8)</f>
        <v>4671</v>
      </c>
      <c r="I9" s="14">
        <f t="shared" ref="I9" si="6">H9/G9</f>
        <v>0.55554234062797336</v>
      </c>
      <c r="J9" s="13">
        <f t="shared" ref="J9" si="7">H9/F9</f>
        <v>0.55620385806144323</v>
      </c>
      <c r="K9" s="12">
        <f t="shared" ref="K9" si="8">2*J9*I9/(I9+J9)</f>
        <v>0.55587290253480903</v>
      </c>
      <c r="L9" s="4">
        <f>SUM(L3:L8)</f>
        <v>8398</v>
      </c>
      <c r="M9" s="4">
        <f>SUM(M3:M8)</f>
        <v>8408</v>
      </c>
      <c r="N9" s="4">
        <f>SUM(N3:N8)</f>
        <v>4822</v>
      </c>
      <c r="O9" s="14">
        <f t="shared" ref="O9" si="9">N9/M9</f>
        <v>0.57350142721217889</v>
      </c>
      <c r="P9" s="13">
        <f t="shared" ref="P9" si="10">N9/L9</f>
        <v>0.57418432960228627</v>
      </c>
      <c r="Q9" s="12">
        <f t="shared" ref="Q9" si="11">2*P9*O9/(O9+P9)</f>
        <v>0.57384267523503518</v>
      </c>
    </row>
    <row r="10" spans="1:18" x14ac:dyDescent="0.15">
      <c r="E10" s="1"/>
      <c r="F10" s="1"/>
      <c r="G10" s="18"/>
      <c r="H10" s="72" t="s">
        <v>11</v>
      </c>
      <c r="I10" s="72"/>
      <c r="J10" s="72"/>
      <c r="K10" s="72" t="s">
        <v>10</v>
      </c>
      <c r="L10" s="72"/>
      <c r="M10" s="72"/>
      <c r="N10" s="1"/>
      <c r="O10" s="1"/>
      <c r="P10" s="1"/>
      <c r="Q10" s="1"/>
      <c r="R10" s="1"/>
    </row>
    <row r="11" spans="1:18" x14ac:dyDescent="0.15">
      <c r="E11" s="1"/>
      <c r="F11" s="1"/>
      <c r="G11" s="4"/>
      <c r="H11" s="5" t="s">
        <v>4</v>
      </c>
      <c r="I11" s="9" t="s">
        <v>6</v>
      </c>
      <c r="J11" s="7" t="s">
        <v>8</v>
      </c>
      <c r="K11" s="8" t="s">
        <v>4</v>
      </c>
      <c r="L11" s="6" t="s">
        <v>6</v>
      </c>
      <c r="M11" s="10" t="s">
        <v>8</v>
      </c>
      <c r="N11" s="1"/>
      <c r="O11" s="1"/>
      <c r="P11" s="1"/>
      <c r="Q11" s="1"/>
      <c r="R11" s="1"/>
    </row>
    <row r="12" spans="1:18" x14ac:dyDescent="0.15">
      <c r="E12" s="1"/>
      <c r="F12" s="1"/>
      <c r="G12" s="4" t="s">
        <v>13</v>
      </c>
      <c r="H12" s="14">
        <v>0.55569999999999997</v>
      </c>
      <c r="I12" s="13">
        <v>0.54190000000000005</v>
      </c>
      <c r="J12" s="12">
        <v>0.54869999999999997</v>
      </c>
      <c r="K12" s="14">
        <v>0.60750000000000004</v>
      </c>
      <c r="L12" s="13">
        <v>0.58350000000000002</v>
      </c>
      <c r="M12" s="12">
        <v>0.59519999999999995</v>
      </c>
      <c r="N12" s="1"/>
      <c r="O12" s="1"/>
      <c r="P12" s="1"/>
      <c r="Q12" s="1"/>
      <c r="R12" s="1"/>
    </row>
    <row r="13" spans="1:18" x14ac:dyDescent="0.15">
      <c r="E13" s="1"/>
      <c r="F13" s="1"/>
      <c r="G13" s="4" t="s">
        <v>14</v>
      </c>
      <c r="H13" s="14">
        <v>0.55479999999999996</v>
      </c>
      <c r="I13" s="15">
        <v>0.58360000000000001</v>
      </c>
      <c r="J13" s="12">
        <v>0.56889999999999996</v>
      </c>
      <c r="K13" s="14">
        <v>0.61099999999999999</v>
      </c>
      <c r="L13" s="15">
        <v>0.57789999999999997</v>
      </c>
      <c r="M13" s="12">
        <v>0.59399999999999997</v>
      </c>
      <c r="N13" s="1"/>
      <c r="O13" s="1"/>
      <c r="P13" s="1"/>
      <c r="Q13" s="1"/>
      <c r="R13" s="1"/>
    </row>
    <row r="14" spans="1:18" x14ac:dyDescent="0.15">
      <c r="E14" s="1"/>
      <c r="F14" s="1"/>
      <c r="G14" s="4" t="s">
        <v>15</v>
      </c>
      <c r="H14" s="14">
        <v>0.46310000000000001</v>
      </c>
      <c r="I14" s="15">
        <v>0.64190000000000003</v>
      </c>
      <c r="J14" s="12">
        <v>0.53800000000000003</v>
      </c>
      <c r="K14" s="14">
        <v>0.50390000000000001</v>
      </c>
      <c r="L14" s="15">
        <v>0.59609999999999996</v>
      </c>
      <c r="M14" s="12">
        <v>0.54620000000000002</v>
      </c>
      <c r="N14" s="1"/>
      <c r="O14" s="1"/>
      <c r="P14" s="1"/>
      <c r="Q14" s="1"/>
      <c r="R14" s="1"/>
    </row>
    <row r="15" spans="1:18" x14ac:dyDescent="0.15">
      <c r="E15" s="1"/>
      <c r="F15" s="1"/>
      <c r="G15" s="4" t="s">
        <v>16</v>
      </c>
      <c r="H15" s="14">
        <v>0.70250000000000001</v>
      </c>
      <c r="I15" s="13">
        <v>0.57540000000000002</v>
      </c>
      <c r="J15" s="16">
        <v>0.63270000000000004</v>
      </c>
      <c r="K15" s="14">
        <v>0.64500000000000002</v>
      </c>
      <c r="L15" s="13">
        <v>0.59860000000000002</v>
      </c>
      <c r="M15" s="16">
        <v>0.62090000000000001</v>
      </c>
      <c r="N15" s="1"/>
      <c r="O15" s="1"/>
      <c r="P15" s="1"/>
      <c r="Q15" s="1"/>
      <c r="R15" s="1"/>
    </row>
    <row r="16" spans="1:18" x14ac:dyDescent="0.15">
      <c r="E16" s="1"/>
      <c r="F16" s="1"/>
      <c r="G16" s="4" t="s">
        <v>17</v>
      </c>
      <c r="H16" s="14">
        <v>0.39419999999999999</v>
      </c>
      <c r="I16" s="13">
        <v>0.214</v>
      </c>
      <c r="J16" s="12">
        <v>0.27739999999999998</v>
      </c>
      <c r="K16" s="14">
        <v>0.35649999999999998</v>
      </c>
      <c r="L16" s="13">
        <v>0.2883</v>
      </c>
      <c r="M16" s="12">
        <v>0.31879999999999997</v>
      </c>
      <c r="N16" s="1"/>
      <c r="O16" s="1"/>
      <c r="P16" s="1"/>
      <c r="Q16" s="1"/>
      <c r="R16" s="1"/>
    </row>
    <row r="17" spans="5:18" x14ac:dyDescent="0.15">
      <c r="E17" s="1"/>
      <c r="F17" s="1"/>
      <c r="G17" s="4" t="s">
        <v>18</v>
      </c>
      <c r="H17" s="14">
        <f>I8</f>
        <v>0.72521739130434781</v>
      </c>
      <c r="I17" s="13">
        <v>0.53210000000000002</v>
      </c>
      <c r="J17" s="12">
        <f>K8</f>
        <v>0.61383709519136409</v>
      </c>
      <c r="K17" s="14">
        <f>O8</f>
        <v>0.64371534195933455</v>
      </c>
      <c r="L17" s="13">
        <v>0.59250000000000003</v>
      </c>
      <c r="M17" s="12">
        <f>Q8</f>
        <v>0.61705426356589133</v>
      </c>
      <c r="N17" s="1"/>
      <c r="O17" s="1"/>
      <c r="P17" s="1"/>
      <c r="Q17" s="1"/>
      <c r="R17" s="1"/>
    </row>
    <row r="20" spans="5:18" x14ac:dyDescent="0.15">
      <c r="G20" s="4"/>
      <c r="H20" s="4" t="s">
        <v>5</v>
      </c>
      <c r="I20" s="4" t="s">
        <v>7</v>
      </c>
      <c r="J20" s="4" t="s">
        <v>19</v>
      </c>
    </row>
    <row r="21" spans="5:18" x14ac:dyDescent="0.15">
      <c r="G21" s="4" t="s">
        <v>11</v>
      </c>
      <c r="H21" s="11">
        <v>0.51170000000000004</v>
      </c>
      <c r="I21" s="11">
        <v>0.56559999999999999</v>
      </c>
      <c r="J21" s="11">
        <v>0.5373</v>
      </c>
    </row>
    <row r="22" spans="5:18" x14ac:dyDescent="0.15">
      <c r="G22" s="4" t="s">
        <v>10</v>
      </c>
      <c r="H22" s="11">
        <v>0.54920000000000002</v>
      </c>
      <c r="I22" s="11">
        <v>0.56710000000000005</v>
      </c>
      <c r="J22" s="11">
        <v>0.55800000000000005</v>
      </c>
    </row>
  </sheetData>
  <mergeCells count="5">
    <mergeCell ref="A9:D9"/>
    <mergeCell ref="G1:I1"/>
    <mergeCell ref="M1:O1"/>
    <mergeCell ref="H10:J10"/>
    <mergeCell ref="K10:M10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workbookViewId="0">
      <selection activeCell="I4" sqref="I4:O6"/>
    </sheetView>
  </sheetViews>
  <sheetFormatPr defaultRowHeight="13.5" x14ac:dyDescent="0.15"/>
  <cols>
    <col min="1" max="1" width="4.875" customWidth="1"/>
    <col min="2" max="2" width="8.125" customWidth="1"/>
    <col min="3" max="4" width="7.125" customWidth="1"/>
    <col min="5" max="7" width="6.75" customWidth="1"/>
    <col min="8" max="8" width="8.75" customWidth="1"/>
    <col min="15" max="17" width="9.375" customWidth="1"/>
    <col min="18" max="20" width="7.375" customWidth="1"/>
    <col min="21" max="21" width="7" customWidth="1"/>
    <col min="22" max="22" width="8.75" customWidth="1"/>
    <col min="23" max="25" width="7.125" customWidth="1"/>
    <col min="26" max="26" width="8.125" customWidth="1"/>
    <col min="28" max="30" width="7.625" customWidth="1"/>
    <col min="31" max="32" width="4.5" customWidth="1"/>
    <col min="33" max="33" width="5.5" customWidth="1"/>
    <col min="34" max="34" width="4.5" customWidth="1"/>
  </cols>
  <sheetData>
    <row r="1" spans="1:30" x14ac:dyDescent="0.15">
      <c r="A1" s="38"/>
      <c r="B1" s="71" t="s">
        <v>0</v>
      </c>
      <c r="C1" s="71"/>
      <c r="D1" s="71"/>
      <c r="E1" s="71"/>
      <c r="F1" s="71"/>
      <c r="G1" s="71"/>
    </row>
    <row r="2" spans="1:30" x14ac:dyDescent="0.15">
      <c r="A2" s="38"/>
      <c r="B2" s="38" t="s">
        <v>1</v>
      </c>
      <c r="C2" s="38" t="s">
        <v>2</v>
      </c>
      <c r="D2" s="38" t="s">
        <v>3</v>
      </c>
      <c r="E2" s="5" t="s">
        <v>5</v>
      </c>
      <c r="F2" s="6" t="s">
        <v>7</v>
      </c>
      <c r="G2" s="7" t="s">
        <v>9</v>
      </c>
    </row>
    <row r="3" spans="1:30" x14ac:dyDescent="0.15">
      <c r="A3" s="38" t="s">
        <v>13</v>
      </c>
      <c r="B3" s="19">
        <v>1571</v>
      </c>
      <c r="C3" s="46">
        <v>1470</v>
      </c>
      <c r="D3" s="46">
        <v>908</v>
      </c>
      <c r="E3" s="42">
        <f>D3/C3</f>
        <v>0.61768707482993201</v>
      </c>
      <c r="F3" s="43">
        <f>D3/B3</f>
        <v>0.57797581158497768</v>
      </c>
      <c r="G3" s="44">
        <f>2*F3*E3/(E3+F3)</f>
        <v>0.59717198290036166</v>
      </c>
    </row>
    <row r="4" spans="1:30" x14ac:dyDescent="0.15">
      <c r="A4" s="38" t="s">
        <v>14</v>
      </c>
      <c r="B4" s="19">
        <v>861</v>
      </c>
      <c r="C4" s="46">
        <v>991</v>
      </c>
      <c r="D4" s="46">
        <v>544</v>
      </c>
      <c r="E4" s="42">
        <f t="shared" ref="E4:E7" si="0">D4/C4</f>
        <v>0.54894046417759834</v>
      </c>
      <c r="F4" s="43">
        <f t="shared" ref="F4:F7" si="1">D4/B4</f>
        <v>0.6318234610917538</v>
      </c>
      <c r="G4" s="44">
        <f t="shared" ref="G4:G7" si="2">2*F4*E4/(E4+F4)</f>
        <v>0.58747300215982723</v>
      </c>
    </row>
    <row r="5" spans="1:30" x14ac:dyDescent="0.15">
      <c r="A5" s="38" t="s">
        <v>15</v>
      </c>
      <c r="B5" s="19">
        <v>2569</v>
      </c>
      <c r="C5" s="46">
        <v>3335</v>
      </c>
      <c r="D5" s="46">
        <v>1658</v>
      </c>
      <c r="E5" s="42">
        <f t="shared" si="0"/>
        <v>0.49715142428785608</v>
      </c>
      <c r="F5" s="43">
        <f t="shared" si="1"/>
        <v>0.64538731023744644</v>
      </c>
      <c r="G5" s="44">
        <f t="shared" si="2"/>
        <v>0.56165311653116534</v>
      </c>
    </row>
    <row r="6" spans="1:30" x14ac:dyDescent="0.15">
      <c r="A6" s="38" t="s">
        <v>16</v>
      </c>
      <c r="B6" s="19">
        <v>449</v>
      </c>
      <c r="C6" s="46">
        <v>341</v>
      </c>
      <c r="D6" s="46">
        <v>267</v>
      </c>
      <c r="E6" s="42">
        <f t="shared" si="0"/>
        <v>0.78299120234604103</v>
      </c>
      <c r="F6" s="43">
        <f t="shared" si="1"/>
        <v>0.59465478841870822</v>
      </c>
      <c r="G6" s="44">
        <f t="shared" si="2"/>
        <v>0.67594936708860764</v>
      </c>
    </row>
    <row r="7" spans="1:30" x14ac:dyDescent="0.15">
      <c r="A7" s="38" t="s">
        <v>17</v>
      </c>
      <c r="B7" s="19">
        <v>443</v>
      </c>
      <c r="C7" s="46">
        <v>211</v>
      </c>
      <c r="D7" s="46">
        <v>76</v>
      </c>
      <c r="E7" s="42">
        <f t="shared" si="0"/>
        <v>0.36018957345971564</v>
      </c>
      <c r="F7" s="43">
        <f t="shared" si="1"/>
        <v>0.17155756207674944</v>
      </c>
      <c r="G7" s="44">
        <f t="shared" si="2"/>
        <v>0.23241590214067276</v>
      </c>
    </row>
    <row r="8" spans="1:30" x14ac:dyDescent="0.15">
      <c r="A8" s="38" t="s">
        <v>22</v>
      </c>
      <c r="B8" s="19">
        <v>435</v>
      </c>
      <c r="C8" s="46">
        <v>455</v>
      </c>
      <c r="D8" s="46">
        <v>264</v>
      </c>
      <c r="E8" s="42">
        <f>D8/C8</f>
        <v>0.58021978021978027</v>
      </c>
      <c r="F8" s="43">
        <f>D8/B8</f>
        <v>0.60689655172413792</v>
      </c>
      <c r="G8" s="44">
        <f>2*F8*E8/(E8+F8)</f>
        <v>0.59325842696629216</v>
      </c>
      <c r="X8">
        <v>1571</v>
      </c>
      <c r="Y8">
        <v>861</v>
      </c>
      <c r="Z8">
        <v>2569</v>
      </c>
      <c r="AA8">
        <v>449</v>
      </c>
      <c r="AB8">
        <v>443</v>
      </c>
      <c r="AC8">
        <v>2310</v>
      </c>
      <c r="AD8">
        <v>435</v>
      </c>
    </row>
    <row r="9" spans="1:30" x14ac:dyDescent="0.15">
      <c r="A9" s="38" t="s">
        <v>18</v>
      </c>
      <c r="B9" s="19">
        <v>2310</v>
      </c>
      <c r="C9" s="46">
        <v>1835</v>
      </c>
      <c r="D9" s="46">
        <v>1349</v>
      </c>
      <c r="E9" s="42">
        <f>D9/C9</f>
        <v>0.73514986376021796</v>
      </c>
      <c r="F9" s="43">
        <f>D9/B9</f>
        <v>0.58398268398268394</v>
      </c>
      <c r="G9" s="44">
        <f>2*F9*E9/(E9+F9)</f>
        <v>0.65090470446320858</v>
      </c>
      <c r="X9">
        <v>1954</v>
      </c>
      <c r="Y9">
        <v>858</v>
      </c>
      <c r="Z9">
        <v>2785</v>
      </c>
      <c r="AA9">
        <v>407</v>
      </c>
      <c r="AB9">
        <v>467</v>
      </c>
      <c r="AC9">
        <v>1704</v>
      </c>
      <c r="AD9">
        <v>463</v>
      </c>
    </row>
    <row r="10" spans="1:30" x14ac:dyDescent="0.15">
      <c r="A10" s="45" t="s">
        <v>173</v>
      </c>
      <c r="B10" s="19">
        <f>SUM(B3:B8)</f>
        <v>6328</v>
      </c>
      <c r="C10" s="46">
        <f>SUM(C3:C8)</f>
        <v>6803</v>
      </c>
      <c r="D10" s="46">
        <f>SUM(D3:D8)</f>
        <v>3717</v>
      </c>
      <c r="E10" s="42">
        <f>D10/C10</f>
        <v>0.54637659855945908</v>
      </c>
      <c r="F10" s="43">
        <f>D10/B10</f>
        <v>0.58738938053097345</v>
      </c>
      <c r="G10" s="44">
        <f>2*F10*E10/(E10+F10)</f>
        <v>0.5661411925976696</v>
      </c>
      <c r="X10">
        <v>1097</v>
      </c>
      <c r="Y10">
        <v>500</v>
      </c>
      <c r="Z10">
        <v>1696</v>
      </c>
      <c r="AA10">
        <v>280</v>
      </c>
      <c r="AB10">
        <v>275</v>
      </c>
      <c r="AC10">
        <v>1300</v>
      </c>
      <c r="AD10">
        <v>283</v>
      </c>
    </row>
    <row r="11" spans="1:30" x14ac:dyDescent="0.15">
      <c r="A11" s="38"/>
      <c r="B11" s="71" t="s">
        <v>10</v>
      </c>
      <c r="C11" s="71"/>
      <c r="D11" s="71"/>
      <c r="E11" s="71"/>
      <c r="F11" s="71"/>
      <c r="G11" s="71"/>
      <c r="J11" s="2"/>
      <c r="K11" s="31"/>
      <c r="L11" s="31"/>
    </row>
    <row r="12" spans="1:30" x14ac:dyDescent="0.15">
      <c r="A12" s="38"/>
      <c r="B12" s="38" t="s">
        <v>1</v>
      </c>
      <c r="C12" s="38" t="s">
        <v>2</v>
      </c>
      <c r="D12" s="38" t="s">
        <v>3</v>
      </c>
      <c r="E12" s="8" t="s">
        <v>5</v>
      </c>
      <c r="F12" s="9" t="s">
        <v>7</v>
      </c>
      <c r="G12" s="10" t="s">
        <v>9</v>
      </c>
      <c r="J12" s="2"/>
      <c r="K12" s="31"/>
      <c r="L12" s="31"/>
      <c r="X12">
        <v>1571</v>
      </c>
      <c r="Y12">
        <v>1954</v>
      </c>
      <c r="Z12">
        <v>1097</v>
      </c>
    </row>
    <row r="13" spans="1:30" x14ac:dyDescent="0.15">
      <c r="A13" s="38" t="s">
        <v>13</v>
      </c>
      <c r="B13" s="46">
        <v>1571</v>
      </c>
      <c r="C13" s="46">
        <v>1647</v>
      </c>
      <c r="D13" s="46">
        <v>1004</v>
      </c>
      <c r="E13" s="42">
        <f>D13/C13</f>
        <v>0.60959319975713422</v>
      </c>
      <c r="F13" s="43">
        <f>D13/B13</f>
        <v>0.63908338637810314</v>
      </c>
      <c r="G13" s="44">
        <f>2*F13*E13/(E13+F13)</f>
        <v>0.62399005593536361</v>
      </c>
      <c r="J13" s="2"/>
      <c r="K13" s="31"/>
      <c r="L13" s="31"/>
      <c r="X13">
        <v>861</v>
      </c>
      <c r="Y13">
        <v>858</v>
      </c>
      <c r="Z13">
        <v>500</v>
      </c>
    </row>
    <row r="14" spans="1:30" x14ac:dyDescent="0.15">
      <c r="A14" s="38" t="s">
        <v>14</v>
      </c>
      <c r="B14" s="46">
        <v>861</v>
      </c>
      <c r="C14" s="46">
        <v>873</v>
      </c>
      <c r="D14" s="46">
        <v>518</v>
      </c>
      <c r="E14" s="42">
        <f t="shared" ref="E14:E17" si="3">D14/C14</f>
        <v>0.59335624284077892</v>
      </c>
      <c r="F14" s="43">
        <f t="shared" ref="F14:F17" si="4">D14/B14</f>
        <v>0.60162601626016265</v>
      </c>
      <c r="G14" s="44">
        <f t="shared" ref="G14:G17" si="5">2*F14*E14/(E14+F14)</f>
        <v>0.59746251441753173</v>
      </c>
      <c r="J14" s="2"/>
      <c r="K14" s="31"/>
      <c r="L14" s="31"/>
      <c r="X14">
        <v>2569</v>
      </c>
      <c r="Y14">
        <v>2785</v>
      </c>
      <c r="Z14">
        <v>1696</v>
      </c>
    </row>
    <row r="15" spans="1:30" x14ac:dyDescent="0.15">
      <c r="A15" s="38" t="s">
        <v>15</v>
      </c>
      <c r="B15" s="46">
        <v>2569</v>
      </c>
      <c r="C15" s="46">
        <v>2752</v>
      </c>
      <c r="D15" s="46">
        <v>1533</v>
      </c>
      <c r="E15" s="42">
        <f t="shared" si="3"/>
        <v>0.55704941860465118</v>
      </c>
      <c r="F15" s="43">
        <f t="shared" si="4"/>
        <v>0.59673024523160767</v>
      </c>
      <c r="G15" s="44">
        <f t="shared" si="5"/>
        <v>0.57620747979703058</v>
      </c>
      <c r="J15" s="2"/>
      <c r="K15" s="31"/>
      <c r="L15" s="31"/>
      <c r="X15">
        <v>449</v>
      </c>
      <c r="Y15">
        <v>407</v>
      </c>
      <c r="Z15">
        <v>280</v>
      </c>
    </row>
    <row r="16" spans="1:30" x14ac:dyDescent="0.15">
      <c r="A16" s="38" t="s">
        <v>16</v>
      </c>
      <c r="B16" s="46">
        <v>449</v>
      </c>
      <c r="C16" s="46">
        <v>380</v>
      </c>
      <c r="D16" s="46">
        <v>274</v>
      </c>
      <c r="E16" s="42">
        <f t="shared" si="3"/>
        <v>0.72105263157894739</v>
      </c>
      <c r="F16" s="43">
        <f t="shared" si="4"/>
        <v>0.61024498886414258</v>
      </c>
      <c r="G16" s="44">
        <f t="shared" si="5"/>
        <v>0.66103739445114607</v>
      </c>
      <c r="J16" s="2"/>
      <c r="K16" s="31"/>
      <c r="L16" s="31"/>
      <c r="T16" s="3"/>
      <c r="U16" s="3"/>
      <c r="V16" s="3"/>
      <c r="X16">
        <v>443</v>
      </c>
      <c r="Y16">
        <v>467</v>
      </c>
      <c r="Z16">
        <v>275</v>
      </c>
    </row>
    <row r="17" spans="1:26" x14ac:dyDescent="0.15">
      <c r="A17" s="38" t="s">
        <v>17</v>
      </c>
      <c r="B17" s="46">
        <v>443</v>
      </c>
      <c r="C17" s="46">
        <v>277</v>
      </c>
      <c r="D17" s="46">
        <v>115</v>
      </c>
      <c r="E17" s="42">
        <f t="shared" si="3"/>
        <v>0.41516245487364623</v>
      </c>
      <c r="F17" s="43">
        <f t="shared" si="4"/>
        <v>0.2595936794582393</v>
      </c>
      <c r="G17" s="44">
        <f t="shared" si="5"/>
        <v>0.31944444444444448</v>
      </c>
      <c r="J17" s="2"/>
      <c r="K17" s="31"/>
      <c r="L17" s="31"/>
      <c r="T17" s="3"/>
      <c r="U17" s="3"/>
      <c r="V17" s="3"/>
      <c r="X17">
        <v>2310</v>
      </c>
      <c r="Y17">
        <v>1704</v>
      </c>
      <c r="Z17">
        <v>1300</v>
      </c>
    </row>
    <row r="18" spans="1:26" x14ac:dyDescent="0.15">
      <c r="A18" s="38" t="s">
        <v>22</v>
      </c>
      <c r="B18" s="46">
        <v>435</v>
      </c>
      <c r="C18" s="46">
        <v>480</v>
      </c>
      <c r="D18" s="46">
        <v>282</v>
      </c>
      <c r="E18" s="42">
        <f>D19/C19</f>
        <v>0.62584118438761771</v>
      </c>
      <c r="F18" s="43">
        <f>D19/B19</f>
        <v>0.60389610389610393</v>
      </c>
      <c r="G18" s="44">
        <f>2*F18*E18/(E18+F18)</f>
        <v>0.61467283542630535</v>
      </c>
      <c r="K18" s="31"/>
      <c r="L18" s="31"/>
      <c r="T18" s="3"/>
      <c r="U18" s="3"/>
      <c r="V18" s="3"/>
      <c r="X18">
        <v>435</v>
      </c>
      <c r="Y18">
        <v>463</v>
      </c>
      <c r="Z18">
        <v>283</v>
      </c>
    </row>
    <row r="19" spans="1:26" x14ac:dyDescent="0.15">
      <c r="A19" s="38" t="s">
        <v>18</v>
      </c>
      <c r="B19" s="46">
        <v>2310</v>
      </c>
      <c r="C19" s="46">
        <v>2229</v>
      </c>
      <c r="D19" s="46">
        <v>1395</v>
      </c>
      <c r="E19" s="42">
        <f>D18/C18</f>
        <v>0.58750000000000002</v>
      </c>
      <c r="F19" s="43">
        <f>D18/B18</f>
        <v>0.64827586206896548</v>
      </c>
      <c r="G19" s="44">
        <f>2*F19*E19/(E19+F19)</f>
        <v>0.61639344262295082</v>
      </c>
      <c r="O19" s="31"/>
      <c r="P19" s="31"/>
    </row>
    <row r="20" spans="1:26" x14ac:dyDescent="0.15">
      <c r="A20" s="45" t="s">
        <v>173</v>
      </c>
      <c r="B20" s="46">
        <f>SUM(B13:B18)</f>
        <v>6328</v>
      </c>
      <c r="C20" s="46">
        <f t="shared" ref="C20:D20" si="6">SUM(C13:C18)</f>
        <v>6409</v>
      </c>
      <c r="D20" s="46">
        <f t="shared" si="6"/>
        <v>3726</v>
      </c>
      <c r="E20" s="42">
        <f>D20/C20</f>
        <v>0.58136994850990797</v>
      </c>
      <c r="F20" s="43">
        <f>D20/B20</f>
        <v>0.58881163084702903</v>
      </c>
      <c r="G20" s="44">
        <f>2*F20*E20/(E20+F20)</f>
        <v>0.58506712726701737</v>
      </c>
      <c r="O20" s="31"/>
      <c r="P20" s="31"/>
    </row>
    <row r="21" spans="1:26" x14ac:dyDescent="0.15">
      <c r="A21" s="19"/>
      <c r="B21" s="71" t="s">
        <v>36</v>
      </c>
      <c r="C21" s="71"/>
      <c r="D21" s="71"/>
      <c r="E21" s="71"/>
      <c r="F21" s="71"/>
      <c r="G21" s="71"/>
      <c r="O21" s="30"/>
      <c r="P21" s="31"/>
      <c r="Q21" s="33"/>
    </row>
    <row r="22" spans="1:26" x14ac:dyDescent="0.15">
      <c r="A22" s="19"/>
      <c r="B22" s="38" t="s">
        <v>1</v>
      </c>
      <c r="C22" s="38" t="s">
        <v>2</v>
      </c>
      <c r="D22" s="38" t="s">
        <v>3</v>
      </c>
      <c r="E22" s="36" t="s">
        <v>33</v>
      </c>
      <c r="F22" s="35" t="s">
        <v>34</v>
      </c>
      <c r="G22" s="37" t="s">
        <v>35</v>
      </c>
      <c r="Q22" s="33"/>
    </row>
    <row r="23" spans="1:26" x14ac:dyDescent="0.15">
      <c r="A23" s="38" t="s">
        <v>13</v>
      </c>
      <c r="B23" s="34">
        <v>1571</v>
      </c>
      <c r="C23" s="34">
        <v>1990</v>
      </c>
      <c r="D23" s="34">
        <v>1099</v>
      </c>
      <c r="E23" s="14">
        <f>D23/C23</f>
        <v>0.55226130653266337</v>
      </c>
      <c r="F23" s="13">
        <f>D23/B23</f>
        <v>0.69955442393380007</v>
      </c>
      <c r="G23" s="12">
        <f>2*F23*E23/(E23+F23)</f>
        <v>0.61724234765515307</v>
      </c>
      <c r="Q23" s="33"/>
    </row>
    <row r="24" spans="1:26" x14ac:dyDescent="0.15">
      <c r="A24" s="38" t="s">
        <v>14</v>
      </c>
      <c r="B24" s="34">
        <v>861</v>
      </c>
      <c r="C24" s="34">
        <v>858</v>
      </c>
      <c r="D24" s="34">
        <v>500</v>
      </c>
      <c r="E24" s="14">
        <f t="shared" ref="E24:E27" si="7">D24/C24</f>
        <v>0.58275058275058278</v>
      </c>
      <c r="F24" s="13">
        <f t="shared" ref="F24:F27" si="8">D24/B24</f>
        <v>0.58072009291521487</v>
      </c>
      <c r="G24" s="12">
        <f t="shared" ref="G24:G27" si="9">2*F24*E24/(E24+F24)</f>
        <v>0.58173356602675963</v>
      </c>
      <c r="Q24" s="33"/>
    </row>
    <row r="25" spans="1:26" x14ac:dyDescent="0.15">
      <c r="A25" s="38" t="s">
        <v>15</v>
      </c>
      <c r="B25" s="34">
        <v>2569</v>
      </c>
      <c r="C25" s="34">
        <v>2933</v>
      </c>
      <c r="D25" s="34">
        <v>1724</v>
      </c>
      <c r="E25" s="14">
        <f t="shared" si="7"/>
        <v>0.58779406750767138</v>
      </c>
      <c r="F25" s="13">
        <f t="shared" si="8"/>
        <v>0.67107824056052934</v>
      </c>
      <c r="G25" s="12">
        <f t="shared" si="9"/>
        <v>0.62668120683387862</v>
      </c>
      <c r="O25" s="33"/>
      <c r="P25" s="33"/>
      <c r="Q25" s="33"/>
    </row>
    <row r="26" spans="1:26" x14ac:dyDescent="0.15">
      <c r="A26" s="38" t="s">
        <v>16</v>
      </c>
      <c r="B26" s="34">
        <v>449</v>
      </c>
      <c r="C26" s="34">
        <v>407</v>
      </c>
      <c r="D26" s="34">
        <v>280</v>
      </c>
      <c r="E26" s="14">
        <f t="shared" si="7"/>
        <v>0.68796068796068799</v>
      </c>
      <c r="F26" s="13">
        <f t="shared" si="8"/>
        <v>0.62360801781737196</v>
      </c>
      <c r="G26" s="12">
        <f t="shared" si="9"/>
        <v>0.65420560747663559</v>
      </c>
      <c r="O26" s="33"/>
      <c r="P26" s="33"/>
      <c r="Q26" s="33"/>
    </row>
    <row r="27" spans="1:26" x14ac:dyDescent="0.15">
      <c r="A27" s="38" t="s">
        <v>17</v>
      </c>
      <c r="B27" s="34">
        <v>443</v>
      </c>
      <c r="C27" s="34">
        <v>283</v>
      </c>
      <c r="D27" s="34">
        <v>128</v>
      </c>
      <c r="E27" s="14">
        <f t="shared" si="7"/>
        <v>0.45229681978798586</v>
      </c>
      <c r="F27" s="13">
        <f t="shared" si="8"/>
        <v>0.28893905191873587</v>
      </c>
      <c r="G27" s="12">
        <f t="shared" si="9"/>
        <v>0.35261707988980717</v>
      </c>
      <c r="O27" s="33"/>
      <c r="P27" s="33"/>
      <c r="Q27" s="33"/>
    </row>
    <row r="28" spans="1:26" x14ac:dyDescent="0.15">
      <c r="A28" s="38" t="s">
        <v>22</v>
      </c>
      <c r="B28" s="34">
        <v>435</v>
      </c>
      <c r="C28" s="34">
        <v>463</v>
      </c>
      <c r="D28" s="34">
        <v>283</v>
      </c>
      <c r="E28" s="14">
        <f>D28/C28</f>
        <v>0.61123110151187909</v>
      </c>
      <c r="F28" s="13">
        <f>D28/B28</f>
        <v>0.65057471264367817</v>
      </c>
      <c r="G28" s="12">
        <f>2*F28*E28/(E28+F28)</f>
        <v>0.63028953229398665</v>
      </c>
      <c r="O28" s="33"/>
      <c r="P28" s="33"/>
    </row>
    <row r="29" spans="1:26" x14ac:dyDescent="0.15">
      <c r="A29" s="38" t="s">
        <v>18</v>
      </c>
      <c r="B29" s="34">
        <v>2310</v>
      </c>
      <c r="C29" s="34">
        <v>1704</v>
      </c>
      <c r="D29" s="34">
        <v>1300</v>
      </c>
      <c r="E29" s="14">
        <f>D29/C29</f>
        <v>0.76291079812206575</v>
      </c>
      <c r="F29" s="13">
        <f>D29/B29</f>
        <v>0.56277056277056281</v>
      </c>
      <c r="G29" s="12">
        <f>2*F29*E29/(E29+F29)</f>
        <v>0.64773293472845039</v>
      </c>
      <c r="O29" s="33"/>
      <c r="P29" s="33"/>
    </row>
    <row r="30" spans="1:26" x14ac:dyDescent="0.15">
      <c r="A30" s="45" t="s">
        <v>173</v>
      </c>
      <c r="B30" s="19">
        <f>SUM(B23:B28)</f>
        <v>6328</v>
      </c>
      <c r="C30" s="19">
        <f t="shared" ref="C30:D30" si="10">SUM(C23:C28)</f>
        <v>6934</v>
      </c>
      <c r="D30" s="19">
        <f t="shared" si="10"/>
        <v>4014</v>
      </c>
      <c r="E30" s="42">
        <f>D30/C30</f>
        <v>0.57888664551485436</v>
      </c>
      <c r="F30" s="43">
        <f>D30/B30</f>
        <v>0.63432364096080907</v>
      </c>
      <c r="G30" s="44">
        <f>2*F30*E30/(E30+F30)</f>
        <v>0.60533856130297103</v>
      </c>
      <c r="O30" s="33"/>
      <c r="P30" s="33"/>
    </row>
    <row r="31" spans="1:26" x14ac:dyDescent="0.15">
      <c r="A31" s="23"/>
      <c r="B31" s="73" t="s">
        <v>171</v>
      </c>
      <c r="C31" s="73"/>
      <c r="D31" s="73"/>
      <c r="E31" s="73"/>
      <c r="F31" s="73"/>
      <c r="G31" s="73"/>
      <c r="O31" s="33"/>
      <c r="P31" s="33"/>
    </row>
    <row r="32" spans="1:26" x14ac:dyDescent="0.15">
      <c r="A32" s="23"/>
      <c r="B32" s="38" t="s">
        <v>1</v>
      </c>
      <c r="C32" s="38" t="s">
        <v>2</v>
      </c>
      <c r="D32" s="38" t="s">
        <v>3</v>
      </c>
      <c r="E32" s="36" t="s">
        <v>5</v>
      </c>
      <c r="F32" s="35" t="s">
        <v>7</v>
      </c>
      <c r="G32" s="37" t="s">
        <v>9</v>
      </c>
    </row>
    <row r="33" spans="1:7" x14ac:dyDescent="0.15">
      <c r="A33" s="38" t="s">
        <v>13</v>
      </c>
      <c r="B33" s="19">
        <v>1571</v>
      </c>
      <c r="C33" s="19">
        <v>1954</v>
      </c>
      <c r="D33" s="19">
        <v>1097</v>
      </c>
      <c r="E33" s="42">
        <f t="shared" ref="E33:E37" si="11">D33/C33</f>
        <v>0.56141248720573178</v>
      </c>
      <c r="F33" s="43">
        <f t="shared" ref="F33:F37" si="12">D33/B33</f>
        <v>0.69828134945894338</v>
      </c>
      <c r="G33" s="44">
        <f t="shared" ref="G33:G37" si="13">2*F33*E33/(E33+F33)</f>
        <v>0.62241134751773042</v>
      </c>
    </row>
    <row r="34" spans="1:7" x14ac:dyDescent="0.15">
      <c r="A34" s="38" t="s">
        <v>14</v>
      </c>
      <c r="B34" s="19">
        <v>861</v>
      </c>
      <c r="C34" s="19">
        <v>858</v>
      </c>
      <c r="D34" s="19">
        <v>500</v>
      </c>
      <c r="E34" s="42">
        <f t="shared" si="11"/>
        <v>0.58275058275058278</v>
      </c>
      <c r="F34" s="43">
        <f t="shared" si="12"/>
        <v>0.58072009291521487</v>
      </c>
      <c r="G34" s="44">
        <f t="shared" si="13"/>
        <v>0.58173356602675963</v>
      </c>
    </row>
    <row r="35" spans="1:7" x14ac:dyDescent="0.15">
      <c r="A35" s="38" t="s">
        <v>15</v>
      </c>
      <c r="B35" s="19">
        <v>2569</v>
      </c>
      <c r="C35" s="19">
        <v>2785</v>
      </c>
      <c r="D35" s="19">
        <v>1696</v>
      </c>
      <c r="E35" s="42">
        <f t="shared" si="11"/>
        <v>0.60897666068222622</v>
      </c>
      <c r="F35" s="43">
        <f t="shared" si="12"/>
        <v>0.6601790579992215</v>
      </c>
      <c r="G35" s="44">
        <f t="shared" si="13"/>
        <v>0.63354501307433697</v>
      </c>
    </row>
    <row r="36" spans="1:7" x14ac:dyDescent="0.15">
      <c r="A36" s="38" t="s">
        <v>16</v>
      </c>
      <c r="B36" s="19">
        <v>449</v>
      </c>
      <c r="C36" s="19">
        <v>407</v>
      </c>
      <c r="D36" s="19">
        <v>280</v>
      </c>
      <c r="E36" s="42">
        <f t="shared" si="11"/>
        <v>0.68796068796068799</v>
      </c>
      <c r="F36" s="43">
        <f t="shared" si="12"/>
        <v>0.62360801781737196</v>
      </c>
      <c r="G36" s="44">
        <f t="shared" si="13"/>
        <v>0.65420560747663559</v>
      </c>
    </row>
    <row r="37" spans="1:7" x14ac:dyDescent="0.15">
      <c r="A37" s="38" t="s">
        <v>17</v>
      </c>
      <c r="B37" s="19">
        <v>443</v>
      </c>
      <c r="C37" s="19">
        <v>467</v>
      </c>
      <c r="D37" s="19">
        <v>275</v>
      </c>
      <c r="E37" s="42">
        <f t="shared" si="11"/>
        <v>0.58886509635974305</v>
      </c>
      <c r="F37" s="43">
        <f t="shared" si="12"/>
        <v>0.62076749435665912</v>
      </c>
      <c r="G37" s="44">
        <f t="shared" si="13"/>
        <v>0.60439560439560447</v>
      </c>
    </row>
    <row r="38" spans="1:7" x14ac:dyDescent="0.15">
      <c r="A38" s="38" t="s">
        <v>22</v>
      </c>
      <c r="B38" s="19">
        <v>435</v>
      </c>
      <c r="C38" s="19">
        <v>463</v>
      </c>
      <c r="D38" s="19">
        <v>283</v>
      </c>
      <c r="E38" s="42">
        <f>D38/C38</f>
        <v>0.61123110151187909</v>
      </c>
      <c r="F38" s="43">
        <f>D38/B38</f>
        <v>0.65057471264367817</v>
      </c>
      <c r="G38" s="44">
        <f>2*F38*E38/(E38+F38)</f>
        <v>0.63028953229398665</v>
      </c>
    </row>
    <row r="39" spans="1:7" x14ac:dyDescent="0.15">
      <c r="A39" s="38" t="s">
        <v>18</v>
      </c>
      <c r="B39" s="19">
        <v>2310</v>
      </c>
      <c r="C39" s="19">
        <v>1704</v>
      </c>
      <c r="D39" s="19">
        <v>1300</v>
      </c>
      <c r="E39" s="42">
        <f>D39/C39</f>
        <v>0.76291079812206575</v>
      </c>
      <c r="F39" s="43">
        <f>D39/B39</f>
        <v>0.56277056277056281</v>
      </c>
      <c r="G39" s="44">
        <f>2*F39*E39/(E39+F39)</f>
        <v>0.64773293472845039</v>
      </c>
    </row>
    <row r="40" spans="1:7" x14ac:dyDescent="0.15">
      <c r="A40" s="45" t="s">
        <v>173</v>
      </c>
      <c r="B40" s="19">
        <f>SUM(B33:B38)</f>
        <v>6328</v>
      </c>
      <c r="C40" s="19">
        <f>SUM(C33:C38)</f>
        <v>6934</v>
      </c>
      <c r="D40" s="19">
        <f>SUM(D33:D38)</f>
        <v>4131</v>
      </c>
      <c r="E40" s="42">
        <f>D40/C40</f>
        <v>0.59576002307470433</v>
      </c>
      <c r="F40" s="43">
        <f>D40/B40</f>
        <v>0.65281289506953222</v>
      </c>
      <c r="G40" s="44">
        <f>2*F40*E40/(E40+F40)</f>
        <v>0.6229829588297392</v>
      </c>
    </row>
    <row r="65" spans="1:7" x14ac:dyDescent="0.15">
      <c r="A65" s="4"/>
      <c r="B65" s="74" t="s">
        <v>0</v>
      </c>
      <c r="C65" s="75"/>
      <c r="D65" s="76"/>
      <c r="E65" s="74" t="s">
        <v>10</v>
      </c>
      <c r="F65" s="75"/>
      <c r="G65" s="76"/>
    </row>
    <row r="66" spans="1:7" x14ac:dyDescent="0.15">
      <c r="A66" s="4"/>
      <c r="B66" s="5" t="s">
        <v>4</v>
      </c>
      <c r="C66" s="9" t="s">
        <v>6</v>
      </c>
      <c r="D66" s="7" t="s">
        <v>8</v>
      </c>
      <c r="E66" s="8" t="s">
        <v>4</v>
      </c>
      <c r="F66" s="6" t="s">
        <v>6</v>
      </c>
      <c r="G66" s="10" t="s">
        <v>8</v>
      </c>
    </row>
    <row r="67" spans="1:7" x14ac:dyDescent="0.15">
      <c r="A67" s="4" t="s">
        <v>13</v>
      </c>
      <c r="B67" s="14">
        <f t="shared" ref="B67:D73" si="14">E3</f>
        <v>0.61768707482993201</v>
      </c>
      <c r="C67" s="13">
        <f t="shared" si="14"/>
        <v>0.57797581158497768</v>
      </c>
      <c r="D67" s="12">
        <f t="shared" si="14"/>
        <v>0.59717198290036166</v>
      </c>
      <c r="E67" s="14">
        <f t="shared" ref="E67:G73" si="15">E13</f>
        <v>0.60959319975713422</v>
      </c>
      <c r="F67" s="13">
        <f t="shared" si="15"/>
        <v>0.63908338637810314</v>
      </c>
      <c r="G67" s="12">
        <f t="shared" si="15"/>
        <v>0.62399005593536361</v>
      </c>
    </row>
    <row r="68" spans="1:7" x14ac:dyDescent="0.15">
      <c r="A68" s="4" t="s">
        <v>14</v>
      </c>
      <c r="B68" s="14">
        <f t="shared" si="14"/>
        <v>0.54894046417759834</v>
      </c>
      <c r="C68" s="13">
        <f t="shared" si="14"/>
        <v>0.6318234610917538</v>
      </c>
      <c r="D68" s="12">
        <f t="shared" si="14"/>
        <v>0.58747300215982723</v>
      </c>
      <c r="E68" s="14">
        <f t="shared" si="15"/>
        <v>0.59335624284077892</v>
      </c>
      <c r="F68" s="13">
        <f t="shared" si="15"/>
        <v>0.60162601626016265</v>
      </c>
      <c r="G68" s="12">
        <f t="shared" si="15"/>
        <v>0.59746251441753173</v>
      </c>
    </row>
    <row r="69" spans="1:7" x14ac:dyDescent="0.15">
      <c r="A69" s="4" t="s">
        <v>15</v>
      </c>
      <c r="B69" s="14">
        <f t="shared" si="14"/>
        <v>0.49715142428785608</v>
      </c>
      <c r="C69" s="13">
        <f t="shared" si="14"/>
        <v>0.64538731023744644</v>
      </c>
      <c r="D69" s="12">
        <f t="shared" si="14"/>
        <v>0.56165311653116534</v>
      </c>
      <c r="E69" s="14">
        <f t="shared" si="15"/>
        <v>0.55704941860465118</v>
      </c>
      <c r="F69" s="13">
        <f t="shared" si="15"/>
        <v>0.59673024523160767</v>
      </c>
      <c r="G69" s="12">
        <f t="shared" si="15"/>
        <v>0.57620747979703058</v>
      </c>
    </row>
    <row r="70" spans="1:7" x14ac:dyDescent="0.15">
      <c r="A70" s="4" t="s">
        <v>16</v>
      </c>
      <c r="B70" s="14">
        <f t="shared" si="14"/>
        <v>0.78299120234604103</v>
      </c>
      <c r="C70" s="13">
        <f t="shared" si="14"/>
        <v>0.59465478841870822</v>
      </c>
      <c r="D70" s="12">
        <f t="shared" si="14"/>
        <v>0.67594936708860764</v>
      </c>
      <c r="E70" s="14">
        <f t="shared" si="15"/>
        <v>0.72105263157894739</v>
      </c>
      <c r="F70" s="13">
        <f t="shared" si="15"/>
        <v>0.61024498886414258</v>
      </c>
      <c r="G70" s="12">
        <f t="shared" si="15"/>
        <v>0.66103739445114607</v>
      </c>
    </row>
    <row r="71" spans="1:7" x14ac:dyDescent="0.15">
      <c r="A71" s="4" t="s">
        <v>17</v>
      </c>
      <c r="B71" s="14">
        <f t="shared" si="14"/>
        <v>0.36018957345971564</v>
      </c>
      <c r="C71" s="13">
        <f t="shared" si="14"/>
        <v>0.17155756207674944</v>
      </c>
      <c r="D71" s="12">
        <f t="shared" si="14"/>
        <v>0.23241590214067276</v>
      </c>
      <c r="E71" s="14">
        <f t="shared" si="15"/>
        <v>0.41516245487364623</v>
      </c>
      <c r="F71" s="13">
        <f t="shared" si="15"/>
        <v>0.2595936794582393</v>
      </c>
      <c r="G71" s="12">
        <f t="shared" si="15"/>
        <v>0.31944444444444448</v>
      </c>
    </row>
    <row r="72" spans="1:7" x14ac:dyDescent="0.15">
      <c r="A72" s="4" t="s">
        <v>22</v>
      </c>
      <c r="B72" s="14">
        <f t="shared" si="14"/>
        <v>0.58021978021978027</v>
      </c>
      <c r="C72" s="13">
        <f t="shared" si="14"/>
        <v>0.60689655172413792</v>
      </c>
      <c r="D72" s="12">
        <f t="shared" si="14"/>
        <v>0.59325842696629216</v>
      </c>
      <c r="E72" s="14">
        <f t="shared" si="15"/>
        <v>0.62584118438761771</v>
      </c>
      <c r="F72" s="13">
        <f t="shared" si="15"/>
        <v>0.60389610389610393</v>
      </c>
      <c r="G72" s="12">
        <f t="shared" si="15"/>
        <v>0.61467283542630535</v>
      </c>
    </row>
    <row r="73" spans="1:7" x14ac:dyDescent="0.15">
      <c r="A73" s="4" t="s">
        <v>18</v>
      </c>
      <c r="B73" s="14">
        <f t="shared" si="14"/>
        <v>0.73514986376021796</v>
      </c>
      <c r="C73" s="13">
        <f t="shared" si="14"/>
        <v>0.58398268398268394</v>
      </c>
      <c r="D73" s="12">
        <f t="shared" si="14"/>
        <v>0.65090470446320858</v>
      </c>
      <c r="E73" s="14">
        <f t="shared" si="15"/>
        <v>0.58750000000000002</v>
      </c>
      <c r="F73" s="13">
        <f t="shared" si="15"/>
        <v>0.64827586206896548</v>
      </c>
      <c r="G73" s="12">
        <f t="shared" si="15"/>
        <v>0.61639344262295082</v>
      </c>
    </row>
    <row r="76" spans="1:7" x14ac:dyDescent="0.15">
      <c r="A76" s="4"/>
      <c r="B76" s="71" t="s">
        <v>0</v>
      </c>
      <c r="C76" s="71"/>
      <c r="D76" s="71"/>
      <c r="E76" s="71" t="s">
        <v>10</v>
      </c>
      <c r="F76" s="71"/>
      <c r="G76" s="71"/>
    </row>
    <row r="77" spans="1:7" x14ac:dyDescent="0.15">
      <c r="A77" s="4"/>
      <c r="B77" s="5" t="s">
        <v>23</v>
      </c>
      <c r="C77" s="9" t="s">
        <v>24</v>
      </c>
      <c r="D77" s="7" t="s">
        <v>25</v>
      </c>
      <c r="E77" s="8" t="s">
        <v>23</v>
      </c>
      <c r="F77" s="6" t="s">
        <v>24</v>
      </c>
      <c r="G77" s="10" t="s">
        <v>25</v>
      </c>
    </row>
    <row r="78" spans="1:7" x14ac:dyDescent="0.15">
      <c r="A78" s="4" t="s">
        <v>13</v>
      </c>
      <c r="B78" s="20">
        <f t="shared" ref="B78:D84" si="16">B3</f>
        <v>1571</v>
      </c>
      <c r="C78" s="21">
        <f t="shared" si="16"/>
        <v>1470</v>
      </c>
      <c r="D78" s="22">
        <f t="shared" si="16"/>
        <v>908</v>
      </c>
      <c r="E78" s="20">
        <f t="shared" ref="E78:G82" si="17">B13</f>
        <v>1571</v>
      </c>
      <c r="F78" s="21">
        <f t="shared" si="17"/>
        <v>1647</v>
      </c>
      <c r="G78" s="22">
        <f t="shared" si="17"/>
        <v>1004</v>
      </c>
    </row>
    <row r="79" spans="1:7" x14ac:dyDescent="0.15">
      <c r="A79" s="4" t="s">
        <v>14</v>
      </c>
      <c r="B79" s="20">
        <f t="shared" si="16"/>
        <v>861</v>
      </c>
      <c r="C79" s="21">
        <f t="shared" si="16"/>
        <v>991</v>
      </c>
      <c r="D79" s="22">
        <f t="shared" si="16"/>
        <v>544</v>
      </c>
      <c r="E79" s="20">
        <f t="shared" si="17"/>
        <v>861</v>
      </c>
      <c r="F79" s="21">
        <f t="shared" si="17"/>
        <v>873</v>
      </c>
      <c r="G79" s="22">
        <f t="shared" si="17"/>
        <v>518</v>
      </c>
    </row>
    <row r="80" spans="1:7" x14ac:dyDescent="0.15">
      <c r="A80" s="4" t="s">
        <v>15</v>
      </c>
      <c r="B80" s="20">
        <f t="shared" si="16"/>
        <v>2569</v>
      </c>
      <c r="C80" s="21">
        <f t="shared" si="16"/>
        <v>3335</v>
      </c>
      <c r="D80" s="22">
        <f t="shared" si="16"/>
        <v>1658</v>
      </c>
      <c r="E80" s="20">
        <f t="shared" si="17"/>
        <v>2569</v>
      </c>
      <c r="F80" s="21">
        <f t="shared" si="17"/>
        <v>2752</v>
      </c>
      <c r="G80" s="22">
        <f t="shared" si="17"/>
        <v>1533</v>
      </c>
    </row>
    <row r="81" spans="1:7" x14ac:dyDescent="0.15">
      <c r="A81" s="4" t="s">
        <v>16</v>
      </c>
      <c r="B81" s="20">
        <f t="shared" si="16"/>
        <v>449</v>
      </c>
      <c r="C81" s="21">
        <f t="shared" si="16"/>
        <v>341</v>
      </c>
      <c r="D81" s="22">
        <f t="shared" si="16"/>
        <v>267</v>
      </c>
      <c r="E81" s="20">
        <f t="shared" si="17"/>
        <v>449</v>
      </c>
      <c r="F81" s="21">
        <f t="shared" si="17"/>
        <v>380</v>
      </c>
      <c r="G81" s="22">
        <f t="shared" si="17"/>
        <v>274</v>
      </c>
    </row>
    <row r="82" spans="1:7" x14ac:dyDescent="0.15">
      <c r="A82" s="4" t="s">
        <v>17</v>
      </c>
      <c r="B82" s="20">
        <f t="shared" si="16"/>
        <v>443</v>
      </c>
      <c r="C82" s="21">
        <f t="shared" si="16"/>
        <v>211</v>
      </c>
      <c r="D82" s="22">
        <f t="shared" si="16"/>
        <v>76</v>
      </c>
      <c r="E82" s="20">
        <f t="shared" si="17"/>
        <v>443</v>
      </c>
      <c r="F82" s="21">
        <f t="shared" si="17"/>
        <v>277</v>
      </c>
      <c r="G82" s="22">
        <f t="shared" si="17"/>
        <v>115</v>
      </c>
    </row>
    <row r="83" spans="1:7" x14ac:dyDescent="0.15">
      <c r="A83" s="4" t="s">
        <v>22</v>
      </c>
      <c r="B83" s="20">
        <f t="shared" si="16"/>
        <v>435</v>
      </c>
      <c r="C83" s="21">
        <f t="shared" si="16"/>
        <v>455</v>
      </c>
      <c r="D83" s="22">
        <f t="shared" si="16"/>
        <v>264</v>
      </c>
      <c r="E83" s="20">
        <f>B19</f>
        <v>2310</v>
      </c>
      <c r="F83" s="21">
        <f>C19</f>
        <v>2229</v>
      </c>
      <c r="G83" s="22">
        <f>D19</f>
        <v>1395</v>
      </c>
    </row>
    <row r="84" spans="1:7" x14ac:dyDescent="0.15">
      <c r="A84" s="4" t="s">
        <v>18</v>
      </c>
      <c r="B84" s="20">
        <f t="shared" si="16"/>
        <v>2310</v>
      </c>
      <c r="C84" s="21">
        <f t="shared" si="16"/>
        <v>1835</v>
      </c>
      <c r="D84" s="22">
        <f t="shared" si="16"/>
        <v>1349</v>
      </c>
      <c r="E84" s="20">
        <f>B18</f>
        <v>435</v>
      </c>
      <c r="F84" s="21">
        <f>C18</f>
        <v>480</v>
      </c>
      <c r="G84" s="22">
        <f>D18</f>
        <v>282</v>
      </c>
    </row>
  </sheetData>
  <mergeCells count="8">
    <mergeCell ref="B76:D76"/>
    <mergeCell ref="E76:G76"/>
    <mergeCell ref="B11:G11"/>
    <mergeCell ref="B1:G1"/>
    <mergeCell ref="B21:G21"/>
    <mergeCell ref="B31:G31"/>
    <mergeCell ref="B65:D65"/>
    <mergeCell ref="E65:G65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J8" sqref="J8"/>
    </sheetView>
  </sheetViews>
  <sheetFormatPr defaultRowHeight="13.5" x14ac:dyDescent="0.15"/>
  <cols>
    <col min="1" max="1" width="5.25" bestFit="1" customWidth="1"/>
    <col min="2" max="2" width="7" customWidth="1"/>
    <col min="3" max="4" width="5.5" bestFit="1" customWidth="1"/>
    <col min="5" max="5" width="7.5" style="49" bestFit="1" customWidth="1"/>
    <col min="6" max="6" width="7.5" style="55" bestFit="1" customWidth="1"/>
    <col min="7" max="7" width="7.5" style="52" bestFit="1" customWidth="1"/>
    <col min="10" max="10" width="14.625" customWidth="1"/>
  </cols>
  <sheetData>
    <row r="1" spans="1:13" x14ac:dyDescent="0.15">
      <c r="A1" s="19"/>
      <c r="B1" s="71" t="s">
        <v>174</v>
      </c>
      <c r="C1" s="71"/>
      <c r="D1" s="71"/>
      <c r="E1" s="71"/>
      <c r="F1" s="71"/>
      <c r="G1" s="71"/>
    </row>
    <row r="2" spans="1:13" x14ac:dyDescent="0.15">
      <c r="A2" s="19"/>
      <c r="B2" s="19" t="s">
        <v>175</v>
      </c>
      <c r="C2" s="19" t="s">
        <v>176</v>
      </c>
      <c r="D2" s="19" t="s">
        <v>168</v>
      </c>
      <c r="E2" s="47" t="s">
        <v>4</v>
      </c>
      <c r="F2" s="53" t="s">
        <v>6</v>
      </c>
      <c r="G2" s="50" t="s">
        <v>8</v>
      </c>
      <c r="J2" s="38"/>
      <c r="K2" s="38" t="s">
        <v>182</v>
      </c>
      <c r="L2" s="38" t="s">
        <v>183</v>
      </c>
      <c r="M2" s="38" t="s">
        <v>184</v>
      </c>
    </row>
    <row r="3" spans="1:13" x14ac:dyDescent="0.15">
      <c r="A3" s="19" t="s">
        <v>177</v>
      </c>
      <c r="B3" s="19">
        <v>1571</v>
      </c>
      <c r="C3" s="19">
        <v>1470</v>
      </c>
      <c r="D3" s="19">
        <v>908</v>
      </c>
      <c r="E3" s="48">
        <v>0.61770000000000003</v>
      </c>
      <c r="F3" s="54">
        <v>0.57799999999999996</v>
      </c>
      <c r="G3" s="51">
        <v>0.59719999999999995</v>
      </c>
      <c r="J3" s="38" t="s">
        <v>185</v>
      </c>
      <c r="K3" s="11">
        <v>0.5464</v>
      </c>
      <c r="L3" s="11">
        <v>0.58740000000000003</v>
      </c>
      <c r="M3" s="11">
        <v>0.56610000000000005</v>
      </c>
    </row>
    <row r="4" spans="1:13" x14ac:dyDescent="0.15">
      <c r="A4" s="19" t="s">
        <v>178</v>
      </c>
      <c r="B4" s="19">
        <v>861</v>
      </c>
      <c r="C4" s="19">
        <v>991</v>
      </c>
      <c r="D4" s="19">
        <v>544</v>
      </c>
      <c r="E4" s="48">
        <v>0.54890000000000005</v>
      </c>
      <c r="F4" s="54">
        <v>0.63180000000000003</v>
      </c>
      <c r="G4" s="51">
        <v>0.58750000000000002</v>
      </c>
      <c r="J4" s="38" t="s">
        <v>186</v>
      </c>
      <c r="K4" s="11">
        <v>0.58140000000000003</v>
      </c>
      <c r="L4" s="11">
        <v>0.58879999999999999</v>
      </c>
      <c r="M4" s="11">
        <v>0.58509999999999995</v>
      </c>
    </row>
    <row r="5" spans="1:13" x14ac:dyDescent="0.15">
      <c r="A5" s="19" t="s">
        <v>179</v>
      </c>
      <c r="B5" s="19">
        <v>2569</v>
      </c>
      <c r="C5" s="19">
        <v>3335</v>
      </c>
      <c r="D5" s="19">
        <v>1658</v>
      </c>
      <c r="E5" s="48">
        <v>0.49719999999999998</v>
      </c>
      <c r="F5" s="54">
        <v>0.64539999999999997</v>
      </c>
      <c r="G5" s="51">
        <v>0.56169999999999998</v>
      </c>
      <c r="J5" s="38" t="s">
        <v>187</v>
      </c>
      <c r="K5" s="11">
        <v>0.57889999999999997</v>
      </c>
      <c r="L5" s="11">
        <v>0.63429999999999997</v>
      </c>
      <c r="M5" s="11">
        <v>0.60529999999999995</v>
      </c>
    </row>
    <row r="6" spans="1:13" x14ac:dyDescent="0.15">
      <c r="A6" s="19" t="s">
        <v>30</v>
      </c>
      <c r="B6" s="19">
        <v>449</v>
      </c>
      <c r="C6" s="19">
        <v>341</v>
      </c>
      <c r="D6" s="19">
        <v>267</v>
      </c>
      <c r="E6" s="48">
        <v>0.78300000000000003</v>
      </c>
      <c r="F6" s="54">
        <v>0.59470000000000001</v>
      </c>
      <c r="G6" s="51">
        <v>0.67589999999999995</v>
      </c>
      <c r="J6" s="38" t="s">
        <v>188</v>
      </c>
      <c r="K6" s="11">
        <v>0.5958</v>
      </c>
      <c r="L6" s="11">
        <v>0.65280000000000005</v>
      </c>
      <c r="M6" s="11">
        <v>0.623</v>
      </c>
    </row>
    <row r="7" spans="1:13" x14ac:dyDescent="0.15">
      <c r="A7" s="19" t="s">
        <v>31</v>
      </c>
      <c r="B7" s="19">
        <v>443</v>
      </c>
      <c r="C7" s="19">
        <v>211</v>
      </c>
      <c r="D7" s="19">
        <v>76</v>
      </c>
      <c r="E7" s="48">
        <v>0.36020000000000002</v>
      </c>
      <c r="F7" s="54">
        <v>0.1716</v>
      </c>
      <c r="G7" s="51">
        <v>0.2324</v>
      </c>
    </row>
    <row r="8" spans="1:13" x14ac:dyDescent="0.15">
      <c r="A8" s="19" t="s">
        <v>21</v>
      </c>
      <c r="B8" s="19">
        <v>435</v>
      </c>
      <c r="C8" s="19">
        <v>455</v>
      </c>
      <c r="D8" s="19">
        <v>264</v>
      </c>
      <c r="E8" s="48">
        <v>0.58020000000000005</v>
      </c>
      <c r="F8" s="54">
        <v>0.6069</v>
      </c>
      <c r="G8" s="51">
        <v>0.59330000000000005</v>
      </c>
    </row>
    <row r="9" spans="1:13" x14ac:dyDescent="0.15">
      <c r="A9" s="19" t="s">
        <v>167</v>
      </c>
      <c r="B9" s="19">
        <v>2310</v>
      </c>
      <c r="C9" s="19">
        <v>1835</v>
      </c>
      <c r="D9" s="19">
        <v>1349</v>
      </c>
      <c r="E9" s="48">
        <v>0.73509999999999998</v>
      </c>
      <c r="F9" s="54">
        <v>0.58399999999999996</v>
      </c>
      <c r="G9" s="51">
        <v>0.65090000000000003</v>
      </c>
    </row>
    <row r="10" spans="1:13" x14ac:dyDescent="0.15">
      <c r="A10" s="19" t="s">
        <v>172</v>
      </c>
      <c r="B10" s="19">
        <v>6328</v>
      </c>
      <c r="C10" s="19">
        <v>6803</v>
      </c>
      <c r="D10" s="19">
        <v>3717</v>
      </c>
      <c r="E10" s="48">
        <v>0.5464</v>
      </c>
      <c r="F10" s="54">
        <v>0.58740000000000003</v>
      </c>
      <c r="G10" s="51">
        <v>0.56610000000000005</v>
      </c>
    </row>
    <row r="11" spans="1:13" x14ac:dyDescent="0.15">
      <c r="A11" s="19"/>
      <c r="B11" s="71" t="s">
        <v>180</v>
      </c>
      <c r="C11" s="71"/>
      <c r="D11" s="71"/>
      <c r="E11" s="71"/>
      <c r="F11" s="71"/>
      <c r="G11" s="71"/>
    </row>
    <row r="12" spans="1:13" x14ac:dyDescent="0.15">
      <c r="A12" s="19"/>
      <c r="B12" s="19" t="s">
        <v>175</v>
      </c>
      <c r="C12" s="19" t="s">
        <v>176</v>
      </c>
      <c r="D12" s="19" t="s">
        <v>168</v>
      </c>
      <c r="E12" s="47" t="s">
        <v>4</v>
      </c>
      <c r="F12" s="53" t="s">
        <v>6</v>
      </c>
      <c r="G12" s="50" t="s">
        <v>8</v>
      </c>
    </row>
    <row r="13" spans="1:13" x14ac:dyDescent="0.15">
      <c r="A13" s="19" t="s">
        <v>177</v>
      </c>
      <c r="B13" s="19">
        <v>1571</v>
      </c>
      <c r="C13" s="19">
        <v>1647</v>
      </c>
      <c r="D13" s="19">
        <v>1004</v>
      </c>
      <c r="E13" s="48">
        <v>0.60960000000000003</v>
      </c>
      <c r="F13" s="54">
        <v>0.6391</v>
      </c>
      <c r="G13" s="51">
        <v>0.624</v>
      </c>
    </row>
    <row r="14" spans="1:13" x14ac:dyDescent="0.15">
      <c r="A14" s="19" t="s">
        <v>178</v>
      </c>
      <c r="B14" s="19">
        <v>861</v>
      </c>
      <c r="C14" s="19">
        <v>873</v>
      </c>
      <c r="D14" s="19">
        <v>518</v>
      </c>
      <c r="E14" s="48">
        <v>0.59340000000000004</v>
      </c>
      <c r="F14" s="54">
        <v>0.60160000000000002</v>
      </c>
      <c r="G14" s="51">
        <v>0.59750000000000003</v>
      </c>
    </row>
    <row r="15" spans="1:13" x14ac:dyDescent="0.15">
      <c r="A15" s="19" t="s">
        <v>179</v>
      </c>
      <c r="B15" s="19">
        <v>2569</v>
      </c>
      <c r="C15" s="19">
        <v>2752</v>
      </c>
      <c r="D15" s="19">
        <v>1533</v>
      </c>
      <c r="E15" s="48">
        <v>0.55700000000000005</v>
      </c>
      <c r="F15" s="54">
        <v>0.59670000000000001</v>
      </c>
      <c r="G15" s="51">
        <v>0.57620000000000005</v>
      </c>
    </row>
    <row r="16" spans="1:13" x14ac:dyDescent="0.15">
      <c r="A16" s="19" t="s">
        <v>30</v>
      </c>
      <c r="B16" s="19">
        <v>449</v>
      </c>
      <c r="C16" s="19">
        <v>380</v>
      </c>
      <c r="D16" s="19">
        <v>274</v>
      </c>
      <c r="E16" s="48">
        <v>0.72109999999999996</v>
      </c>
      <c r="F16" s="54">
        <v>0.61019999999999996</v>
      </c>
      <c r="G16" s="51">
        <v>0.66100000000000003</v>
      </c>
    </row>
    <row r="17" spans="1:7" x14ac:dyDescent="0.15">
      <c r="A17" s="19" t="s">
        <v>31</v>
      </c>
      <c r="B17" s="19">
        <v>443</v>
      </c>
      <c r="C17" s="19">
        <v>277</v>
      </c>
      <c r="D17" s="19">
        <v>115</v>
      </c>
      <c r="E17" s="48">
        <v>0.41520000000000001</v>
      </c>
      <c r="F17" s="54">
        <v>0.2596</v>
      </c>
      <c r="G17" s="51">
        <v>0.31940000000000002</v>
      </c>
    </row>
    <row r="18" spans="1:7" x14ac:dyDescent="0.15">
      <c r="A18" s="19" t="s">
        <v>21</v>
      </c>
      <c r="B18" s="19">
        <v>435</v>
      </c>
      <c r="C18" s="19">
        <v>480</v>
      </c>
      <c r="D18" s="19">
        <v>282</v>
      </c>
      <c r="E18" s="48">
        <v>0.62580000000000002</v>
      </c>
      <c r="F18" s="54">
        <v>0.60389999999999999</v>
      </c>
      <c r="G18" s="51">
        <v>0.61470000000000002</v>
      </c>
    </row>
    <row r="19" spans="1:7" x14ac:dyDescent="0.15">
      <c r="A19" s="19" t="s">
        <v>167</v>
      </c>
      <c r="B19" s="19">
        <v>2310</v>
      </c>
      <c r="C19" s="19">
        <v>2229</v>
      </c>
      <c r="D19" s="19">
        <v>1395</v>
      </c>
      <c r="E19" s="48">
        <v>0.58750000000000002</v>
      </c>
      <c r="F19" s="54">
        <v>0.64829999999999999</v>
      </c>
      <c r="G19" s="51">
        <v>0.61639999999999995</v>
      </c>
    </row>
    <row r="20" spans="1:7" x14ac:dyDescent="0.15">
      <c r="A20" s="19" t="s">
        <v>172</v>
      </c>
      <c r="B20" s="19">
        <v>6328</v>
      </c>
      <c r="C20" s="19">
        <v>6409</v>
      </c>
      <c r="D20" s="19">
        <v>3726</v>
      </c>
      <c r="E20" s="48">
        <v>0.58140000000000003</v>
      </c>
      <c r="F20" s="54">
        <v>0.58879999999999999</v>
      </c>
      <c r="G20" s="51">
        <v>0.58509999999999995</v>
      </c>
    </row>
    <row r="21" spans="1:7" x14ac:dyDescent="0.15">
      <c r="A21" s="19"/>
      <c r="B21" s="71" t="s">
        <v>181</v>
      </c>
      <c r="C21" s="71"/>
      <c r="D21" s="71"/>
      <c r="E21" s="71"/>
      <c r="F21" s="71"/>
      <c r="G21" s="71"/>
    </row>
    <row r="22" spans="1:7" x14ac:dyDescent="0.15">
      <c r="A22" s="19"/>
      <c r="B22" s="19" t="s">
        <v>175</v>
      </c>
      <c r="C22" s="19" t="s">
        <v>176</v>
      </c>
      <c r="D22" s="19" t="s">
        <v>168</v>
      </c>
      <c r="E22" s="47" t="s">
        <v>4</v>
      </c>
      <c r="F22" s="53" t="s">
        <v>6</v>
      </c>
      <c r="G22" s="50" t="s">
        <v>8</v>
      </c>
    </row>
    <row r="23" spans="1:7" x14ac:dyDescent="0.15">
      <c r="A23" s="19" t="s">
        <v>177</v>
      </c>
      <c r="B23" s="19">
        <v>1571</v>
      </c>
      <c r="C23" s="19">
        <v>1990</v>
      </c>
      <c r="D23" s="19">
        <v>1099</v>
      </c>
      <c r="E23" s="48">
        <v>0.55230000000000001</v>
      </c>
      <c r="F23" s="54">
        <v>0.6996</v>
      </c>
      <c r="G23" s="51">
        <v>0.61719999999999997</v>
      </c>
    </row>
    <row r="24" spans="1:7" x14ac:dyDescent="0.15">
      <c r="A24" s="19" t="s">
        <v>178</v>
      </c>
      <c r="B24" s="19">
        <v>861</v>
      </c>
      <c r="C24" s="19">
        <v>858</v>
      </c>
      <c r="D24" s="19">
        <v>500</v>
      </c>
      <c r="E24" s="48">
        <v>0.58279999999999998</v>
      </c>
      <c r="F24" s="54">
        <v>0.58069999999999999</v>
      </c>
      <c r="G24" s="51">
        <v>0.58169999999999999</v>
      </c>
    </row>
    <row r="25" spans="1:7" x14ac:dyDescent="0.15">
      <c r="A25" s="19" t="s">
        <v>179</v>
      </c>
      <c r="B25" s="19">
        <v>2569</v>
      </c>
      <c r="C25" s="19">
        <v>2933</v>
      </c>
      <c r="D25" s="19">
        <v>1724</v>
      </c>
      <c r="E25" s="48">
        <v>0.58779999999999999</v>
      </c>
      <c r="F25" s="54">
        <v>0.67110000000000003</v>
      </c>
      <c r="G25" s="51">
        <v>0.62670000000000003</v>
      </c>
    </row>
    <row r="26" spans="1:7" x14ac:dyDescent="0.15">
      <c r="A26" s="19" t="s">
        <v>30</v>
      </c>
      <c r="B26" s="19">
        <v>449</v>
      </c>
      <c r="C26" s="19">
        <v>407</v>
      </c>
      <c r="D26" s="19">
        <v>280</v>
      </c>
      <c r="E26" s="48">
        <v>0.68799999999999994</v>
      </c>
      <c r="F26" s="54">
        <v>0.62360000000000004</v>
      </c>
      <c r="G26" s="51">
        <v>0.6542</v>
      </c>
    </row>
    <row r="27" spans="1:7" x14ac:dyDescent="0.15">
      <c r="A27" s="19" t="s">
        <v>31</v>
      </c>
      <c r="B27" s="19">
        <v>443</v>
      </c>
      <c r="C27" s="19">
        <v>283</v>
      </c>
      <c r="D27" s="19">
        <v>128</v>
      </c>
      <c r="E27" s="48">
        <v>0.45229999999999998</v>
      </c>
      <c r="F27" s="54">
        <v>0.28889999999999999</v>
      </c>
      <c r="G27" s="51">
        <v>0.35260000000000002</v>
      </c>
    </row>
    <row r="28" spans="1:7" x14ac:dyDescent="0.15">
      <c r="A28" s="19" t="s">
        <v>21</v>
      </c>
      <c r="B28" s="19">
        <v>435</v>
      </c>
      <c r="C28" s="19">
        <v>463</v>
      </c>
      <c r="D28" s="19">
        <v>283</v>
      </c>
      <c r="E28" s="48">
        <v>0.61119999999999997</v>
      </c>
      <c r="F28" s="54">
        <v>0.65059999999999996</v>
      </c>
      <c r="G28" s="51">
        <v>0.63029999999999997</v>
      </c>
    </row>
    <row r="29" spans="1:7" x14ac:dyDescent="0.15">
      <c r="A29" s="19" t="s">
        <v>167</v>
      </c>
      <c r="B29" s="19">
        <v>2310</v>
      </c>
      <c r="C29" s="19">
        <v>1704</v>
      </c>
      <c r="D29" s="19">
        <v>1300</v>
      </c>
      <c r="E29" s="48">
        <v>0.76290000000000002</v>
      </c>
      <c r="F29" s="54">
        <v>0.56279999999999997</v>
      </c>
      <c r="G29" s="51">
        <v>0.64770000000000005</v>
      </c>
    </row>
    <row r="30" spans="1:7" x14ac:dyDescent="0.15">
      <c r="A30" s="19" t="s">
        <v>172</v>
      </c>
      <c r="B30" s="19">
        <v>6328</v>
      </c>
      <c r="C30" s="19">
        <v>6934</v>
      </c>
      <c r="D30" s="19">
        <v>4014</v>
      </c>
      <c r="E30" s="48">
        <v>0.57889999999999997</v>
      </c>
      <c r="F30" s="54">
        <v>0.63429999999999997</v>
      </c>
      <c r="G30" s="51">
        <v>0.60529999999999995</v>
      </c>
    </row>
    <row r="31" spans="1:7" x14ac:dyDescent="0.15">
      <c r="A31" s="19"/>
      <c r="B31" s="71" t="s">
        <v>170</v>
      </c>
      <c r="C31" s="71"/>
      <c r="D31" s="71"/>
      <c r="E31" s="71"/>
      <c r="F31" s="71"/>
      <c r="G31" s="71"/>
    </row>
    <row r="32" spans="1:7" x14ac:dyDescent="0.15">
      <c r="A32" s="19"/>
      <c r="B32" s="19" t="s">
        <v>175</v>
      </c>
      <c r="C32" s="19" t="s">
        <v>176</v>
      </c>
      <c r="D32" s="19" t="s">
        <v>168</v>
      </c>
      <c r="E32" s="47" t="s">
        <v>4</v>
      </c>
      <c r="F32" s="53" t="s">
        <v>6</v>
      </c>
      <c r="G32" s="50" t="s">
        <v>8</v>
      </c>
    </row>
    <row r="33" spans="1:7" x14ac:dyDescent="0.15">
      <c r="A33" s="19" t="s">
        <v>177</v>
      </c>
      <c r="B33" s="19">
        <v>1571</v>
      </c>
      <c r="C33" s="19">
        <v>1954</v>
      </c>
      <c r="D33" s="19">
        <v>1097</v>
      </c>
      <c r="E33" s="48">
        <v>0.56140000000000001</v>
      </c>
      <c r="F33" s="54">
        <v>0.69830000000000003</v>
      </c>
      <c r="G33" s="51">
        <v>0.62239999999999995</v>
      </c>
    </row>
    <row r="34" spans="1:7" x14ac:dyDescent="0.15">
      <c r="A34" s="19" t="s">
        <v>178</v>
      </c>
      <c r="B34" s="19">
        <v>861</v>
      </c>
      <c r="C34" s="19">
        <v>858</v>
      </c>
      <c r="D34" s="19">
        <v>500</v>
      </c>
      <c r="E34" s="48">
        <v>0.58279999999999998</v>
      </c>
      <c r="F34" s="54">
        <v>0.58069999999999999</v>
      </c>
      <c r="G34" s="51">
        <v>0.58169999999999999</v>
      </c>
    </row>
    <row r="35" spans="1:7" x14ac:dyDescent="0.15">
      <c r="A35" s="19" t="s">
        <v>179</v>
      </c>
      <c r="B35" s="19">
        <v>2569</v>
      </c>
      <c r="C35" s="19">
        <v>2785</v>
      </c>
      <c r="D35" s="19">
        <v>1696</v>
      </c>
      <c r="E35" s="48">
        <v>0.60899999999999999</v>
      </c>
      <c r="F35" s="54">
        <v>0.66020000000000001</v>
      </c>
      <c r="G35" s="51">
        <v>0.63349999999999995</v>
      </c>
    </row>
    <row r="36" spans="1:7" x14ac:dyDescent="0.15">
      <c r="A36" s="19" t="s">
        <v>30</v>
      </c>
      <c r="B36" s="19">
        <v>449</v>
      </c>
      <c r="C36" s="19">
        <v>407</v>
      </c>
      <c r="D36" s="19">
        <v>280</v>
      </c>
      <c r="E36" s="48">
        <v>0.68799999999999994</v>
      </c>
      <c r="F36" s="54">
        <v>0.62360000000000004</v>
      </c>
      <c r="G36" s="51">
        <v>0.6542</v>
      </c>
    </row>
    <row r="37" spans="1:7" x14ac:dyDescent="0.15">
      <c r="A37" s="19" t="s">
        <v>31</v>
      </c>
      <c r="B37" s="19">
        <v>443</v>
      </c>
      <c r="C37" s="19">
        <v>467</v>
      </c>
      <c r="D37" s="19">
        <v>275</v>
      </c>
      <c r="E37" s="48">
        <v>0.58889999999999998</v>
      </c>
      <c r="F37" s="54">
        <v>0.62080000000000002</v>
      </c>
      <c r="G37" s="51">
        <v>0.60440000000000005</v>
      </c>
    </row>
    <row r="38" spans="1:7" x14ac:dyDescent="0.15">
      <c r="A38" s="19" t="s">
        <v>21</v>
      </c>
      <c r="B38" s="19">
        <v>435</v>
      </c>
      <c r="C38" s="19">
        <v>463</v>
      </c>
      <c r="D38" s="19">
        <v>283</v>
      </c>
      <c r="E38" s="48">
        <v>0.61119999999999997</v>
      </c>
      <c r="F38" s="54">
        <v>0.65059999999999996</v>
      </c>
      <c r="G38" s="51">
        <v>0.63029999999999997</v>
      </c>
    </row>
    <row r="39" spans="1:7" x14ac:dyDescent="0.15">
      <c r="A39" s="19" t="s">
        <v>167</v>
      </c>
      <c r="B39" s="19">
        <v>2310</v>
      </c>
      <c r="C39" s="19">
        <v>1704</v>
      </c>
      <c r="D39" s="19">
        <v>1300</v>
      </c>
      <c r="E39" s="48">
        <v>0.76290000000000002</v>
      </c>
      <c r="F39" s="54">
        <v>0.56279999999999997</v>
      </c>
      <c r="G39" s="51">
        <v>0.64770000000000005</v>
      </c>
    </row>
    <row r="40" spans="1:7" x14ac:dyDescent="0.15">
      <c r="A40" s="19" t="s">
        <v>172</v>
      </c>
      <c r="B40" s="19">
        <v>6328</v>
      </c>
      <c r="C40" s="19">
        <v>6934</v>
      </c>
      <c r="D40" s="19">
        <v>4131</v>
      </c>
      <c r="E40" s="48">
        <v>0.5958</v>
      </c>
      <c r="F40" s="54">
        <v>0.65280000000000005</v>
      </c>
      <c r="G40" s="51">
        <v>0.623</v>
      </c>
    </row>
  </sheetData>
  <mergeCells count="4">
    <mergeCell ref="B1:G1"/>
    <mergeCell ref="B11:G11"/>
    <mergeCell ref="B21:G21"/>
    <mergeCell ref="B31:G3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selection activeCell="F1" sqref="F1:AD8"/>
    </sheetView>
  </sheetViews>
  <sheetFormatPr defaultRowHeight="13.5" x14ac:dyDescent="0.15"/>
  <cols>
    <col min="2" max="2" width="12.75" bestFit="1" customWidth="1"/>
    <col min="3" max="3" width="4.625" customWidth="1"/>
    <col min="4" max="4" width="5.5" customWidth="1"/>
    <col min="5" max="9" width="4.5" customWidth="1"/>
    <col min="10" max="41" width="3.5" customWidth="1"/>
    <col min="42" max="42" width="2.5" customWidth="1"/>
  </cols>
  <sheetData>
    <row r="1" spans="1:41" x14ac:dyDescent="0.15">
      <c r="A1" s="19"/>
      <c r="B1" s="19" t="s">
        <v>32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  <c r="AH1" s="19">
        <v>32</v>
      </c>
      <c r="AI1" s="19">
        <v>33</v>
      </c>
      <c r="AJ1" s="19">
        <v>34</v>
      </c>
      <c r="AK1" s="19">
        <v>35</v>
      </c>
      <c r="AL1" s="19">
        <v>36</v>
      </c>
      <c r="AM1" s="19">
        <v>37</v>
      </c>
      <c r="AN1" s="19">
        <v>38</v>
      </c>
      <c r="AO1" s="19">
        <v>39</v>
      </c>
    </row>
    <row r="2" spans="1:41" x14ac:dyDescent="0.15">
      <c r="A2" s="4" t="s">
        <v>13</v>
      </c>
      <c r="B2" s="19">
        <v>3.45752212389</v>
      </c>
      <c r="C2" s="19">
        <v>1217</v>
      </c>
      <c r="D2" s="19">
        <v>501</v>
      </c>
      <c r="E2" s="19">
        <v>277</v>
      </c>
      <c r="F2" s="19">
        <v>132</v>
      </c>
      <c r="G2" s="19">
        <v>72</v>
      </c>
      <c r="H2" s="19">
        <v>51</v>
      </c>
      <c r="I2" s="19">
        <v>36</v>
      </c>
      <c r="J2" s="19">
        <v>23</v>
      </c>
      <c r="K2" s="19">
        <v>9</v>
      </c>
      <c r="L2" s="19">
        <v>4</v>
      </c>
      <c r="M2" s="19">
        <v>10</v>
      </c>
      <c r="N2" s="19">
        <v>6</v>
      </c>
      <c r="O2" s="19">
        <v>0</v>
      </c>
      <c r="P2" s="19">
        <v>1</v>
      </c>
      <c r="Q2" s="19">
        <v>3</v>
      </c>
      <c r="R2" s="19">
        <v>4</v>
      </c>
      <c r="S2" s="19">
        <v>0</v>
      </c>
      <c r="T2" s="19">
        <v>1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0</v>
      </c>
      <c r="AH2" s="19">
        <v>0</v>
      </c>
      <c r="AI2" s="19">
        <v>0</v>
      </c>
      <c r="AJ2" s="19">
        <v>0</v>
      </c>
      <c r="AK2" s="19">
        <v>0</v>
      </c>
      <c r="AL2" s="19">
        <v>0</v>
      </c>
      <c r="AM2" s="19">
        <v>0</v>
      </c>
      <c r="AN2" s="19">
        <v>0</v>
      </c>
      <c r="AO2" s="19">
        <v>0</v>
      </c>
    </row>
    <row r="3" spans="1:41" x14ac:dyDescent="0.15">
      <c r="A3" s="4" t="s">
        <v>14</v>
      </c>
      <c r="B3" s="19">
        <v>2.2000000000000002</v>
      </c>
      <c r="C3" s="19">
        <v>2296</v>
      </c>
      <c r="D3" s="19">
        <v>234</v>
      </c>
      <c r="E3" s="19">
        <v>25</v>
      </c>
      <c r="F3" s="19">
        <v>7</v>
      </c>
      <c r="G3" s="19">
        <v>2</v>
      </c>
      <c r="H3" s="19">
        <v>1</v>
      </c>
      <c r="I3" s="19">
        <v>1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0</v>
      </c>
      <c r="AH3" s="19">
        <v>0</v>
      </c>
      <c r="AI3" s="19">
        <v>0</v>
      </c>
      <c r="AJ3" s="19">
        <v>0</v>
      </c>
      <c r="AK3" s="19">
        <v>0</v>
      </c>
      <c r="AL3" s="19">
        <v>0</v>
      </c>
      <c r="AM3" s="19">
        <v>0</v>
      </c>
      <c r="AN3" s="19">
        <v>0</v>
      </c>
      <c r="AO3" s="19">
        <v>0</v>
      </c>
    </row>
    <row r="4" spans="1:41" x14ac:dyDescent="0.15">
      <c r="A4" s="4" t="s">
        <v>15</v>
      </c>
      <c r="B4" s="19">
        <v>4.7572178477699998</v>
      </c>
      <c r="C4" s="19">
        <v>752</v>
      </c>
      <c r="D4" s="19">
        <v>476</v>
      </c>
      <c r="E4" s="19">
        <v>287</v>
      </c>
      <c r="F4" s="19">
        <v>174</v>
      </c>
      <c r="G4" s="19">
        <v>143</v>
      </c>
      <c r="H4" s="19">
        <v>122</v>
      </c>
      <c r="I4" s="19">
        <v>69</v>
      </c>
      <c r="J4" s="19">
        <v>72</v>
      </c>
      <c r="K4" s="19">
        <v>46</v>
      </c>
      <c r="L4" s="19">
        <v>28</v>
      </c>
      <c r="M4" s="19">
        <v>28</v>
      </c>
      <c r="N4" s="19">
        <v>14</v>
      </c>
      <c r="O4" s="19">
        <v>16</v>
      </c>
      <c r="P4" s="19">
        <v>6</v>
      </c>
      <c r="Q4" s="19">
        <v>11</v>
      </c>
      <c r="R4" s="19">
        <v>4</v>
      </c>
      <c r="S4" s="19">
        <v>2</v>
      </c>
      <c r="T4" s="19">
        <v>11</v>
      </c>
      <c r="U4" s="19">
        <v>5</v>
      </c>
      <c r="V4" s="19">
        <v>4</v>
      </c>
      <c r="W4" s="19">
        <v>1</v>
      </c>
      <c r="X4" s="19">
        <v>3</v>
      </c>
      <c r="Y4" s="19">
        <v>1</v>
      </c>
      <c r="Z4" s="19">
        <v>0</v>
      </c>
      <c r="AA4" s="19">
        <v>0</v>
      </c>
      <c r="AB4" s="19">
        <v>0</v>
      </c>
      <c r="AC4" s="19">
        <v>1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1</v>
      </c>
    </row>
    <row r="5" spans="1:41" x14ac:dyDescent="0.15">
      <c r="A5" s="4" t="s">
        <v>16</v>
      </c>
      <c r="B5" s="19">
        <v>3.2197452229299999</v>
      </c>
      <c r="C5" s="19">
        <v>385</v>
      </c>
      <c r="D5" s="19">
        <v>124</v>
      </c>
      <c r="E5" s="19">
        <v>111</v>
      </c>
      <c r="F5" s="19">
        <v>32</v>
      </c>
      <c r="G5" s="19">
        <v>26</v>
      </c>
      <c r="H5" s="19">
        <v>6</v>
      </c>
      <c r="I5" s="19">
        <v>3</v>
      </c>
      <c r="J5" s="19">
        <v>2</v>
      </c>
      <c r="K5" s="19">
        <v>5</v>
      </c>
      <c r="L5" s="19">
        <v>3</v>
      </c>
      <c r="M5" s="19">
        <v>1</v>
      </c>
      <c r="N5" s="19">
        <v>0</v>
      </c>
      <c r="O5" s="19">
        <v>1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</row>
    <row r="6" spans="1:41" x14ac:dyDescent="0.15">
      <c r="A6" s="4" t="s">
        <v>17</v>
      </c>
      <c r="B6" s="19">
        <v>3.3630573248400002</v>
      </c>
      <c r="C6" s="19">
        <v>371</v>
      </c>
      <c r="D6" s="19">
        <v>140</v>
      </c>
      <c r="E6" s="19">
        <v>77</v>
      </c>
      <c r="F6" s="19">
        <v>43</v>
      </c>
      <c r="G6" s="19">
        <v>23</v>
      </c>
      <c r="H6" s="19">
        <v>11</v>
      </c>
      <c r="I6" s="19">
        <v>5</v>
      </c>
      <c r="J6" s="19">
        <v>5</v>
      </c>
      <c r="K6" s="19">
        <v>0</v>
      </c>
      <c r="L6" s="19">
        <v>4</v>
      </c>
      <c r="M6" s="19">
        <v>2</v>
      </c>
      <c r="N6" s="19">
        <v>1</v>
      </c>
      <c r="O6" s="19">
        <v>0</v>
      </c>
      <c r="P6" s="19">
        <v>2</v>
      </c>
      <c r="Q6" s="19">
        <v>1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</row>
    <row r="7" spans="1:41" x14ac:dyDescent="0.15">
      <c r="A7" s="4" t="s">
        <v>18</v>
      </c>
      <c r="B7" s="19">
        <v>3.4907275321000002</v>
      </c>
      <c r="C7" s="19">
        <v>1896</v>
      </c>
      <c r="D7" s="19">
        <v>393</v>
      </c>
      <c r="E7" s="19">
        <v>124</v>
      </c>
      <c r="F7" s="19">
        <v>50</v>
      </c>
      <c r="G7" s="19">
        <v>37</v>
      </c>
      <c r="H7" s="19">
        <v>29</v>
      </c>
      <c r="I7" s="19">
        <v>22</v>
      </c>
      <c r="J7" s="19">
        <v>7</v>
      </c>
      <c r="K7" s="19">
        <v>6</v>
      </c>
      <c r="L7" s="19">
        <v>5</v>
      </c>
      <c r="M7" s="19">
        <v>6</v>
      </c>
      <c r="N7" s="19">
        <v>5</v>
      </c>
      <c r="O7" s="19">
        <v>6</v>
      </c>
      <c r="P7" s="19">
        <v>1</v>
      </c>
      <c r="Q7" s="19">
        <v>2</v>
      </c>
      <c r="R7" s="19">
        <v>0</v>
      </c>
      <c r="S7" s="19">
        <v>3</v>
      </c>
      <c r="T7" s="19">
        <v>0</v>
      </c>
      <c r="U7" s="19">
        <v>1</v>
      </c>
      <c r="V7" s="19">
        <v>0</v>
      </c>
      <c r="W7" s="19">
        <v>1</v>
      </c>
      <c r="X7" s="19">
        <v>1</v>
      </c>
      <c r="Y7" s="19">
        <v>0</v>
      </c>
      <c r="Z7" s="19">
        <v>0</v>
      </c>
      <c r="AA7" s="19">
        <v>0</v>
      </c>
      <c r="AB7" s="19">
        <v>0</v>
      </c>
      <c r="AC7" s="19">
        <v>1</v>
      </c>
      <c r="AD7" s="19">
        <v>1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</row>
    <row r="8" spans="1:41" x14ac:dyDescent="0.15">
      <c r="A8" s="4" t="s">
        <v>22</v>
      </c>
      <c r="B8" s="19">
        <v>2.4870259480999999</v>
      </c>
      <c r="C8" s="19">
        <v>189</v>
      </c>
      <c r="D8" s="19">
        <v>373</v>
      </c>
      <c r="E8" s="19">
        <v>75</v>
      </c>
      <c r="F8" s="19">
        <v>36</v>
      </c>
      <c r="G8" s="19">
        <v>8</v>
      </c>
      <c r="H8" s="19">
        <v>4</v>
      </c>
      <c r="I8" s="19">
        <v>0</v>
      </c>
      <c r="J8" s="19">
        <v>0</v>
      </c>
      <c r="K8" s="19">
        <v>0</v>
      </c>
      <c r="L8" s="19">
        <v>0</v>
      </c>
      <c r="M8" s="19">
        <v>2</v>
      </c>
      <c r="N8" s="19">
        <v>0</v>
      </c>
      <c r="O8" s="19">
        <v>0</v>
      </c>
      <c r="P8" s="19">
        <v>2</v>
      </c>
      <c r="Q8" s="19">
        <v>0</v>
      </c>
      <c r="R8" s="19">
        <v>0</v>
      </c>
      <c r="S8" s="19">
        <v>1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</row>
    <row r="10" spans="1:41" x14ac:dyDescent="0.15">
      <c r="B10" s="19" t="s">
        <v>26</v>
      </c>
      <c r="C10" s="19">
        <v>1</v>
      </c>
      <c r="D10" s="19">
        <v>2</v>
      </c>
      <c r="E10" s="19">
        <v>3</v>
      </c>
      <c r="F10" s="19">
        <v>4</v>
      </c>
      <c r="G10" s="19">
        <v>5</v>
      </c>
      <c r="H10" s="19">
        <v>6</v>
      </c>
      <c r="I10" s="19">
        <v>7</v>
      </c>
      <c r="J10" s="19">
        <v>8</v>
      </c>
      <c r="K10" s="19">
        <v>9</v>
      </c>
      <c r="L10" s="19">
        <v>10</v>
      </c>
      <c r="M10" s="19">
        <v>11</v>
      </c>
      <c r="N10" s="19">
        <v>12</v>
      </c>
      <c r="O10" s="19">
        <v>13</v>
      </c>
      <c r="P10" s="19">
        <v>14</v>
      </c>
      <c r="Q10" s="19">
        <v>15</v>
      </c>
      <c r="R10" s="19">
        <v>16</v>
      </c>
      <c r="S10" s="19">
        <v>17</v>
      </c>
      <c r="T10" s="19">
        <v>18</v>
      </c>
      <c r="U10" s="19">
        <v>19</v>
      </c>
      <c r="V10" s="19">
        <v>20</v>
      </c>
      <c r="W10" s="19">
        <v>21</v>
      </c>
      <c r="X10" s="19">
        <v>22</v>
      </c>
      <c r="Y10" s="19">
        <v>23</v>
      </c>
      <c r="Z10" s="19">
        <v>24</v>
      </c>
      <c r="AA10" s="19">
        <v>25</v>
      </c>
      <c r="AB10" s="19">
        <v>26</v>
      </c>
      <c r="AC10" s="19">
        <v>27</v>
      </c>
      <c r="AD10" s="19">
        <v>28</v>
      </c>
      <c r="AE10" s="19">
        <v>29</v>
      </c>
      <c r="AF10" s="19">
        <v>30</v>
      </c>
      <c r="AG10" s="19">
        <v>31</v>
      </c>
      <c r="AH10" s="19">
        <v>32</v>
      </c>
      <c r="AI10" s="19">
        <v>33</v>
      </c>
      <c r="AJ10" s="19">
        <v>34</v>
      </c>
      <c r="AK10" s="19">
        <v>35</v>
      </c>
      <c r="AL10" s="19">
        <v>36</v>
      </c>
      <c r="AM10" s="19">
        <v>37</v>
      </c>
      <c r="AN10" s="19">
        <v>38</v>
      </c>
      <c r="AO10" s="19">
        <v>39</v>
      </c>
    </row>
    <row r="11" spans="1:41" x14ac:dyDescent="0.15">
      <c r="A11" s="4" t="s">
        <v>13</v>
      </c>
      <c r="B11" s="19">
        <v>3.40401505646</v>
      </c>
      <c r="C11" s="19">
        <v>840</v>
      </c>
      <c r="D11" s="19">
        <v>355</v>
      </c>
      <c r="E11" s="19">
        <v>202</v>
      </c>
      <c r="F11" s="19">
        <v>95</v>
      </c>
      <c r="G11" s="19">
        <v>51</v>
      </c>
      <c r="H11" s="19">
        <v>29</v>
      </c>
      <c r="I11" s="19">
        <v>20</v>
      </c>
      <c r="J11" s="19">
        <v>17</v>
      </c>
      <c r="K11" s="19">
        <v>8</v>
      </c>
      <c r="L11" s="19">
        <v>3</v>
      </c>
      <c r="M11" s="19">
        <v>7</v>
      </c>
      <c r="N11" s="19">
        <v>6</v>
      </c>
      <c r="O11" s="19">
        <v>0</v>
      </c>
      <c r="P11" s="19">
        <v>1</v>
      </c>
      <c r="Q11" s="19">
        <v>1</v>
      </c>
      <c r="R11" s="19">
        <v>2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</row>
    <row r="12" spans="1:41" x14ac:dyDescent="0.15">
      <c r="A12" s="4" t="s">
        <v>14</v>
      </c>
      <c r="B12" s="19">
        <v>2.23684210526</v>
      </c>
      <c r="C12" s="19">
        <v>1604</v>
      </c>
      <c r="D12" s="19">
        <v>163</v>
      </c>
      <c r="E12" s="19">
        <v>16</v>
      </c>
      <c r="F12" s="19">
        <v>7</v>
      </c>
      <c r="G12" s="19">
        <v>2</v>
      </c>
      <c r="H12" s="19">
        <v>1</v>
      </c>
      <c r="I12" s="19">
        <v>1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</row>
    <row r="13" spans="1:41" x14ac:dyDescent="0.15">
      <c r="A13" s="4" t="s">
        <v>15</v>
      </c>
      <c r="B13" s="19">
        <v>4.6506591337099996</v>
      </c>
      <c r="C13" s="19">
        <v>533</v>
      </c>
      <c r="D13" s="19">
        <v>334</v>
      </c>
      <c r="E13" s="19">
        <v>208</v>
      </c>
      <c r="F13" s="19">
        <v>123</v>
      </c>
      <c r="G13" s="19">
        <v>104</v>
      </c>
      <c r="H13" s="19">
        <v>85</v>
      </c>
      <c r="I13" s="19">
        <v>42</v>
      </c>
      <c r="J13" s="19">
        <v>53</v>
      </c>
      <c r="K13" s="19">
        <v>30</v>
      </c>
      <c r="L13" s="19">
        <v>14</v>
      </c>
      <c r="M13" s="19">
        <v>20</v>
      </c>
      <c r="N13" s="19">
        <v>11</v>
      </c>
      <c r="O13" s="19">
        <v>10</v>
      </c>
      <c r="P13" s="19">
        <v>2</v>
      </c>
      <c r="Q13" s="19">
        <v>3</v>
      </c>
      <c r="R13" s="19">
        <v>2</v>
      </c>
      <c r="S13" s="19">
        <v>1</v>
      </c>
      <c r="T13" s="19">
        <v>10</v>
      </c>
      <c r="U13" s="19">
        <v>2</v>
      </c>
      <c r="V13" s="19">
        <v>3</v>
      </c>
      <c r="W13" s="19">
        <v>1</v>
      </c>
      <c r="X13" s="19">
        <v>2</v>
      </c>
      <c r="Y13" s="19">
        <v>1</v>
      </c>
      <c r="Z13" s="19">
        <v>0</v>
      </c>
      <c r="AA13" s="19">
        <v>0</v>
      </c>
      <c r="AB13" s="19">
        <v>0</v>
      </c>
      <c r="AC13" s="19">
        <v>1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</row>
    <row r="14" spans="1:41" x14ac:dyDescent="0.15">
      <c r="A14" s="4" t="s">
        <v>16</v>
      </c>
      <c r="B14" s="19">
        <v>3.16431924883</v>
      </c>
      <c r="C14" s="19">
        <v>273</v>
      </c>
      <c r="D14" s="19">
        <v>89</v>
      </c>
      <c r="E14" s="19">
        <v>75</v>
      </c>
      <c r="F14" s="19">
        <v>19</v>
      </c>
      <c r="G14" s="19">
        <v>15</v>
      </c>
      <c r="H14" s="19">
        <v>5</v>
      </c>
      <c r="I14" s="19">
        <v>2</v>
      </c>
      <c r="J14" s="19">
        <v>2</v>
      </c>
      <c r="K14" s="19">
        <v>3</v>
      </c>
      <c r="L14" s="19">
        <v>2</v>
      </c>
      <c r="M14" s="19">
        <v>0</v>
      </c>
      <c r="N14" s="19">
        <v>0</v>
      </c>
      <c r="O14" s="19">
        <v>1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</row>
    <row r="15" spans="1:41" x14ac:dyDescent="0.15">
      <c r="A15" s="4" t="s">
        <v>17</v>
      </c>
      <c r="B15" s="19">
        <v>3.4319248826300002</v>
      </c>
      <c r="C15" s="19">
        <v>253</v>
      </c>
      <c r="D15" s="19">
        <v>91</v>
      </c>
      <c r="E15" s="19">
        <v>53</v>
      </c>
      <c r="F15" s="19">
        <v>33</v>
      </c>
      <c r="G15" s="19">
        <v>12</v>
      </c>
      <c r="H15" s="19">
        <v>7</v>
      </c>
      <c r="I15" s="19">
        <v>5</v>
      </c>
      <c r="J15" s="19">
        <v>5</v>
      </c>
      <c r="K15" s="19">
        <v>0</v>
      </c>
      <c r="L15" s="19">
        <v>3</v>
      </c>
      <c r="M15" s="19">
        <v>2</v>
      </c>
      <c r="N15" s="19">
        <v>0</v>
      </c>
      <c r="O15" s="19">
        <v>0</v>
      </c>
      <c r="P15" s="19">
        <v>1</v>
      </c>
      <c r="Q15" s="19">
        <v>1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</row>
    <row r="16" spans="1:41" x14ac:dyDescent="0.15">
      <c r="A16" s="4" t="s">
        <v>18</v>
      </c>
      <c r="B16" s="19">
        <v>3.4444444444400002</v>
      </c>
      <c r="C16" s="19">
        <v>1347</v>
      </c>
      <c r="D16" s="19">
        <v>282</v>
      </c>
      <c r="E16" s="19">
        <v>83</v>
      </c>
      <c r="F16" s="19">
        <v>33</v>
      </c>
      <c r="G16" s="19">
        <v>27</v>
      </c>
      <c r="H16" s="19">
        <v>24</v>
      </c>
      <c r="I16" s="19">
        <v>16</v>
      </c>
      <c r="J16" s="19">
        <v>5</v>
      </c>
      <c r="K16" s="19">
        <v>4</v>
      </c>
      <c r="L16" s="19">
        <v>3</v>
      </c>
      <c r="M16" s="19">
        <v>4</v>
      </c>
      <c r="N16" s="19">
        <v>3</v>
      </c>
      <c r="O16" s="19">
        <v>2</v>
      </c>
      <c r="P16" s="19">
        <v>1</v>
      </c>
      <c r="Q16" s="19">
        <v>2</v>
      </c>
      <c r="R16" s="19">
        <v>0</v>
      </c>
      <c r="S16" s="19">
        <v>3</v>
      </c>
      <c r="T16" s="19">
        <v>0</v>
      </c>
      <c r="U16" s="19">
        <v>1</v>
      </c>
      <c r="V16" s="19">
        <v>0</v>
      </c>
      <c r="W16" s="19">
        <v>1</v>
      </c>
      <c r="X16" s="19">
        <v>1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</row>
    <row r="17" spans="1:41" x14ac:dyDescent="0.15">
      <c r="A17" s="4" t="s">
        <v>22</v>
      </c>
      <c r="B17" s="19">
        <v>2.4717514124300002</v>
      </c>
      <c r="C17" s="19">
        <v>125</v>
      </c>
      <c r="D17" s="19">
        <v>265</v>
      </c>
      <c r="E17" s="19">
        <v>56</v>
      </c>
      <c r="F17" s="19">
        <v>23</v>
      </c>
      <c r="G17" s="19">
        <v>4</v>
      </c>
      <c r="H17" s="19">
        <v>2</v>
      </c>
      <c r="I17" s="19">
        <v>0</v>
      </c>
      <c r="J17" s="19">
        <v>0</v>
      </c>
      <c r="K17" s="19">
        <v>0</v>
      </c>
      <c r="L17" s="19">
        <v>0</v>
      </c>
      <c r="M17" s="19">
        <v>2</v>
      </c>
      <c r="N17" s="19">
        <v>0</v>
      </c>
      <c r="O17" s="19">
        <v>0</v>
      </c>
      <c r="P17" s="19">
        <v>1</v>
      </c>
      <c r="Q17" s="19">
        <v>0</v>
      </c>
      <c r="R17" s="19">
        <v>0</v>
      </c>
      <c r="S17" s="19">
        <v>1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</row>
    <row r="18" spans="1:41" x14ac:dyDescent="0.15">
      <c r="B18" s="19" t="s">
        <v>27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</row>
    <row r="19" spans="1:41" x14ac:dyDescent="0.15">
      <c r="A19" s="4" t="s">
        <v>13</v>
      </c>
      <c r="B19" s="19">
        <v>3.5855855855900001</v>
      </c>
      <c r="C19" s="19">
        <v>377</v>
      </c>
      <c r="D19" s="19">
        <v>146</v>
      </c>
      <c r="E19" s="19">
        <v>75</v>
      </c>
      <c r="F19" s="19">
        <v>37</v>
      </c>
      <c r="G19" s="19">
        <v>21</v>
      </c>
      <c r="H19" s="19">
        <v>22</v>
      </c>
      <c r="I19" s="19">
        <v>16</v>
      </c>
      <c r="J19" s="19">
        <v>6</v>
      </c>
      <c r="K19" s="19">
        <v>1</v>
      </c>
      <c r="L19" s="19">
        <v>1</v>
      </c>
      <c r="M19" s="19">
        <v>3</v>
      </c>
      <c r="N19" s="19">
        <v>0</v>
      </c>
      <c r="O19" s="19">
        <v>0</v>
      </c>
      <c r="P19" s="19">
        <v>0</v>
      </c>
      <c r="Q19" s="19">
        <v>2</v>
      </c>
      <c r="R19" s="19">
        <v>2</v>
      </c>
      <c r="S19" s="19">
        <v>0</v>
      </c>
      <c r="T19" s="19">
        <v>1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</row>
    <row r="20" spans="1:41" x14ac:dyDescent="0.15">
      <c r="A20" s="4" t="s">
        <v>14</v>
      </c>
      <c r="B20" s="19">
        <v>2.1124999999999998</v>
      </c>
      <c r="C20" s="19">
        <v>692</v>
      </c>
      <c r="D20" s="19">
        <v>71</v>
      </c>
      <c r="E20" s="19">
        <v>9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</row>
    <row r="21" spans="1:41" x14ac:dyDescent="0.15">
      <c r="A21" s="4" t="s">
        <v>15</v>
      </c>
      <c r="B21" s="19">
        <v>5.0021645021600003</v>
      </c>
      <c r="C21" s="19">
        <v>219</v>
      </c>
      <c r="D21" s="19">
        <v>142</v>
      </c>
      <c r="E21" s="19">
        <v>79</v>
      </c>
      <c r="F21" s="19">
        <v>51</v>
      </c>
      <c r="G21" s="19">
        <v>39</v>
      </c>
      <c r="H21" s="19">
        <v>37</v>
      </c>
      <c r="I21" s="19">
        <v>27</v>
      </c>
      <c r="J21" s="19">
        <v>19</v>
      </c>
      <c r="K21" s="19">
        <v>16</v>
      </c>
      <c r="L21" s="19">
        <v>14</v>
      </c>
      <c r="M21" s="19">
        <v>8</v>
      </c>
      <c r="N21" s="19">
        <v>3</v>
      </c>
      <c r="O21" s="19">
        <v>6</v>
      </c>
      <c r="P21" s="19">
        <v>4</v>
      </c>
      <c r="Q21" s="19">
        <v>8</v>
      </c>
      <c r="R21" s="19">
        <v>2</v>
      </c>
      <c r="S21" s="19">
        <v>1</v>
      </c>
      <c r="T21" s="19">
        <v>1</v>
      </c>
      <c r="U21" s="19">
        <v>3</v>
      </c>
      <c r="V21" s="19">
        <v>1</v>
      </c>
      <c r="W21" s="19">
        <v>0</v>
      </c>
      <c r="X21" s="19">
        <v>1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1</v>
      </c>
    </row>
    <row r="22" spans="1:41" x14ac:dyDescent="0.15">
      <c r="A22" s="4" t="s">
        <v>16</v>
      </c>
      <c r="B22" s="19">
        <v>3.3366336633699998</v>
      </c>
      <c r="C22" s="19">
        <v>112</v>
      </c>
      <c r="D22" s="19">
        <v>35</v>
      </c>
      <c r="E22" s="19">
        <v>36</v>
      </c>
      <c r="F22" s="19">
        <v>13</v>
      </c>
      <c r="G22" s="19">
        <v>11</v>
      </c>
      <c r="H22" s="19">
        <v>1</v>
      </c>
      <c r="I22" s="19">
        <v>1</v>
      </c>
      <c r="J22" s="19">
        <v>0</v>
      </c>
      <c r="K22" s="19">
        <v>2</v>
      </c>
      <c r="L22" s="19">
        <v>1</v>
      </c>
      <c r="M22" s="19">
        <v>1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</row>
    <row r="23" spans="1:41" x14ac:dyDescent="0.15">
      <c r="A23" s="4" t="s">
        <v>17</v>
      </c>
      <c r="B23" s="19">
        <v>3.2178217821800001</v>
      </c>
      <c r="C23" s="19">
        <v>118</v>
      </c>
      <c r="D23" s="19">
        <v>49</v>
      </c>
      <c r="E23" s="19">
        <v>24</v>
      </c>
      <c r="F23" s="19">
        <v>10</v>
      </c>
      <c r="G23" s="19">
        <v>11</v>
      </c>
      <c r="H23" s="19">
        <v>4</v>
      </c>
      <c r="I23" s="19">
        <v>0</v>
      </c>
      <c r="J23" s="19">
        <v>0</v>
      </c>
      <c r="K23" s="19">
        <v>0</v>
      </c>
      <c r="L23" s="19">
        <v>1</v>
      </c>
      <c r="M23" s="19">
        <v>0</v>
      </c>
      <c r="N23" s="19">
        <v>1</v>
      </c>
      <c r="O23" s="19">
        <v>0</v>
      </c>
      <c r="P23" s="19">
        <v>1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</row>
    <row r="24" spans="1:41" x14ac:dyDescent="0.15">
      <c r="A24" s="4" t="s">
        <v>18</v>
      </c>
      <c r="B24" s="19">
        <v>3.6019417475700002</v>
      </c>
      <c r="C24" s="19">
        <v>549</v>
      </c>
      <c r="D24" s="19">
        <v>111</v>
      </c>
      <c r="E24" s="19">
        <v>41</v>
      </c>
      <c r="F24" s="19">
        <v>17</v>
      </c>
      <c r="G24" s="19">
        <v>10</v>
      </c>
      <c r="H24" s="19">
        <v>5</v>
      </c>
      <c r="I24" s="19">
        <v>6</v>
      </c>
      <c r="J24" s="19">
        <v>2</v>
      </c>
      <c r="K24" s="19">
        <v>2</v>
      </c>
      <c r="L24" s="19">
        <v>2</v>
      </c>
      <c r="M24" s="19">
        <v>2</v>
      </c>
      <c r="N24" s="19">
        <v>2</v>
      </c>
      <c r="O24" s="19">
        <v>4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1</v>
      </c>
      <c r="AD24" s="19">
        <v>1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</row>
    <row r="25" spans="1:41" x14ac:dyDescent="0.15">
      <c r="A25" s="4" t="s">
        <v>22</v>
      </c>
      <c r="B25" s="19">
        <v>2.5238095238099998</v>
      </c>
      <c r="C25" s="19">
        <v>64</v>
      </c>
      <c r="D25" s="19">
        <v>108</v>
      </c>
      <c r="E25" s="19">
        <v>19</v>
      </c>
      <c r="F25" s="19">
        <v>13</v>
      </c>
      <c r="G25" s="19">
        <v>4</v>
      </c>
      <c r="H25" s="19">
        <v>2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1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</row>
    <row r="26" spans="1:41" x14ac:dyDescent="0.15">
      <c r="B26" s="19" t="s">
        <v>28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</row>
    <row r="27" spans="1:41" x14ac:dyDescent="0.15">
      <c r="A27" s="4" t="s">
        <v>13</v>
      </c>
      <c r="B27" s="19">
        <v>3.2857142857100001</v>
      </c>
      <c r="C27" s="19">
        <v>297</v>
      </c>
      <c r="D27" s="19">
        <v>153</v>
      </c>
      <c r="E27" s="19">
        <v>93</v>
      </c>
      <c r="F27" s="19">
        <v>47</v>
      </c>
      <c r="G27" s="19">
        <v>29</v>
      </c>
      <c r="H27" s="19">
        <v>13</v>
      </c>
      <c r="I27" s="19">
        <v>11</v>
      </c>
      <c r="J27" s="19">
        <v>3</v>
      </c>
      <c r="K27" s="19">
        <v>5</v>
      </c>
      <c r="L27" s="19">
        <v>2</v>
      </c>
      <c r="M27" s="19">
        <v>1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</row>
    <row r="28" spans="1:41" x14ac:dyDescent="0.15">
      <c r="A28" s="4" t="s">
        <v>14</v>
      </c>
      <c r="B28" s="19">
        <v>2.11538461538</v>
      </c>
      <c r="C28" s="19">
        <v>881</v>
      </c>
      <c r="D28" s="19">
        <v>47</v>
      </c>
      <c r="E28" s="19">
        <v>4</v>
      </c>
      <c r="F28" s="19">
        <v>1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</row>
    <row r="29" spans="1:41" x14ac:dyDescent="0.15">
      <c r="A29" s="4" t="s">
        <v>15</v>
      </c>
      <c r="B29" s="19">
        <v>5.4221105527600004</v>
      </c>
      <c r="C29" s="19">
        <v>98</v>
      </c>
      <c r="D29" s="19">
        <v>102</v>
      </c>
      <c r="E29" s="19">
        <v>109</v>
      </c>
      <c r="F29" s="19">
        <v>84</v>
      </c>
      <c r="G29" s="19">
        <v>68</v>
      </c>
      <c r="H29" s="19">
        <v>63</v>
      </c>
      <c r="I29" s="19">
        <v>44</v>
      </c>
      <c r="J29" s="19">
        <v>46</v>
      </c>
      <c r="K29" s="19">
        <v>14</v>
      </c>
      <c r="L29" s="19">
        <v>23</v>
      </c>
      <c r="M29" s="19">
        <v>12</v>
      </c>
      <c r="N29" s="19">
        <v>7</v>
      </c>
      <c r="O29" s="19">
        <v>4</v>
      </c>
      <c r="P29" s="19">
        <v>4</v>
      </c>
      <c r="Q29" s="19">
        <v>5</v>
      </c>
      <c r="R29" s="19">
        <v>1</v>
      </c>
      <c r="S29" s="19">
        <v>3</v>
      </c>
      <c r="T29" s="19">
        <v>2</v>
      </c>
      <c r="U29" s="19">
        <v>4</v>
      </c>
      <c r="V29" s="19">
        <v>1</v>
      </c>
      <c r="W29" s="19">
        <v>0</v>
      </c>
      <c r="X29" s="19">
        <v>1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</row>
    <row r="30" spans="1:41" x14ac:dyDescent="0.15">
      <c r="A30" s="4" t="s">
        <v>16</v>
      </c>
      <c r="B30" s="19">
        <v>3.0602409638600001</v>
      </c>
      <c r="C30" s="19">
        <v>87</v>
      </c>
      <c r="D30" s="19">
        <v>32</v>
      </c>
      <c r="E30" s="19">
        <v>31</v>
      </c>
      <c r="F30" s="19">
        <v>8</v>
      </c>
      <c r="G30" s="19">
        <v>9</v>
      </c>
      <c r="H30" s="19">
        <v>1</v>
      </c>
      <c r="I30" s="19">
        <v>2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</row>
    <row r="31" spans="1:41" x14ac:dyDescent="0.15">
      <c r="A31" s="4" t="s">
        <v>17</v>
      </c>
      <c r="B31" s="19">
        <v>3.5</v>
      </c>
      <c r="C31" s="19">
        <v>8</v>
      </c>
      <c r="D31" s="19">
        <v>18</v>
      </c>
      <c r="E31" s="19">
        <v>22</v>
      </c>
      <c r="F31" s="19">
        <v>7</v>
      </c>
      <c r="G31" s="19">
        <v>5</v>
      </c>
      <c r="H31" s="19">
        <v>2</v>
      </c>
      <c r="I31" s="19">
        <v>2</v>
      </c>
      <c r="J31" s="19">
        <v>0</v>
      </c>
      <c r="K31" s="19">
        <v>1</v>
      </c>
      <c r="L31" s="19">
        <v>0</v>
      </c>
      <c r="M31" s="19">
        <v>0</v>
      </c>
      <c r="N31" s="19">
        <v>0</v>
      </c>
      <c r="O31" s="19">
        <v>1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</row>
    <row r="32" spans="1:41" x14ac:dyDescent="0.15">
      <c r="A32" s="4" t="s">
        <v>18</v>
      </c>
      <c r="B32" s="19">
        <v>2.6</v>
      </c>
      <c r="C32" s="19">
        <v>465</v>
      </c>
      <c r="D32" s="19">
        <v>114</v>
      </c>
      <c r="E32" s="19">
        <v>39</v>
      </c>
      <c r="F32" s="19">
        <v>13</v>
      </c>
      <c r="G32" s="19">
        <v>5</v>
      </c>
      <c r="H32" s="19">
        <v>2</v>
      </c>
      <c r="I32" s="19">
        <v>1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1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</row>
    <row r="33" spans="1:41" x14ac:dyDescent="0.15">
      <c r="A33" s="4" t="s">
        <v>22</v>
      </c>
      <c r="B33" s="19">
        <v>2.4611111111100001</v>
      </c>
      <c r="C33" s="19">
        <v>12</v>
      </c>
      <c r="D33" s="19">
        <v>136</v>
      </c>
      <c r="E33" s="19">
        <v>25</v>
      </c>
      <c r="F33" s="19">
        <v>7</v>
      </c>
      <c r="G33" s="19">
        <v>5</v>
      </c>
      <c r="H33" s="19">
        <v>6</v>
      </c>
      <c r="I33" s="19">
        <v>1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</row>
    <row r="34" spans="1:41" x14ac:dyDescent="0.15">
      <c r="B34" s="19" t="s">
        <v>29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</row>
    <row r="35" spans="1:41" x14ac:dyDescent="0.15">
      <c r="A35" s="4" t="s">
        <v>13</v>
      </c>
      <c r="B35" s="19">
        <v>3.54078549849</v>
      </c>
      <c r="C35" s="19">
        <v>259</v>
      </c>
      <c r="D35" s="19">
        <v>130</v>
      </c>
      <c r="E35" s="19">
        <v>78</v>
      </c>
      <c r="F35" s="19">
        <v>52</v>
      </c>
      <c r="G35" s="19">
        <v>33</v>
      </c>
      <c r="H35" s="19">
        <v>15</v>
      </c>
      <c r="I35" s="19">
        <v>6</v>
      </c>
      <c r="J35" s="19">
        <v>3</v>
      </c>
      <c r="K35" s="19">
        <v>6</v>
      </c>
      <c r="L35" s="19">
        <v>2</v>
      </c>
      <c r="M35" s="19">
        <v>3</v>
      </c>
      <c r="N35" s="19">
        <v>1</v>
      </c>
      <c r="O35" s="19">
        <v>0</v>
      </c>
      <c r="P35" s="19">
        <v>0</v>
      </c>
      <c r="Q35" s="19">
        <v>2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</row>
    <row r="36" spans="1:41" x14ac:dyDescent="0.15">
      <c r="A36" s="4" t="s">
        <v>14</v>
      </c>
      <c r="B36" s="19">
        <v>2.1666666666699999</v>
      </c>
      <c r="C36" s="19">
        <v>710</v>
      </c>
      <c r="D36" s="19">
        <v>63</v>
      </c>
      <c r="E36" s="19">
        <v>6</v>
      </c>
      <c r="F36" s="19">
        <v>3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</row>
    <row r="37" spans="1:41" x14ac:dyDescent="0.15">
      <c r="A37" s="4" t="s">
        <v>15</v>
      </c>
      <c r="B37" s="19">
        <v>5.3403361344500002</v>
      </c>
      <c r="C37" s="19">
        <v>123</v>
      </c>
      <c r="D37" s="19">
        <v>94</v>
      </c>
      <c r="E37" s="19">
        <v>81</v>
      </c>
      <c r="F37" s="19">
        <v>74</v>
      </c>
      <c r="G37" s="19">
        <v>43</v>
      </c>
      <c r="H37" s="19">
        <v>49</v>
      </c>
      <c r="I37" s="19">
        <v>32</v>
      </c>
      <c r="J37" s="19">
        <v>27</v>
      </c>
      <c r="K37" s="19">
        <v>24</v>
      </c>
      <c r="L37" s="19">
        <v>17</v>
      </c>
      <c r="M37" s="19">
        <v>13</v>
      </c>
      <c r="N37" s="19">
        <v>5</v>
      </c>
      <c r="O37" s="19">
        <v>3</v>
      </c>
      <c r="P37" s="19">
        <v>4</v>
      </c>
      <c r="Q37" s="19">
        <v>4</v>
      </c>
      <c r="R37" s="19">
        <v>0</v>
      </c>
      <c r="S37" s="19">
        <v>1</v>
      </c>
      <c r="T37" s="19">
        <v>1</v>
      </c>
      <c r="U37" s="19">
        <v>2</v>
      </c>
      <c r="V37" s="19">
        <v>0</v>
      </c>
      <c r="W37" s="19">
        <v>0</v>
      </c>
      <c r="X37" s="19">
        <v>1</v>
      </c>
      <c r="Y37" s="19">
        <v>0</v>
      </c>
      <c r="Z37" s="19">
        <v>0</v>
      </c>
      <c r="AA37" s="19">
        <v>0</v>
      </c>
      <c r="AB37" s="19">
        <v>0</v>
      </c>
      <c r="AC37" s="19">
        <v>1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</row>
    <row r="38" spans="1:41" x14ac:dyDescent="0.15">
      <c r="A38" s="4" t="s">
        <v>16</v>
      </c>
      <c r="B38" s="19">
        <v>3.3555555555600001</v>
      </c>
      <c r="C38" s="19">
        <v>82</v>
      </c>
      <c r="D38" s="19">
        <v>32</v>
      </c>
      <c r="E38" s="19">
        <v>29</v>
      </c>
      <c r="F38" s="19">
        <v>10</v>
      </c>
      <c r="G38" s="19">
        <v>11</v>
      </c>
      <c r="H38" s="19">
        <v>3</v>
      </c>
      <c r="I38" s="19">
        <v>3</v>
      </c>
      <c r="J38" s="19">
        <v>1</v>
      </c>
      <c r="K38" s="19">
        <v>1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0</v>
      </c>
      <c r="AO38" s="19">
        <v>0</v>
      </c>
    </row>
    <row r="39" spans="1:41" x14ac:dyDescent="0.15">
      <c r="A39" s="4" t="s">
        <v>17</v>
      </c>
      <c r="B39" s="19">
        <v>3.3650793650800002</v>
      </c>
      <c r="C39" s="19">
        <v>59</v>
      </c>
      <c r="D39" s="19">
        <v>27</v>
      </c>
      <c r="E39" s="19">
        <v>16</v>
      </c>
      <c r="F39" s="19">
        <v>6</v>
      </c>
      <c r="G39" s="19">
        <v>7</v>
      </c>
      <c r="H39" s="19">
        <v>4</v>
      </c>
      <c r="I39" s="19">
        <v>1</v>
      </c>
      <c r="J39" s="19">
        <v>0</v>
      </c>
      <c r="K39" s="19">
        <v>1</v>
      </c>
      <c r="L39" s="19">
        <v>0</v>
      </c>
      <c r="M39" s="19">
        <v>1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</row>
    <row r="40" spans="1:41" x14ac:dyDescent="0.15">
      <c r="A40" s="4" t="s">
        <v>18</v>
      </c>
      <c r="B40" s="19">
        <v>4.4395604395600001</v>
      </c>
      <c r="C40" s="19">
        <v>455</v>
      </c>
      <c r="D40" s="19">
        <v>32</v>
      </c>
      <c r="E40" s="19">
        <v>14</v>
      </c>
      <c r="F40" s="19">
        <v>11</v>
      </c>
      <c r="G40" s="19">
        <v>6</v>
      </c>
      <c r="H40" s="19">
        <v>7</v>
      </c>
      <c r="I40" s="19">
        <v>9</v>
      </c>
      <c r="J40" s="19">
        <v>6</v>
      </c>
      <c r="K40" s="19">
        <v>1</v>
      </c>
      <c r="L40" s="19">
        <v>2</v>
      </c>
      <c r="M40" s="19">
        <v>0</v>
      </c>
      <c r="N40" s="19">
        <v>1</v>
      </c>
      <c r="O40" s="19">
        <v>0</v>
      </c>
      <c r="P40" s="19">
        <v>1</v>
      </c>
      <c r="Q40" s="19">
        <v>0</v>
      </c>
      <c r="R40" s="19">
        <v>1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</row>
    <row r="41" spans="1:41" x14ac:dyDescent="0.15">
      <c r="A41" s="4" t="s">
        <v>22</v>
      </c>
      <c r="B41" s="19">
        <v>2.27586206897</v>
      </c>
      <c r="C41" s="19">
        <v>4</v>
      </c>
      <c r="D41" s="19">
        <v>169</v>
      </c>
      <c r="E41" s="19">
        <v>21</v>
      </c>
      <c r="F41" s="19">
        <v>8</v>
      </c>
      <c r="G41" s="19">
        <v>2</v>
      </c>
      <c r="H41" s="19">
        <v>2</v>
      </c>
      <c r="I41" s="19">
        <v>1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</row>
  </sheetData>
  <phoneticPr fontId="1" type="noConversion"/>
  <conditionalFormatting sqref="C11:AO1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AO2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AO3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AO4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AN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:AO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8"/>
  <sheetViews>
    <sheetView topLeftCell="B1" workbookViewId="0">
      <selection activeCell="O15" sqref="O15"/>
    </sheetView>
  </sheetViews>
  <sheetFormatPr defaultRowHeight="13.5" x14ac:dyDescent="0.15"/>
  <cols>
    <col min="3" max="9" width="7.5" customWidth="1"/>
    <col min="10" max="10" width="8.125" customWidth="1"/>
    <col min="13" max="19" width="6.625" customWidth="1"/>
  </cols>
  <sheetData>
    <row r="1" spans="1:19" x14ac:dyDescent="0.15">
      <c r="A1" t="s">
        <v>1464</v>
      </c>
      <c r="B1" s="39"/>
      <c r="C1" s="39"/>
      <c r="D1" s="40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19" x14ac:dyDescent="0.15">
      <c r="C2" s="38" t="s">
        <v>13</v>
      </c>
      <c r="D2" s="38" t="s">
        <v>14</v>
      </c>
      <c r="E2" s="38" t="s">
        <v>15</v>
      </c>
      <c r="F2" s="38" t="s">
        <v>16</v>
      </c>
      <c r="G2" s="38" t="s">
        <v>17</v>
      </c>
      <c r="H2" s="38" t="s">
        <v>22</v>
      </c>
      <c r="I2" s="38" t="s">
        <v>18</v>
      </c>
      <c r="J2" s="26" t="s">
        <v>20</v>
      </c>
      <c r="K2" s="26"/>
      <c r="L2" s="25"/>
      <c r="M2" s="11" t="s">
        <v>13</v>
      </c>
      <c r="N2" s="11" t="s">
        <v>14</v>
      </c>
      <c r="O2" s="11" t="s">
        <v>15</v>
      </c>
      <c r="P2" s="11" t="s">
        <v>16</v>
      </c>
      <c r="Q2" s="11" t="s">
        <v>17</v>
      </c>
      <c r="R2" s="11" t="s">
        <v>367</v>
      </c>
      <c r="S2" s="11" t="s">
        <v>368</v>
      </c>
    </row>
    <row r="3" spans="1:19" x14ac:dyDescent="0.15">
      <c r="A3">
        <v>0</v>
      </c>
      <c r="B3" s="38" t="s">
        <v>13</v>
      </c>
      <c r="C3" s="32">
        <v>908</v>
      </c>
      <c r="D3" s="32">
        <v>72</v>
      </c>
      <c r="E3" s="32">
        <v>388</v>
      </c>
      <c r="F3" s="32">
        <v>14</v>
      </c>
      <c r="G3" s="32">
        <v>48</v>
      </c>
      <c r="H3" s="32">
        <v>114</v>
      </c>
      <c r="I3" s="32">
        <v>27</v>
      </c>
      <c r="K3">
        <v>0</v>
      </c>
      <c r="L3" s="11" t="s">
        <v>13</v>
      </c>
      <c r="M3" s="27">
        <f>C3/1571</f>
        <v>0.57797581158497768</v>
      </c>
      <c r="N3" s="25">
        <f t="shared" ref="N3" si="0">D3/1571</f>
        <v>4.5830681094844047E-2</v>
      </c>
      <c r="O3" s="28">
        <f t="shared" ref="O3" si="1">E3/1571</f>
        <v>0.24697644812221514</v>
      </c>
      <c r="P3" s="25">
        <f t="shared" ref="P3" si="2">F3/1571</f>
        <v>8.9115213239974542E-3</v>
      </c>
      <c r="Q3" s="25">
        <f t="shared" ref="Q3" si="3">G3/1571</f>
        <v>3.0553787396562698E-2</v>
      </c>
      <c r="R3" s="25">
        <f t="shared" ref="R3" si="4">H3/1571</f>
        <v>7.2565245066836412E-2</v>
      </c>
      <c r="S3" s="25">
        <f t="shared" ref="S3" si="5">I3/1571</f>
        <v>1.718650541056652E-2</v>
      </c>
    </row>
    <row r="4" spans="1:19" x14ac:dyDescent="0.15">
      <c r="A4">
        <v>1</v>
      </c>
      <c r="B4" s="38" t="s">
        <v>14</v>
      </c>
      <c r="C4" s="32">
        <v>51</v>
      </c>
      <c r="D4" s="32">
        <v>544</v>
      </c>
      <c r="E4" s="32">
        <v>208</v>
      </c>
      <c r="F4" s="32">
        <v>1</v>
      </c>
      <c r="G4" s="32">
        <v>6</v>
      </c>
      <c r="H4" s="32">
        <v>37</v>
      </c>
      <c r="I4" s="32">
        <v>4</v>
      </c>
      <c r="K4">
        <v>1</v>
      </c>
      <c r="L4" s="11" t="s">
        <v>14</v>
      </c>
      <c r="M4" s="25">
        <f>C4/861</f>
        <v>5.9233449477351915E-2</v>
      </c>
      <c r="N4" s="27">
        <f t="shared" ref="N4" si="6">D4/861</f>
        <v>0.6318234610917538</v>
      </c>
      <c r="O4" s="29">
        <f t="shared" ref="O4" si="7">E4/861</f>
        <v>0.2415795586527294</v>
      </c>
      <c r="P4" s="25">
        <f t="shared" ref="P4" si="8">F4/861</f>
        <v>1.1614401858304297E-3</v>
      </c>
      <c r="Q4" s="25">
        <f t="shared" ref="Q4" si="9">G4/861</f>
        <v>6.9686411149825784E-3</v>
      </c>
      <c r="R4" s="25">
        <f t="shared" ref="R4" si="10">H4/861</f>
        <v>4.2973286875725901E-2</v>
      </c>
      <c r="S4" s="25">
        <f t="shared" ref="S4" si="11">I4/861</f>
        <v>4.6457607433217189E-3</v>
      </c>
    </row>
    <row r="5" spans="1:19" x14ac:dyDescent="0.15">
      <c r="A5">
        <v>2</v>
      </c>
      <c r="B5" s="38" t="s">
        <v>15</v>
      </c>
      <c r="C5" s="32">
        <v>184</v>
      </c>
      <c r="D5" s="32">
        <v>153</v>
      </c>
      <c r="E5" s="32">
        <v>1658</v>
      </c>
      <c r="F5" s="32">
        <v>34</v>
      </c>
      <c r="G5" s="32">
        <v>37</v>
      </c>
      <c r="H5" s="32">
        <v>267</v>
      </c>
      <c r="I5" s="32">
        <v>86</v>
      </c>
      <c r="K5">
        <v>2</v>
      </c>
      <c r="L5" s="11" t="s">
        <v>15</v>
      </c>
      <c r="M5" s="25">
        <f>C5/2569</f>
        <v>7.1623199688594791E-2</v>
      </c>
      <c r="N5" s="25">
        <f t="shared" ref="N5" si="12">D5/2569</f>
        <v>5.9556247567146753E-2</v>
      </c>
      <c r="O5" s="27">
        <f t="shared" ref="O5" si="13">E5/2569</f>
        <v>0.64538731023744644</v>
      </c>
      <c r="P5" s="25">
        <f t="shared" ref="P5" si="14">F5/2569</f>
        <v>1.3234721681588166E-2</v>
      </c>
      <c r="Q5" s="25">
        <f t="shared" ref="Q5" si="15">G5/2569</f>
        <v>1.4402491241728299E-2</v>
      </c>
      <c r="R5" s="28">
        <f t="shared" ref="R5" si="16">H5/2569</f>
        <v>0.10393149085247178</v>
      </c>
      <c r="S5" s="25">
        <f t="shared" ref="S5" si="17">I5/2569</f>
        <v>3.3476060724017126E-2</v>
      </c>
    </row>
    <row r="6" spans="1:19" x14ac:dyDescent="0.15">
      <c r="A6">
        <v>3</v>
      </c>
      <c r="B6" s="38" t="s">
        <v>16</v>
      </c>
      <c r="C6" s="32">
        <v>37</v>
      </c>
      <c r="D6" s="32">
        <v>20</v>
      </c>
      <c r="E6" s="32">
        <v>58</v>
      </c>
      <c r="F6" s="32">
        <v>267</v>
      </c>
      <c r="G6" s="32">
        <v>2</v>
      </c>
      <c r="H6" s="32">
        <v>25</v>
      </c>
      <c r="I6" s="32">
        <v>40</v>
      </c>
      <c r="K6">
        <v>3</v>
      </c>
      <c r="L6" s="11" t="s">
        <v>16</v>
      </c>
      <c r="M6" s="29">
        <f>C6/449</f>
        <v>8.2405345211581285E-2</v>
      </c>
      <c r="N6" s="25">
        <f t="shared" ref="N6" si="18">D6/449</f>
        <v>4.4543429844097995E-2</v>
      </c>
      <c r="O6" s="29">
        <f t="shared" ref="O6" si="19">E6/449</f>
        <v>0.1291759465478842</v>
      </c>
      <c r="P6" s="27">
        <f t="shared" ref="P6" si="20">F6/449</f>
        <v>0.59465478841870822</v>
      </c>
      <c r="Q6" s="25">
        <f t="shared" ref="Q6" si="21">G6/449</f>
        <v>4.4543429844097994E-3</v>
      </c>
      <c r="R6" s="25">
        <f t="shared" ref="R6" si="22">H6/449</f>
        <v>5.5679287305122498E-2</v>
      </c>
      <c r="S6" s="25">
        <f t="shared" ref="S6" si="23">I6/449</f>
        <v>8.9086859688195991E-2</v>
      </c>
    </row>
    <row r="7" spans="1:19" x14ac:dyDescent="0.15">
      <c r="A7">
        <v>4</v>
      </c>
      <c r="B7" s="38" t="s">
        <v>17</v>
      </c>
      <c r="C7" s="32">
        <v>126</v>
      </c>
      <c r="D7" s="32">
        <v>13</v>
      </c>
      <c r="E7" s="32">
        <v>208</v>
      </c>
      <c r="F7" s="32">
        <v>4</v>
      </c>
      <c r="G7" s="32">
        <v>76</v>
      </c>
      <c r="H7" s="32">
        <v>9</v>
      </c>
      <c r="I7" s="32">
        <v>7</v>
      </c>
      <c r="K7">
        <v>4</v>
      </c>
      <c r="L7" s="11" t="s">
        <v>17</v>
      </c>
      <c r="M7" s="29">
        <f>C7/443</f>
        <v>0.28442437923250563</v>
      </c>
      <c r="N7" s="25">
        <f t="shared" ref="N7" si="24">D7/443</f>
        <v>2.9345372460496615E-2</v>
      </c>
      <c r="O7" s="41">
        <f t="shared" ref="O7" si="25">E7/443</f>
        <v>0.46952595936794583</v>
      </c>
      <c r="P7" s="25">
        <f t="shared" ref="P7" si="26">F7/443</f>
        <v>9.0293453724604959E-3</v>
      </c>
      <c r="Q7" s="27">
        <f t="shared" ref="Q7" si="27">G7/443</f>
        <v>0.17155756207674944</v>
      </c>
      <c r="R7" s="25">
        <f t="shared" ref="R7" si="28">H7/443</f>
        <v>2.0316027088036117E-2</v>
      </c>
      <c r="S7" s="25">
        <f t="shared" ref="S7" si="29">I7/443</f>
        <v>1.580135440180587E-2</v>
      </c>
    </row>
    <row r="8" spans="1:19" x14ac:dyDescent="0.15">
      <c r="A8">
        <v>5</v>
      </c>
      <c r="B8" s="38" t="s">
        <v>18</v>
      </c>
      <c r="C8" s="32">
        <v>134</v>
      </c>
      <c r="D8" s="32">
        <v>175</v>
      </c>
      <c r="E8" s="32">
        <v>572</v>
      </c>
      <c r="F8" s="32">
        <v>16</v>
      </c>
      <c r="G8" s="32">
        <v>37</v>
      </c>
      <c r="H8" s="32">
        <v>1349</v>
      </c>
      <c r="I8" s="32">
        <v>27</v>
      </c>
      <c r="K8">
        <v>5</v>
      </c>
      <c r="L8" s="11" t="s">
        <v>18</v>
      </c>
      <c r="M8" s="25">
        <f>C8/2310</f>
        <v>5.8008658008658009E-2</v>
      </c>
      <c r="N8" s="25">
        <f t="shared" ref="N8" si="30">D8/2310</f>
        <v>7.575757575757576E-2</v>
      </c>
      <c r="O8" s="29">
        <f t="shared" ref="O8" si="31">E8/2310</f>
        <v>0.24761904761904763</v>
      </c>
      <c r="P8" s="25">
        <f t="shared" ref="P8" si="32">F8/2310</f>
        <v>6.9264069264069264E-3</v>
      </c>
      <c r="Q8" s="25">
        <f t="shared" ref="Q8" si="33">G8/2310</f>
        <v>1.6017316017316017E-2</v>
      </c>
      <c r="R8" s="25">
        <f t="shared" ref="R8" si="34">H8/2310</f>
        <v>0.58398268398268394</v>
      </c>
      <c r="S8" s="27">
        <f t="shared" ref="S8" si="35">I8/2310</f>
        <v>1.1688311688311689E-2</v>
      </c>
    </row>
    <row r="9" spans="1:19" x14ac:dyDescent="0.15">
      <c r="A9">
        <v>6</v>
      </c>
      <c r="B9" s="38" t="s">
        <v>22</v>
      </c>
      <c r="C9" s="32">
        <v>30</v>
      </c>
      <c r="D9" s="32">
        <v>4</v>
      </c>
      <c r="E9" s="32">
        <v>93</v>
      </c>
      <c r="F9" s="32">
        <v>5</v>
      </c>
      <c r="G9" s="32">
        <v>5</v>
      </c>
      <c r="H9" s="32">
        <v>34</v>
      </c>
      <c r="I9" s="32">
        <v>264</v>
      </c>
      <c r="K9">
        <v>6</v>
      </c>
      <c r="L9" s="11" t="s">
        <v>22</v>
      </c>
      <c r="M9" s="25">
        <f>C9/435</f>
        <v>6.8965517241379309E-2</v>
      </c>
      <c r="N9" s="25">
        <f t="shared" ref="N9" si="36">D9/435</f>
        <v>9.1954022988505746E-3</v>
      </c>
      <c r="O9" s="29">
        <f t="shared" ref="O9" si="37">E9/435</f>
        <v>0.21379310344827587</v>
      </c>
      <c r="P9" s="25">
        <f t="shared" ref="P9" si="38">F9/435</f>
        <v>1.1494252873563218E-2</v>
      </c>
      <c r="Q9" s="25">
        <f t="shared" ref="Q9" si="39">G9/435</f>
        <v>1.1494252873563218E-2</v>
      </c>
      <c r="R9" s="27">
        <f t="shared" ref="R9" si="40">H9/435</f>
        <v>7.8160919540229884E-2</v>
      </c>
      <c r="S9" s="25">
        <f t="shared" ref="S9" si="41">I9/435</f>
        <v>0.60689655172413792</v>
      </c>
    </row>
    <row r="10" spans="1:19" x14ac:dyDescent="0.15">
      <c r="B10" s="57" t="s">
        <v>1467</v>
      </c>
      <c r="C10" s="32">
        <v>1571</v>
      </c>
      <c r="D10" s="32">
        <v>861</v>
      </c>
      <c r="E10" s="32">
        <v>2569</v>
      </c>
      <c r="F10" s="32">
        <v>449</v>
      </c>
      <c r="G10" s="32">
        <v>443</v>
      </c>
      <c r="H10" s="32">
        <v>2310</v>
      </c>
      <c r="I10" s="32">
        <v>435</v>
      </c>
      <c r="J10">
        <f>SUM(C10:G10,I10)</f>
        <v>6328</v>
      </c>
      <c r="L10" s="40"/>
      <c r="M10" s="58"/>
      <c r="N10" s="58"/>
      <c r="O10" s="59"/>
      <c r="P10" s="58"/>
      <c r="Q10" s="58"/>
      <c r="R10" s="58"/>
    </row>
    <row r="11" spans="1:19" x14ac:dyDescent="0.15">
      <c r="B11" s="57" t="s">
        <v>1468</v>
      </c>
      <c r="C11" s="32">
        <v>1470</v>
      </c>
      <c r="D11" s="32">
        <v>991</v>
      </c>
      <c r="E11" s="32">
        <v>3335</v>
      </c>
      <c r="F11" s="32">
        <v>341</v>
      </c>
      <c r="G11" s="32">
        <v>211</v>
      </c>
      <c r="H11" s="32">
        <v>1835</v>
      </c>
      <c r="I11" s="32">
        <v>455</v>
      </c>
      <c r="J11">
        <f>SUM(C11:G11,I11)</f>
        <v>6803</v>
      </c>
      <c r="L11" s="40"/>
      <c r="M11" s="58"/>
      <c r="N11" s="58"/>
      <c r="O11" s="59"/>
      <c r="P11" s="58"/>
      <c r="Q11" s="58"/>
      <c r="R11" s="58"/>
    </row>
    <row r="12" spans="1:19" x14ac:dyDescent="0.15">
      <c r="B12" s="57" t="s">
        <v>1469</v>
      </c>
      <c r="C12" s="32">
        <v>908</v>
      </c>
      <c r="D12" s="32">
        <v>544</v>
      </c>
      <c r="E12" s="32">
        <v>1658</v>
      </c>
      <c r="F12" s="32">
        <v>267</v>
      </c>
      <c r="G12" s="32">
        <v>76</v>
      </c>
      <c r="H12" s="32">
        <v>1349</v>
      </c>
      <c r="I12" s="32">
        <v>264</v>
      </c>
      <c r="J12">
        <f>SUM(C12:G12,I12)</f>
        <v>3717</v>
      </c>
      <c r="L12" s="40"/>
      <c r="M12" s="58"/>
      <c r="N12" s="58"/>
      <c r="O12" s="59"/>
      <c r="P12" s="58"/>
      <c r="Q12" s="58"/>
      <c r="R12" s="58"/>
    </row>
    <row r="13" spans="1:19" x14ac:dyDescent="0.15">
      <c r="B13" s="57" t="s">
        <v>211</v>
      </c>
      <c r="C13" s="3">
        <f>C12/C11</f>
        <v>0.61768707482993201</v>
      </c>
      <c r="D13" s="3">
        <f t="shared" ref="D13" si="42">D12/D11</f>
        <v>0.54894046417759834</v>
      </c>
      <c r="E13" s="3">
        <f t="shared" ref="E13" si="43">E12/E11</f>
        <v>0.49715142428785608</v>
      </c>
      <c r="F13" s="3">
        <f t="shared" ref="F13" si="44">F12/F11</f>
        <v>0.78299120234604103</v>
      </c>
      <c r="G13" s="3">
        <f t="shared" ref="G13" si="45">G12/G11</f>
        <v>0.36018957345971564</v>
      </c>
      <c r="H13" s="3">
        <f t="shared" ref="H13" si="46">H12/H11</f>
        <v>0.73514986376021796</v>
      </c>
      <c r="I13" s="3">
        <f t="shared" ref="I13" si="47">I12/I11</f>
        <v>0.58021978021978027</v>
      </c>
      <c r="J13" s="62">
        <f t="shared" ref="J13" si="48">J12/J11</f>
        <v>0.54637659855945908</v>
      </c>
      <c r="L13" s="40"/>
      <c r="M13" s="58"/>
      <c r="N13" s="58"/>
      <c r="O13" s="59"/>
      <c r="P13" s="58"/>
      <c r="Q13" s="58"/>
      <c r="R13" s="58"/>
    </row>
    <row r="14" spans="1:19" x14ac:dyDescent="0.15">
      <c r="B14" s="57" t="s">
        <v>212</v>
      </c>
      <c r="C14" s="3">
        <f>C12/C10</f>
        <v>0.57797581158497768</v>
      </c>
      <c r="D14" s="3">
        <f t="shared" ref="D14:J14" si="49">D12/D10</f>
        <v>0.6318234610917538</v>
      </c>
      <c r="E14" s="3">
        <f t="shared" si="49"/>
        <v>0.64538731023744644</v>
      </c>
      <c r="F14" s="3">
        <f t="shared" si="49"/>
        <v>0.59465478841870822</v>
      </c>
      <c r="G14" s="3">
        <f t="shared" si="49"/>
        <v>0.17155756207674944</v>
      </c>
      <c r="H14" s="3">
        <f t="shared" si="49"/>
        <v>0.58398268398268394</v>
      </c>
      <c r="I14" s="3">
        <f t="shared" si="49"/>
        <v>0.60689655172413792</v>
      </c>
      <c r="J14" s="62">
        <f t="shared" si="49"/>
        <v>0.58738938053097345</v>
      </c>
      <c r="L14" s="40"/>
      <c r="M14" s="58"/>
      <c r="N14" s="58"/>
      <c r="O14" s="59"/>
      <c r="P14" s="58"/>
      <c r="Q14" s="58"/>
      <c r="R14" s="58"/>
    </row>
    <row r="15" spans="1:19" x14ac:dyDescent="0.15">
      <c r="B15" s="57" t="s">
        <v>213</v>
      </c>
      <c r="C15" s="3">
        <f>2*C14*C13/(C13+C14)</f>
        <v>0.59717198290036166</v>
      </c>
      <c r="D15" s="3">
        <f t="shared" ref="D15" si="50">2*D14*D13/(D13+D14)</f>
        <v>0.58747300215982723</v>
      </c>
      <c r="E15" s="3">
        <f t="shared" ref="E15" si="51">2*E14*E13/(E13+E14)</f>
        <v>0.56165311653116534</v>
      </c>
      <c r="F15" s="3">
        <f t="shared" ref="F15" si="52">2*F14*F13/(F13+F14)</f>
        <v>0.67594936708860764</v>
      </c>
      <c r="G15" s="3">
        <f t="shared" ref="G15" si="53">2*G14*G13/(G13+G14)</f>
        <v>0.23241590214067276</v>
      </c>
      <c r="H15" s="3">
        <f t="shared" ref="H15" si="54">2*H14*H13/(H13+H14)</f>
        <v>0.65090470446320858</v>
      </c>
      <c r="I15" s="3">
        <f t="shared" ref="I15" si="55">2*I14*I13/(I13+I14)</f>
        <v>0.59325842696629216</v>
      </c>
      <c r="J15" s="62">
        <f t="shared" ref="J15" si="56">2*J14*J13/(J13+J14)</f>
        <v>0.5661411925976696</v>
      </c>
      <c r="L15" s="40"/>
      <c r="M15" s="58"/>
      <c r="N15" s="58"/>
      <c r="O15" s="59"/>
      <c r="P15" s="58"/>
      <c r="Q15" s="58"/>
      <c r="R15" s="58"/>
    </row>
    <row r="17" spans="1:19" x14ac:dyDescent="0.15">
      <c r="A17" t="s">
        <v>1463</v>
      </c>
      <c r="B17" s="39"/>
      <c r="C17" s="39"/>
      <c r="D17" s="40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spans="1:19" x14ac:dyDescent="0.15">
      <c r="C18" s="38" t="s">
        <v>13</v>
      </c>
      <c r="D18" s="38" t="s">
        <v>14</v>
      </c>
      <c r="E18" s="38" t="s">
        <v>15</v>
      </c>
      <c r="F18" s="38" t="s">
        <v>16</v>
      </c>
      <c r="G18" s="38" t="s">
        <v>17</v>
      </c>
      <c r="H18" s="38" t="s">
        <v>22</v>
      </c>
      <c r="I18" s="38" t="s">
        <v>18</v>
      </c>
      <c r="J18" s="26" t="s">
        <v>20</v>
      </c>
      <c r="K18" s="26"/>
      <c r="L18" s="25"/>
      <c r="M18" s="11" t="s">
        <v>13</v>
      </c>
      <c r="N18" s="11" t="s">
        <v>14</v>
      </c>
      <c r="O18" s="11" t="s">
        <v>15</v>
      </c>
      <c r="P18" s="11" t="s">
        <v>16</v>
      </c>
      <c r="Q18" s="11" t="s">
        <v>17</v>
      </c>
      <c r="R18" s="11" t="s">
        <v>367</v>
      </c>
      <c r="S18" s="11" t="s">
        <v>368</v>
      </c>
    </row>
    <row r="19" spans="1:19" x14ac:dyDescent="0.15">
      <c r="A19">
        <v>0</v>
      </c>
      <c r="B19" s="38" t="s">
        <v>13</v>
      </c>
      <c r="C19" s="32">
        <v>1004</v>
      </c>
      <c r="D19" s="32">
        <v>63</v>
      </c>
      <c r="E19" s="32">
        <v>273</v>
      </c>
      <c r="F19" s="32">
        <v>15</v>
      </c>
      <c r="G19" s="32">
        <v>43</v>
      </c>
      <c r="H19" s="32">
        <v>148</v>
      </c>
      <c r="I19" s="32">
        <v>25</v>
      </c>
      <c r="K19">
        <v>0</v>
      </c>
      <c r="L19" s="11" t="s">
        <v>13</v>
      </c>
      <c r="M19" s="27">
        <f t="shared" ref="M19:S19" si="57">C19/1571</f>
        <v>0.63908338637810314</v>
      </c>
      <c r="N19" s="25">
        <f t="shared" si="57"/>
        <v>4.010184595798854E-2</v>
      </c>
      <c r="O19" s="28">
        <f t="shared" si="57"/>
        <v>0.17377466581795034</v>
      </c>
      <c r="P19" s="25">
        <f t="shared" si="57"/>
        <v>9.5480585614258432E-3</v>
      </c>
      <c r="Q19" s="25">
        <f t="shared" si="57"/>
        <v>2.737110120942075E-2</v>
      </c>
      <c r="R19" s="25">
        <f t="shared" si="57"/>
        <v>9.4207511139401651E-2</v>
      </c>
      <c r="S19" s="25">
        <f t="shared" si="57"/>
        <v>1.5913430935709738E-2</v>
      </c>
    </row>
    <row r="20" spans="1:19" x14ac:dyDescent="0.15">
      <c r="A20">
        <v>1</v>
      </c>
      <c r="B20" s="38" t="s">
        <v>14</v>
      </c>
      <c r="C20" s="32">
        <v>39</v>
      </c>
      <c r="D20" s="32">
        <v>518</v>
      </c>
      <c r="E20" s="32">
        <v>196</v>
      </c>
      <c r="F20" s="32">
        <v>7</v>
      </c>
      <c r="G20" s="32">
        <v>10</v>
      </c>
      <c r="H20" s="32">
        <v>88</v>
      </c>
      <c r="I20" s="32">
        <v>3</v>
      </c>
      <c r="K20">
        <v>1</v>
      </c>
      <c r="L20" s="11" t="s">
        <v>14</v>
      </c>
      <c r="M20" s="25">
        <f t="shared" ref="M20:S20" si="58">C20/861</f>
        <v>4.5296167247386762E-2</v>
      </c>
      <c r="N20" s="27">
        <f t="shared" si="58"/>
        <v>0.60162601626016265</v>
      </c>
      <c r="O20" s="29">
        <f t="shared" si="58"/>
        <v>0.22764227642276422</v>
      </c>
      <c r="P20" s="25">
        <f t="shared" si="58"/>
        <v>8.130081300813009E-3</v>
      </c>
      <c r="Q20" s="25">
        <f t="shared" si="58"/>
        <v>1.1614401858304297E-2</v>
      </c>
      <c r="R20" s="25">
        <f t="shared" si="58"/>
        <v>0.10220673635307782</v>
      </c>
      <c r="S20" s="25">
        <f t="shared" si="58"/>
        <v>3.4843205574912892E-3</v>
      </c>
    </row>
    <row r="21" spans="1:19" x14ac:dyDescent="0.15">
      <c r="A21">
        <v>2</v>
      </c>
      <c r="B21" s="38" t="s">
        <v>15</v>
      </c>
      <c r="C21" s="32">
        <v>220</v>
      </c>
      <c r="D21" s="32">
        <v>119</v>
      </c>
      <c r="E21" s="32">
        <v>1533</v>
      </c>
      <c r="F21" s="32">
        <v>35</v>
      </c>
      <c r="G21" s="32">
        <v>68</v>
      </c>
      <c r="H21" s="32">
        <v>508</v>
      </c>
      <c r="I21" s="32">
        <v>86</v>
      </c>
      <c r="K21">
        <v>2</v>
      </c>
      <c r="L21" s="11" t="s">
        <v>15</v>
      </c>
      <c r="M21" s="25">
        <f t="shared" ref="M21:S21" si="59">C21/2569</f>
        <v>8.5636434410276366E-2</v>
      </c>
      <c r="N21" s="25">
        <f t="shared" si="59"/>
        <v>4.632152588555858E-2</v>
      </c>
      <c r="O21" s="27">
        <f t="shared" si="59"/>
        <v>0.59673024523160767</v>
      </c>
      <c r="P21" s="25">
        <f t="shared" si="59"/>
        <v>1.3623978201634877E-2</v>
      </c>
      <c r="Q21" s="25">
        <f t="shared" si="59"/>
        <v>2.6469443363176332E-2</v>
      </c>
      <c r="R21" s="28">
        <f t="shared" si="59"/>
        <v>0.19774231218372909</v>
      </c>
      <c r="S21" s="25">
        <f t="shared" si="59"/>
        <v>3.3476060724017126E-2</v>
      </c>
    </row>
    <row r="22" spans="1:19" x14ac:dyDescent="0.15">
      <c r="A22">
        <v>3</v>
      </c>
      <c r="B22" s="38" t="s">
        <v>16</v>
      </c>
      <c r="C22" s="32">
        <v>45</v>
      </c>
      <c r="D22" s="32">
        <v>14</v>
      </c>
      <c r="E22" s="32">
        <v>43</v>
      </c>
      <c r="F22" s="32">
        <v>274</v>
      </c>
      <c r="G22" s="32">
        <v>4</v>
      </c>
      <c r="H22" s="32">
        <v>27</v>
      </c>
      <c r="I22" s="32">
        <v>42</v>
      </c>
      <c r="K22">
        <v>3</v>
      </c>
      <c r="L22" s="11" t="s">
        <v>16</v>
      </c>
      <c r="M22" s="29">
        <f t="shared" ref="M22:S22" si="60">C22/449</f>
        <v>0.10022271714922049</v>
      </c>
      <c r="N22" s="25">
        <f t="shared" si="60"/>
        <v>3.1180400890868598E-2</v>
      </c>
      <c r="O22" s="29">
        <f t="shared" si="60"/>
        <v>9.5768374164810696E-2</v>
      </c>
      <c r="P22" s="27">
        <f t="shared" si="60"/>
        <v>0.61024498886414258</v>
      </c>
      <c r="Q22" s="25">
        <f t="shared" si="60"/>
        <v>8.9086859688195987E-3</v>
      </c>
      <c r="R22" s="25">
        <f t="shared" si="60"/>
        <v>6.0133630289532294E-2</v>
      </c>
      <c r="S22" s="25">
        <f t="shared" si="60"/>
        <v>9.3541202672605794E-2</v>
      </c>
    </row>
    <row r="23" spans="1:19" x14ac:dyDescent="0.15">
      <c r="A23">
        <v>4</v>
      </c>
      <c r="B23" s="38" t="s">
        <v>17</v>
      </c>
      <c r="C23" s="32">
        <v>118</v>
      </c>
      <c r="D23" s="32">
        <v>12</v>
      </c>
      <c r="E23" s="32">
        <v>153</v>
      </c>
      <c r="F23" s="32">
        <v>4</v>
      </c>
      <c r="G23" s="32">
        <v>115</v>
      </c>
      <c r="H23" s="32">
        <v>29</v>
      </c>
      <c r="I23" s="32">
        <v>12</v>
      </c>
      <c r="K23">
        <v>4</v>
      </c>
      <c r="L23" s="11" t="s">
        <v>17</v>
      </c>
      <c r="M23" s="29">
        <f t="shared" ref="M23:S23" si="61">C23/443</f>
        <v>0.26636568848758463</v>
      </c>
      <c r="N23" s="25">
        <f t="shared" si="61"/>
        <v>2.7088036117381489E-2</v>
      </c>
      <c r="O23" s="41">
        <f t="shared" si="61"/>
        <v>0.34537246049661402</v>
      </c>
      <c r="P23" s="25">
        <f t="shared" si="61"/>
        <v>9.0293453724604959E-3</v>
      </c>
      <c r="Q23" s="27">
        <f t="shared" si="61"/>
        <v>0.2595936794582393</v>
      </c>
      <c r="R23" s="25">
        <f t="shared" si="61"/>
        <v>6.5462753950338598E-2</v>
      </c>
      <c r="S23" s="25">
        <f t="shared" si="61"/>
        <v>2.7088036117381489E-2</v>
      </c>
    </row>
    <row r="24" spans="1:19" x14ac:dyDescent="0.15">
      <c r="A24">
        <v>5</v>
      </c>
      <c r="B24" s="38" t="s">
        <v>18</v>
      </c>
      <c r="C24" s="32">
        <v>182</v>
      </c>
      <c r="D24" s="32">
        <v>142</v>
      </c>
      <c r="E24" s="32">
        <v>494</v>
      </c>
      <c r="F24" s="32">
        <v>31</v>
      </c>
      <c r="G24" s="32">
        <v>36</v>
      </c>
      <c r="H24" s="32">
        <v>1395</v>
      </c>
      <c r="I24" s="32">
        <v>30</v>
      </c>
      <c r="K24">
        <v>5</v>
      </c>
      <c r="L24" s="11" t="s">
        <v>18</v>
      </c>
      <c r="M24" s="25">
        <f t="shared" ref="M24:S24" si="62">C24/2310</f>
        <v>7.8787878787878782E-2</v>
      </c>
      <c r="N24" s="25">
        <f t="shared" si="62"/>
        <v>6.1471861471861469E-2</v>
      </c>
      <c r="O24" s="29">
        <f t="shared" si="62"/>
        <v>0.21385281385281385</v>
      </c>
      <c r="P24" s="25">
        <f t="shared" si="62"/>
        <v>1.341991341991342E-2</v>
      </c>
      <c r="Q24" s="25">
        <f t="shared" si="62"/>
        <v>1.5584415584415584E-2</v>
      </c>
      <c r="R24" s="25">
        <f t="shared" si="62"/>
        <v>0.60389610389610393</v>
      </c>
      <c r="S24" s="27">
        <f t="shared" si="62"/>
        <v>1.2987012987012988E-2</v>
      </c>
    </row>
    <row r="25" spans="1:19" x14ac:dyDescent="0.15">
      <c r="A25">
        <v>6</v>
      </c>
      <c r="B25" s="38" t="s">
        <v>22</v>
      </c>
      <c r="C25" s="32">
        <v>39</v>
      </c>
      <c r="D25" s="32">
        <v>5</v>
      </c>
      <c r="E25" s="32">
        <v>60</v>
      </c>
      <c r="F25" s="32">
        <v>14</v>
      </c>
      <c r="G25" s="32">
        <v>1</v>
      </c>
      <c r="H25" s="32">
        <v>34</v>
      </c>
      <c r="I25" s="32">
        <v>282</v>
      </c>
      <c r="K25">
        <v>6</v>
      </c>
      <c r="L25" s="11" t="s">
        <v>22</v>
      </c>
      <c r="M25" s="25">
        <f t="shared" ref="M25:S25" si="63">C25/435</f>
        <v>8.9655172413793102E-2</v>
      </c>
      <c r="N25" s="25">
        <f t="shared" si="63"/>
        <v>1.1494252873563218E-2</v>
      </c>
      <c r="O25" s="29">
        <f t="shared" si="63"/>
        <v>0.13793103448275862</v>
      </c>
      <c r="P25" s="25">
        <f t="shared" si="63"/>
        <v>3.2183908045977011E-2</v>
      </c>
      <c r="Q25" s="25">
        <f t="shared" si="63"/>
        <v>2.2988505747126436E-3</v>
      </c>
      <c r="R25" s="27">
        <f t="shared" si="63"/>
        <v>7.8160919540229884E-2</v>
      </c>
      <c r="S25" s="25">
        <f t="shared" si="63"/>
        <v>0.64827586206896548</v>
      </c>
    </row>
    <row r="26" spans="1:19" x14ac:dyDescent="0.15">
      <c r="B26" s="57" t="s">
        <v>1467</v>
      </c>
      <c r="C26" s="32">
        <v>1571</v>
      </c>
      <c r="D26" s="32">
        <v>861</v>
      </c>
      <c r="E26" s="32">
        <v>2569</v>
      </c>
      <c r="F26" s="32">
        <v>449</v>
      </c>
      <c r="G26" s="32">
        <v>443</v>
      </c>
      <c r="H26" s="32">
        <v>2310</v>
      </c>
      <c r="I26" s="32">
        <v>435</v>
      </c>
      <c r="J26">
        <f>SUM(C26:G26,I26)</f>
        <v>6328</v>
      </c>
      <c r="L26" s="40"/>
      <c r="M26" s="58"/>
      <c r="N26" s="58"/>
      <c r="O26" s="59"/>
      <c r="P26" s="58"/>
      <c r="Q26" s="58"/>
      <c r="R26" s="58"/>
    </row>
    <row r="27" spans="1:19" x14ac:dyDescent="0.15">
      <c r="B27" s="57" t="s">
        <v>1468</v>
      </c>
      <c r="C27" s="32">
        <v>1647</v>
      </c>
      <c r="D27" s="32">
        <v>873</v>
      </c>
      <c r="E27" s="32">
        <v>2752</v>
      </c>
      <c r="F27" s="32">
        <v>380</v>
      </c>
      <c r="G27" s="32">
        <v>277</v>
      </c>
      <c r="H27" s="32">
        <v>2229</v>
      </c>
      <c r="I27" s="32">
        <v>480</v>
      </c>
      <c r="J27">
        <f>SUM(C27:G27,I27)</f>
        <v>6409</v>
      </c>
      <c r="L27" s="40"/>
      <c r="M27" s="58"/>
      <c r="N27" s="58"/>
      <c r="O27" s="59"/>
      <c r="P27" s="58"/>
      <c r="Q27" s="58"/>
      <c r="R27" s="58"/>
    </row>
    <row r="28" spans="1:19" x14ac:dyDescent="0.15">
      <c r="B28" s="57" t="s">
        <v>1469</v>
      </c>
      <c r="C28" s="32">
        <v>1004</v>
      </c>
      <c r="D28" s="32">
        <v>518</v>
      </c>
      <c r="E28" s="32">
        <v>1533</v>
      </c>
      <c r="F28" s="32">
        <v>274</v>
      </c>
      <c r="G28" s="32">
        <v>115</v>
      </c>
      <c r="H28" s="32">
        <v>1395</v>
      </c>
      <c r="I28" s="32">
        <v>282</v>
      </c>
      <c r="J28">
        <f>SUM(C28:G28,I28)</f>
        <v>3726</v>
      </c>
      <c r="L28" s="40"/>
      <c r="M28" s="58"/>
      <c r="N28" s="58"/>
      <c r="O28" s="59"/>
      <c r="P28" s="58"/>
      <c r="Q28" s="58"/>
      <c r="R28" s="58"/>
    </row>
    <row r="29" spans="1:19" x14ac:dyDescent="0.15">
      <c r="B29" s="57" t="s">
        <v>211</v>
      </c>
      <c r="C29" s="3">
        <f>C28/C27</f>
        <v>0.60959319975713422</v>
      </c>
      <c r="D29" s="3">
        <f t="shared" ref="D29" si="64">D28/D27</f>
        <v>0.59335624284077892</v>
      </c>
      <c r="E29" s="3">
        <f t="shared" ref="E29" si="65">E28/E27</f>
        <v>0.55704941860465118</v>
      </c>
      <c r="F29" s="3">
        <f t="shared" ref="F29" si="66">F28/F27</f>
        <v>0.72105263157894739</v>
      </c>
      <c r="G29" s="3">
        <f t="shared" ref="G29" si="67">G28/G27</f>
        <v>0.41516245487364623</v>
      </c>
      <c r="H29" s="3">
        <f t="shared" ref="H29" si="68">H28/H27</f>
        <v>0.62584118438761771</v>
      </c>
      <c r="I29" s="3">
        <f t="shared" ref="I29" si="69">I28/I27</f>
        <v>0.58750000000000002</v>
      </c>
      <c r="J29" s="62">
        <f t="shared" ref="J29" si="70">J28/J27</f>
        <v>0.58136994850990797</v>
      </c>
      <c r="L29" s="40"/>
      <c r="M29" s="58"/>
      <c r="N29" s="58"/>
      <c r="O29" s="59"/>
      <c r="P29" s="58"/>
      <c r="Q29" s="58"/>
      <c r="R29" s="58"/>
    </row>
    <row r="30" spans="1:19" x14ac:dyDescent="0.15">
      <c r="B30" s="57" t="s">
        <v>212</v>
      </c>
      <c r="C30" s="3">
        <f>C28/C26</f>
        <v>0.63908338637810314</v>
      </c>
      <c r="D30" s="3">
        <f t="shared" ref="D30:J30" si="71">D28/D26</f>
        <v>0.60162601626016265</v>
      </c>
      <c r="E30" s="3">
        <f t="shared" si="71"/>
        <v>0.59673024523160767</v>
      </c>
      <c r="F30" s="3">
        <f t="shared" si="71"/>
        <v>0.61024498886414258</v>
      </c>
      <c r="G30" s="3">
        <f t="shared" si="71"/>
        <v>0.2595936794582393</v>
      </c>
      <c r="H30" s="3">
        <f t="shared" si="71"/>
        <v>0.60389610389610393</v>
      </c>
      <c r="I30" s="3">
        <f t="shared" si="71"/>
        <v>0.64827586206896548</v>
      </c>
      <c r="J30" s="62">
        <f t="shared" si="71"/>
        <v>0.58881163084702903</v>
      </c>
      <c r="L30" s="40"/>
      <c r="M30" s="58"/>
      <c r="N30" s="58"/>
      <c r="O30" s="59"/>
      <c r="P30" s="58"/>
      <c r="Q30" s="58"/>
      <c r="R30" s="58"/>
    </row>
    <row r="31" spans="1:19" x14ac:dyDescent="0.15">
      <c r="B31" s="57" t="s">
        <v>213</v>
      </c>
      <c r="C31" s="3">
        <f>2*C30*C29/(C29+C30)</f>
        <v>0.62399005593536361</v>
      </c>
      <c r="D31" s="3">
        <f t="shared" ref="D31" si="72">2*D30*D29/(D29+D30)</f>
        <v>0.59746251441753173</v>
      </c>
      <c r="E31" s="3">
        <f t="shared" ref="E31" si="73">2*E30*E29/(E29+E30)</f>
        <v>0.57620747979703058</v>
      </c>
      <c r="F31" s="3">
        <f t="shared" ref="F31" si="74">2*F30*F29/(F29+F30)</f>
        <v>0.66103739445114607</v>
      </c>
      <c r="G31" s="3">
        <f t="shared" ref="G31" si="75">2*G30*G29/(G29+G30)</f>
        <v>0.31944444444444448</v>
      </c>
      <c r="H31" s="3">
        <f t="shared" ref="H31" si="76">2*H30*H29/(H29+H30)</f>
        <v>0.61467283542630535</v>
      </c>
      <c r="I31" s="3">
        <f t="shared" ref="I31" si="77">2*I30*I29/(I29+I30)</f>
        <v>0.61639344262295082</v>
      </c>
      <c r="J31" s="62">
        <f t="shared" ref="J31" si="78">2*J30*J29/(J29+J30)</f>
        <v>0.58506712726701737</v>
      </c>
      <c r="L31" s="40"/>
      <c r="M31" s="58"/>
      <c r="N31" s="58"/>
      <c r="O31" s="59"/>
      <c r="P31" s="58"/>
      <c r="Q31" s="58"/>
      <c r="R31" s="58"/>
    </row>
    <row r="32" spans="1:19" x14ac:dyDescent="0.15">
      <c r="B32" s="39"/>
      <c r="C32" s="39"/>
      <c r="D32" s="40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</row>
    <row r="33" spans="1:19" x14ac:dyDescent="0.15">
      <c r="B33" s="39"/>
      <c r="C33" s="39"/>
      <c r="D33" s="40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</row>
    <row r="34" spans="1:19" x14ac:dyDescent="0.15">
      <c r="A34" t="s">
        <v>1466</v>
      </c>
      <c r="B34" s="39"/>
      <c r="C34" s="39"/>
      <c r="D34" s="40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</row>
    <row r="35" spans="1:19" x14ac:dyDescent="0.15">
      <c r="C35" s="38" t="s">
        <v>13</v>
      </c>
      <c r="D35" s="38" t="s">
        <v>14</v>
      </c>
      <c r="E35" s="38" t="s">
        <v>15</v>
      </c>
      <c r="F35" s="38" t="s">
        <v>16</v>
      </c>
      <c r="G35" s="38" t="s">
        <v>17</v>
      </c>
      <c r="H35" s="38" t="s">
        <v>1772</v>
      </c>
      <c r="I35" s="38" t="s">
        <v>1773</v>
      </c>
      <c r="J35" s="26" t="s">
        <v>20</v>
      </c>
      <c r="K35" s="26"/>
      <c r="L35" s="25"/>
      <c r="M35" s="11" t="s">
        <v>13</v>
      </c>
      <c r="N35" s="11" t="s">
        <v>14</v>
      </c>
      <c r="O35" s="11" t="s">
        <v>15</v>
      </c>
      <c r="P35" s="11" t="s">
        <v>16</v>
      </c>
      <c r="Q35" s="11" t="s">
        <v>17</v>
      </c>
      <c r="R35" s="11" t="s">
        <v>367</v>
      </c>
      <c r="S35" s="11" t="s">
        <v>368</v>
      </c>
    </row>
    <row r="36" spans="1:19" x14ac:dyDescent="0.15">
      <c r="A36">
        <v>0</v>
      </c>
      <c r="B36" s="38" t="s">
        <v>13</v>
      </c>
      <c r="C36" s="32">
        <v>1099</v>
      </c>
      <c r="D36" s="32">
        <v>45</v>
      </c>
      <c r="E36" s="32">
        <v>258</v>
      </c>
      <c r="F36" s="32">
        <v>16</v>
      </c>
      <c r="G36" s="32">
        <v>36</v>
      </c>
      <c r="H36" s="32">
        <v>95</v>
      </c>
      <c r="I36" s="32">
        <v>22</v>
      </c>
      <c r="K36">
        <v>0</v>
      </c>
      <c r="L36" s="11" t="s">
        <v>13</v>
      </c>
      <c r="M36" s="27">
        <f t="shared" ref="M36:S36" si="79">C36/1571</f>
        <v>0.69955442393380007</v>
      </c>
      <c r="N36" s="25">
        <f t="shared" si="79"/>
        <v>2.8644175684277531E-2</v>
      </c>
      <c r="O36" s="28">
        <f t="shared" si="79"/>
        <v>0.16422660725652452</v>
      </c>
      <c r="P36" s="25">
        <f t="shared" si="79"/>
        <v>1.0184595798854232E-2</v>
      </c>
      <c r="Q36" s="25">
        <f t="shared" si="79"/>
        <v>2.2915340547422024E-2</v>
      </c>
      <c r="R36" s="25">
        <f t="shared" si="79"/>
        <v>6.0471037555697008E-2</v>
      </c>
      <c r="S36" s="25">
        <f t="shared" si="79"/>
        <v>1.4003819223424571E-2</v>
      </c>
    </row>
    <row r="37" spans="1:19" x14ac:dyDescent="0.15">
      <c r="A37">
        <v>1</v>
      </c>
      <c r="B37" s="38" t="s">
        <v>14</v>
      </c>
      <c r="C37" s="32">
        <v>92</v>
      </c>
      <c r="D37" s="32">
        <v>500</v>
      </c>
      <c r="E37" s="32">
        <v>204</v>
      </c>
      <c r="F37" s="32">
        <v>8</v>
      </c>
      <c r="G37" s="32">
        <v>11</v>
      </c>
      <c r="H37" s="32">
        <v>44</v>
      </c>
      <c r="I37" s="32">
        <v>2</v>
      </c>
      <c r="K37">
        <v>1</v>
      </c>
      <c r="L37" s="11" t="s">
        <v>14</v>
      </c>
      <c r="M37" s="25">
        <f t="shared" ref="M37:S37" si="80">C37/861</f>
        <v>0.10685249709639953</v>
      </c>
      <c r="N37" s="27">
        <f t="shared" si="80"/>
        <v>0.58072009291521487</v>
      </c>
      <c r="O37" s="29">
        <f t="shared" si="80"/>
        <v>0.23693379790940766</v>
      </c>
      <c r="P37" s="25">
        <f t="shared" si="80"/>
        <v>9.2915214866434379E-3</v>
      </c>
      <c r="Q37" s="25">
        <f t="shared" si="80"/>
        <v>1.2775842044134728E-2</v>
      </c>
      <c r="R37" s="25">
        <f t="shared" si="80"/>
        <v>5.1103368176538912E-2</v>
      </c>
      <c r="S37" s="25">
        <f t="shared" si="80"/>
        <v>2.3228803716608595E-3</v>
      </c>
    </row>
    <row r="38" spans="1:19" x14ac:dyDescent="0.15">
      <c r="A38">
        <v>2</v>
      </c>
      <c r="B38" s="38" t="s">
        <v>15</v>
      </c>
      <c r="C38" s="32">
        <v>300</v>
      </c>
      <c r="D38" s="32">
        <v>142</v>
      </c>
      <c r="E38" s="32">
        <v>1724</v>
      </c>
      <c r="F38" s="32">
        <v>35</v>
      </c>
      <c r="G38" s="32">
        <v>68</v>
      </c>
      <c r="H38" s="32">
        <v>210</v>
      </c>
      <c r="I38" s="32">
        <v>90</v>
      </c>
      <c r="K38">
        <v>2</v>
      </c>
      <c r="L38" s="11" t="s">
        <v>15</v>
      </c>
      <c r="M38" s="25">
        <f t="shared" ref="M38:S38" si="81">C38/2569</f>
        <v>0.11677695601401324</v>
      </c>
      <c r="N38" s="25">
        <f t="shared" si="81"/>
        <v>5.5274425846632932E-2</v>
      </c>
      <c r="O38" s="27">
        <f t="shared" si="81"/>
        <v>0.67107824056052934</v>
      </c>
      <c r="P38" s="25">
        <f t="shared" si="81"/>
        <v>1.3623978201634877E-2</v>
      </c>
      <c r="Q38" s="25">
        <f t="shared" si="81"/>
        <v>2.6469443363176332E-2</v>
      </c>
      <c r="R38" s="28">
        <f t="shared" si="81"/>
        <v>8.1743869209809264E-2</v>
      </c>
      <c r="S38" s="25">
        <f t="shared" si="81"/>
        <v>3.5033086804203972E-2</v>
      </c>
    </row>
    <row r="39" spans="1:19" x14ac:dyDescent="0.15">
      <c r="A39">
        <v>3</v>
      </c>
      <c r="B39" s="38" t="s">
        <v>16</v>
      </c>
      <c r="C39" s="32">
        <v>56</v>
      </c>
      <c r="D39" s="32">
        <v>17</v>
      </c>
      <c r="E39" s="32">
        <v>44</v>
      </c>
      <c r="F39" s="32">
        <v>280</v>
      </c>
      <c r="G39" s="32">
        <v>1</v>
      </c>
      <c r="H39" s="32">
        <v>17</v>
      </c>
      <c r="I39" s="32">
        <v>34</v>
      </c>
      <c r="K39">
        <v>3</v>
      </c>
      <c r="L39" s="11" t="s">
        <v>16</v>
      </c>
      <c r="M39" s="29">
        <f t="shared" ref="M39:S39" si="82">C39/449</f>
        <v>0.12472160356347439</v>
      </c>
      <c r="N39" s="25">
        <f t="shared" si="82"/>
        <v>3.7861915367483297E-2</v>
      </c>
      <c r="O39" s="29">
        <f t="shared" si="82"/>
        <v>9.7995545657015584E-2</v>
      </c>
      <c r="P39" s="27">
        <f t="shared" si="82"/>
        <v>0.62360801781737196</v>
      </c>
      <c r="Q39" s="25">
        <f t="shared" si="82"/>
        <v>2.2271714922048997E-3</v>
      </c>
      <c r="R39" s="25">
        <f t="shared" si="82"/>
        <v>3.7861915367483297E-2</v>
      </c>
      <c r="S39" s="25">
        <f t="shared" si="82"/>
        <v>7.5723830734966593E-2</v>
      </c>
    </row>
    <row r="40" spans="1:19" x14ac:dyDescent="0.15">
      <c r="A40">
        <v>4</v>
      </c>
      <c r="B40" s="38" t="s">
        <v>17</v>
      </c>
      <c r="C40" s="32">
        <v>121</v>
      </c>
      <c r="D40" s="32">
        <v>16</v>
      </c>
      <c r="E40" s="32">
        <v>142</v>
      </c>
      <c r="F40" s="32">
        <v>13</v>
      </c>
      <c r="G40" s="32">
        <v>128</v>
      </c>
      <c r="H40" s="32">
        <v>13</v>
      </c>
      <c r="I40" s="32">
        <v>10</v>
      </c>
      <c r="K40">
        <v>4</v>
      </c>
      <c r="L40" s="11" t="s">
        <v>17</v>
      </c>
      <c r="M40" s="29">
        <f t="shared" ref="M40:S40" si="83">C40/443</f>
        <v>0.27313769751693001</v>
      </c>
      <c r="N40" s="25">
        <f t="shared" si="83"/>
        <v>3.6117381489841983E-2</v>
      </c>
      <c r="O40" s="41">
        <f t="shared" si="83"/>
        <v>0.32054176072234764</v>
      </c>
      <c r="P40" s="25">
        <f t="shared" si="83"/>
        <v>2.9345372460496615E-2</v>
      </c>
      <c r="Q40" s="27">
        <f t="shared" si="83"/>
        <v>0.28893905191873587</v>
      </c>
      <c r="R40" s="25">
        <f t="shared" si="83"/>
        <v>2.9345372460496615E-2</v>
      </c>
      <c r="S40" s="25">
        <f t="shared" si="83"/>
        <v>2.2573363431151242E-2</v>
      </c>
    </row>
    <row r="41" spans="1:19" x14ac:dyDescent="0.15">
      <c r="A41">
        <v>5</v>
      </c>
      <c r="B41" s="38" t="s">
        <v>18</v>
      </c>
      <c r="C41" s="32">
        <v>277</v>
      </c>
      <c r="D41" s="32">
        <v>133</v>
      </c>
      <c r="E41" s="32">
        <v>506</v>
      </c>
      <c r="F41" s="32">
        <v>36</v>
      </c>
      <c r="G41" s="32">
        <v>36</v>
      </c>
      <c r="H41" s="32">
        <v>1300</v>
      </c>
      <c r="I41" s="32">
        <v>22</v>
      </c>
      <c r="K41">
        <v>5</v>
      </c>
      <c r="L41" s="11" t="s">
        <v>18</v>
      </c>
      <c r="M41" s="25">
        <f t="shared" ref="M41:S41" si="84">C41/2310</f>
        <v>0.11991341991341992</v>
      </c>
      <c r="N41" s="25">
        <f t="shared" si="84"/>
        <v>5.7575757575757579E-2</v>
      </c>
      <c r="O41" s="29">
        <f t="shared" si="84"/>
        <v>0.21904761904761905</v>
      </c>
      <c r="P41" s="25">
        <f t="shared" si="84"/>
        <v>1.5584415584415584E-2</v>
      </c>
      <c r="Q41" s="25">
        <f t="shared" si="84"/>
        <v>1.5584415584415584E-2</v>
      </c>
      <c r="R41" s="25">
        <f t="shared" si="84"/>
        <v>0.56277056277056281</v>
      </c>
      <c r="S41" s="27">
        <f t="shared" si="84"/>
        <v>9.5238095238095247E-3</v>
      </c>
    </row>
    <row r="42" spans="1:19" x14ac:dyDescent="0.15">
      <c r="A42">
        <v>6</v>
      </c>
      <c r="B42" s="38" t="s">
        <v>22</v>
      </c>
      <c r="C42" s="32">
        <v>45</v>
      </c>
      <c r="D42" s="32">
        <v>5</v>
      </c>
      <c r="E42" s="32">
        <v>55</v>
      </c>
      <c r="F42" s="32">
        <v>19</v>
      </c>
      <c r="G42" s="32">
        <v>3</v>
      </c>
      <c r="H42" s="32">
        <v>25</v>
      </c>
      <c r="I42" s="32">
        <v>283</v>
      </c>
      <c r="K42">
        <v>6</v>
      </c>
      <c r="L42" s="11" t="s">
        <v>22</v>
      </c>
      <c r="M42" s="25">
        <f t="shared" ref="M42:S42" si="85">C42/435</f>
        <v>0.10344827586206896</v>
      </c>
      <c r="N42" s="25">
        <f t="shared" si="85"/>
        <v>1.1494252873563218E-2</v>
      </c>
      <c r="O42" s="29">
        <f t="shared" si="85"/>
        <v>0.12643678160919541</v>
      </c>
      <c r="P42" s="25">
        <f t="shared" si="85"/>
        <v>4.3678160919540229E-2</v>
      </c>
      <c r="Q42" s="25">
        <f t="shared" si="85"/>
        <v>6.8965517241379309E-3</v>
      </c>
      <c r="R42" s="27">
        <f t="shared" si="85"/>
        <v>5.7471264367816091E-2</v>
      </c>
      <c r="S42" s="25">
        <f t="shared" si="85"/>
        <v>0.65057471264367817</v>
      </c>
    </row>
    <row r="43" spans="1:19" x14ac:dyDescent="0.15">
      <c r="B43" s="57" t="s">
        <v>1467</v>
      </c>
      <c r="C43" s="61">
        <v>1571</v>
      </c>
      <c r="D43" s="61">
        <v>861</v>
      </c>
      <c r="E43" s="61">
        <v>2569</v>
      </c>
      <c r="F43" s="61">
        <v>449</v>
      </c>
      <c r="G43" s="61">
        <v>443</v>
      </c>
      <c r="H43" s="61">
        <v>2310</v>
      </c>
      <c r="I43" s="61">
        <v>435</v>
      </c>
      <c r="J43">
        <f>SUM(C43:G43,I43)</f>
        <v>6328</v>
      </c>
      <c r="L43" s="40"/>
      <c r="M43" s="58"/>
      <c r="N43" s="58"/>
      <c r="O43" s="59"/>
      <c r="P43" s="58"/>
      <c r="Q43" s="58"/>
      <c r="R43" s="58"/>
    </row>
    <row r="44" spans="1:19" x14ac:dyDescent="0.15">
      <c r="B44" s="57" t="s">
        <v>1468</v>
      </c>
      <c r="C44" s="61">
        <v>1990</v>
      </c>
      <c r="D44" s="61">
        <v>858</v>
      </c>
      <c r="E44" s="61">
        <v>2933</v>
      </c>
      <c r="F44" s="61">
        <v>407</v>
      </c>
      <c r="G44" s="61">
        <v>283</v>
      </c>
      <c r="H44" s="61">
        <v>1704</v>
      </c>
      <c r="I44" s="61">
        <v>463</v>
      </c>
      <c r="J44">
        <f>SUM(C44:G44,I44)</f>
        <v>6934</v>
      </c>
      <c r="L44" s="40"/>
      <c r="M44" s="58"/>
      <c r="N44" s="58"/>
      <c r="O44" s="59"/>
      <c r="P44" s="58"/>
      <c r="Q44" s="58"/>
      <c r="R44" s="58"/>
    </row>
    <row r="45" spans="1:19" x14ac:dyDescent="0.15">
      <c r="B45" s="57" t="s">
        <v>1469</v>
      </c>
      <c r="C45" s="61">
        <v>1099</v>
      </c>
      <c r="D45" s="61">
        <v>500</v>
      </c>
      <c r="E45" s="61">
        <v>1724</v>
      </c>
      <c r="F45" s="61">
        <v>280</v>
      </c>
      <c r="G45" s="61">
        <v>128</v>
      </c>
      <c r="H45" s="61">
        <v>1300</v>
      </c>
      <c r="I45" s="61">
        <v>283</v>
      </c>
      <c r="J45">
        <f>SUM(C45:G45,I45)</f>
        <v>4014</v>
      </c>
      <c r="L45" s="40"/>
      <c r="M45" s="58"/>
      <c r="N45" s="58"/>
      <c r="O45" s="59"/>
      <c r="P45" s="58"/>
      <c r="Q45" s="58"/>
      <c r="R45" s="58"/>
    </row>
    <row r="46" spans="1:19" x14ac:dyDescent="0.15">
      <c r="B46" s="57" t="s">
        <v>211</v>
      </c>
      <c r="C46" s="63">
        <f>C45/C44</f>
        <v>0.55226130653266337</v>
      </c>
      <c r="D46" s="63">
        <f t="shared" ref="D46" si="86">D45/D44</f>
        <v>0.58275058275058278</v>
      </c>
      <c r="E46" s="63">
        <f t="shared" ref="E46" si="87">E45/E44</f>
        <v>0.58779406750767138</v>
      </c>
      <c r="F46" s="63">
        <f t="shared" ref="F46" si="88">F45/F44</f>
        <v>0.68796068796068799</v>
      </c>
      <c r="G46" s="63">
        <f t="shared" ref="G46" si="89">G45/G44</f>
        <v>0.45229681978798586</v>
      </c>
      <c r="H46" s="63">
        <f t="shared" ref="H46" si="90">H45/H44</f>
        <v>0.76291079812206575</v>
      </c>
      <c r="I46" s="63">
        <f t="shared" ref="I46" si="91">I45/I44</f>
        <v>0.61123110151187909</v>
      </c>
      <c r="J46" s="62">
        <f t="shared" ref="J46" si="92">J45/J44</f>
        <v>0.57888664551485436</v>
      </c>
      <c r="L46" s="40"/>
      <c r="M46" s="58"/>
      <c r="N46" s="58"/>
      <c r="O46" s="59"/>
      <c r="P46" s="58"/>
      <c r="Q46" s="58"/>
      <c r="R46" s="58"/>
    </row>
    <row r="47" spans="1:19" x14ac:dyDescent="0.15">
      <c r="B47" s="57" t="s">
        <v>212</v>
      </c>
      <c r="C47" s="63">
        <f>C45/C43</f>
        <v>0.69955442393380007</v>
      </c>
      <c r="D47" s="63">
        <f t="shared" ref="D47:J47" si="93">D45/D43</f>
        <v>0.58072009291521487</v>
      </c>
      <c r="E47" s="63">
        <f t="shared" si="93"/>
        <v>0.67107824056052934</v>
      </c>
      <c r="F47" s="63">
        <f t="shared" si="93"/>
        <v>0.62360801781737196</v>
      </c>
      <c r="G47" s="63">
        <f t="shared" si="93"/>
        <v>0.28893905191873587</v>
      </c>
      <c r="H47" s="63">
        <f t="shared" si="93"/>
        <v>0.56277056277056281</v>
      </c>
      <c r="I47" s="63">
        <f t="shared" si="93"/>
        <v>0.65057471264367817</v>
      </c>
      <c r="J47" s="62">
        <f t="shared" si="93"/>
        <v>0.63432364096080907</v>
      </c>
      <c r="L47" s="40"/>
      <c r="M47" s="58"/>
      <c r="N47" s="58"/>
      <c r="O47" s="59"/>
      <c r="P47" s="58"/>
      <c r="Q47" s="58"/>
      <c r="R47" s="58"/>
    </row>
    <row r="48" spans="1:19" x14ac:dyDescent="0.15">
      <c r="B48" s="57" t="s">
        <v>213</v>
      </c>
      <c r="C48" s="63">
        <f>2*C47*C46/(C46+C47)</f>
        <v>0.61724234765515307</v>
      </c>
      <c r="D48" s="63">
        <f t="shared" ref="D48" si="94">2*D47*D46/(D46+D47)</f>
        <v>0.58173356602675963</v>
      </c>
      <c r="E48" s="63">
        <f t="shared" ref="E48" si="95">2*E47*E46/(E46+E47)</f>
        <v>0.62668120683387862</v>
      </c>
      <c r="F48" s="63">
        <f t="shared" ref="F48" si="96">2*F47*F46/(F46+F47)</f>
        <v>0.65420560747663559</v>
      </c>
      <c r="G48" s="63">
        <f t="shared" ref="G48" si="97">2*G47*G46/(G46+G47)</f>
        <v>0.35261707988980717</v>
      </c>
      <c r="H48" s="63">
        <f t="shared" ref="H48" si="98">2*H47*H46/(H46+H47)</f>
        <v>0.64773293472845039</v>
      </c>
      <c r="I48" s="63">
        <f t="shared" ref="I48" si="99">2*I47*I46/(I46+I47)</f>
        <v>0.63028953229398665</v>
      </c>
      <c r="J48" s="62">
        <f t="shared" ref="J48" si="100">2*J47*J46/(J46+J47)</f>
        <v>0.60533856130297103</v>
      </c>
      <c r="L48" s="40"/>
      <c r="M48" s="58"/>
      <c r="N48" s="58"/>
      <c r="O48" s="59"/>
      <c r="P48" s="58"/>
      <c r="Q48" s="58"/>
      <c r="R48" s="58"/>
    </row>
    <row r="50" spans="1:19" hidden="1" x14ac:dyDescent="0.15">
      <c r="A50" t="s">
        <v>953</v>
      </c>
      <c r="B50" s="39"/>
      <c r="C50" s="39"/>
      <c r="D50" s="40"/>
      <c r="E50" s="39"/>
      <c r="F50" s="39"/>
      <c r="G50" s="39"/>
      <c r="H50" s="39"/>
      <c r="I50" s="39"/>
      <c r="J50" s="39"/>
      <c r="K50" s="39"/>
      <c r="L50" s="39"/>
      <c r="M50" s="39">
        <v>0</v>
      </c>
      <c r="N50" s="39">
        <v>1</v>
      </c>
      <c r="O50" s="39">
        <v>2</v>
      </c>
      <c r="P50" s="56">
        <v>3</v>
      </c>
      <c r="Q50" s="56">
        <v>4</v>
      </c>
      <c r="R50" s="56">
        <v>5</v>
      </c>
      <c r="S50" s="56">
        <v>6</v>
      </c>
    </row>
    <row r="51" spans="1:19" hidden="1" x14ac:dyDescent="0.15">
      <c r="C51" s="38" t="s">
        <v>13</v>
      </c>
      <c r="D51" s="38" t="s">
        <v>14</v>
      </c>
      <c r="E51" s="38" t="s">
        <v>15</v>
      </c>
      <c r="F51" s="38" t="s">
        <v>16</v>
      </c>
      <c r="G51" s="38" t="s">
        <v>17</v>
      </c>
      <c r="H51" s="38" t="s">
        <v>22</v>
      </c>
      <c r="I51" s="38" t="s">
        <v>18</v>
      </c>
      <c r="J51" s="26" t="s">
        <v>20</v>
      </c>
      <c r="K51" s="26"/>
      <c r="L51" s="25"/>
      <c r="M51" s="11" t="s">
        <v>13</v>
      </c>
      <c r="N51" s="11" t="s">
        <v>14</v>
      </c>
      <c r="O51" s="11" t="s">
        <v>15</v>
      </c>
      <c r="P51" s="11" t="s">
        <v>16</v>
      </c>
      <c r="Q51" s="11" t="s">
        <v>17</v>
      </c>
      <c r="R51" s="11" t="s">
        <v>367</v>
      </c>
      <c r="S51" s="11" t="s">
        <v>368</v>
      </c>
    </row>
    <row r="52" spans="1:19" hidden="1" x14ac:dyDescent="0.15">
      <c r="A52">
        <v>0</v>
      </c>
      <c r="B52" s="38" t="s">
        <v>13</v>
      </c>
      <c r="C52" s="32">
        <v>1098</v>
      </c>
      <c r="D52" s="32">
        <v>48</v>
      </c>
      <c r="E52" s="32">
        <v>252</v>
      </c>
      <c r="F52" s="32">
        <v>17</v>
      </c>
      <c r="G52" s="32">
        <v>39</v>
      </c>
      <c r="H52" s="32">
        <v>95</v>
      </c>
      <c r="I52" s="32">
        <v>22</v>
      </c>
      <c r="K52">
        <v>0</v>
      </c>
      <c r="L52" s="11" t="s">
        <v>13</v>
      </c>
      <c r="M52" s="27">
        <f t="shared" ref="M52:S52" si="101">C52/1571</f>
        <v>0.69891788669637178</v>
      </c>
      <c r="N52" s="25">
        <f t="shared" si="101"/>
        <v>3.0553787396562698E-2</v>
      </c>
      <c r="O52" s="60">
        <f t="shared" si="101"/>
        <v>0.16040738383195416</v>
      </c>
      <c r="P52" s="25">
        <f t="shared" si="101"/>
        <v>1.0821133036282623E-2</v>
      </c>
      <c r="Q52" s="25">
        <f t="shared" si="101"/>
        <v>2.4824952259707194E-2</v>
      </c>
      <c r="R52" s="25">
        <f t="shared" si="101"/>
        <v>6.0471037555697008E-2</v>
      </c>
      <c r="S52" s="25">
        <f t="shared" si="101"/>
        <v>1.4003819223424571E-2</v>
      </c>
    </row>
    <row r="53" spans="1:19" hidden="1" x14ac:dyDescent="0.15">
      <c r="A53">
        <v>1</v>
      </c>
      <c r="B53" s="38" t="s">
        <v>14</v>
      </c>
      <c r="C53" s="32">
        <v>53</v>
      </c>
      <c r="D53" s="32">
        <v>679</v>
      </c>
      <c r="E53" s="32">
        <v>64</v>
      </c>
      <c r="F53" s="32">
        <v>8</v>
      </c>
      <c r="G53" s="32">
        <v>11</v>
      </c>
      <c r="H53" s="32">
        <v>44</v>
      </c>
      <c r="I53" s="32">
        <v>2</v>
      </c>
      <c r="K53">
        <v>1</v>
      </c>
      <c r="L53" s="11" t="s">
        <v>14</v>
      </c>
      <c r="M53" s="25">
        <f t="shared" ref="M53:S53" si="102">C53/861</f>
        <v>6.1556329849012777E-2</v>
      </c>
      <c r="N53" s="27">
        <f t="shared" si="102"/>
        <v>0.78861788617886175</v>
      </c>
      <c r="O53" s="41">
        <f t="shared" si="102"/>
        <v>7.4332171893147503E-2</v>
      </c>
      <c r="P53" s="25">
        <f t="shared" si="102"/>
        <v>9.2915214866434379E-3</v>
      </c>
      <c r="Q53" s="25">
        <f t="shared" si="102"/>
        <v>1.2775842044134728E-2</v>
      </c>
      <c r="R53" s="25">
        <f t="shared" si="102"/>
        <v>5.1103368176538912E-2</v>
      </c>
      <c r="S53" s="25">
        <f t="shared" si="102"/>
        <v>2.3228803716608595E-3</v>
      </c>
    </row>
    <row r="54" spans="1:19" hidden="1" x14ac:dyDescent="0.15">
      <c r="A54">
        <v>2</v>
      </c>
      <c r="B54" s="38" t="s">
        <v>15</v>
      </c>
      <c r="C54" s="32">
        <v>294</v>
      </c>
      <c r="D54" s="32">
        <v>166</v>
      </c>
      <c r="E54" s="32">
        <v>1665</v>
      </c>
      <c r="F54" s="32">
        <v>47</v>
      </c>
      <c r="G54" s="32">
        <v>97</v>
      </c>
      <c r="H54" s="32">
        <v>210</v>
      </c>
      <c r="I54" s="32">
        <v>90</v>
      </c>
      <c r="K54">
        <v>2</v>
      </c>
      <c r="L54" s="11" t="s">
        <v>15</v>
      </c>
      <c r="M54" s="25">
        <f t="shared" ref="M54:S54" si="103">C54/2569</f>
        <v>0.11444141689373297</v>
      </c>
      <c r="N54" s="25">
        <f t="shared" si="103"/>
        <v>6.4616582327753996E-2</v>
      </c>
      <c r="O54" s="27">
        <f t="shared" si="103"/>
        <v>0.64811210587777346</v>
      </c>
      <c r="P54" s="25">
        <f t="shared" si="103"/>
        <v>1.8295056442195406E-2</v>
      </c>
      <c r="Q54" s="25">
        <f t="shared" si="103"/>
        <v>3.7757882444530946E-2</v>
      </c>
      <c r="R54" s="60">
        <f t="shared" si="103"/>
        <v>8.1743869209809264E-2</v>
      </c>
      <c r="S54" s="25">
        <f t="shared" si="103"/>
        <v>3.5033086804203972E-2</v>
      </c>
    </row>
    <row r="55" spans="1:19" hidden="1" x14ac:dyDescent="0.15">
      <c r="A55">
        <v>3</v>
      </c>
      <c r="B55" s="38" t="s">
        <v>16</v>
      </c>
      <c r="C55" s="32">
        <v>24</v>
      </c>
      <c r="D55" s="32">
        <v>17</v>
      </c>
      <c r="E55" s="32">
        <v>3</v>
      </c>
      <c r="F55" s="32">
        <v>353</v>
      </c>
      <c r="G55" s="32">
        <v>1</v>
      </c>
      <c r="H55" s="32">
        <v>17</v>
      </c>
      <c r="I55" s="32">
        <v>34</v>
      </c>
      <c r="K55">
        <v>3</v>
      </c>
      <c r="L55" s="11" t="s">
        <v>16</v>
      </c>
      <c r="M55" s="41">
        <f t="shared" ref="M55:S55" si="104">C55/449</f>
        <v>5.3452115812917596E-2</v>
      </c>
      <c r="N55" s="25">
        <f t="shared" si="104"/>
        <v>3.7861915367483297E-2</v>
      </c>
      <c r="O55" s="41">
        <f t="shared" si="104"/>
        <v>6.6815144766146995E-3</v>
      </c>
      <c r="P55" s="27">
        <f t="shared" si="104"/>
        <v>0.78619153674832964</v>
      </c>
      <c r="Q55" s="25">
        <f t="shared" si="104"/>
        <v>2.2271714922048997E-3</v>
      </c>
      <c r="R55" s="25">
        <f t="shared" si="104"/>
        <v>3.7861915367483297E-2</v>
      </c>
      <c r="S55" s="25">
        <f t="shared" si="104"/>
        <v>7.5723830734966593E-2</v>
      </c>
    </row>
    <row r="56" spans="1:19" hidden="1" x14ac:dyDescent="0.15">
      <c r="A56">
        <v>4</v>
      </c>
      <c r="B56" s="38" t="s">
        <v>17</v>
      </c>
      <c r="C56" s="32">
        <v>69</v>
      </c>
      <c r="D56" s="32">
        <v>16</v>
      </c>
      <c r="E56" s="32">
        <v>12</v>
      </c>
      <c r="F56" s="32">
        <v>13</v>
      </c>
      <c r="G56" s="32">
        <v>310</v>
      </c>
      <c r="H56" s="32">
        <v>13</v>
      </c>
      <c r="I56" s="32">
        <v>10</v>
      </c>
      <c r="K56">
        <v>4</v>
      </c>
      <c r="L56" s="11" t="s">
        <v>17</v>
      </c>
      <c r="M56" s="41">
        <f t="shared" ref="M56:S56" si="105">C56/443</f>
        <v>0.15575620767494355</v>
      </c>
      <c r="N56" s="25">
        <f t="shared" si="105"/>
        <v>3.6117381489841983E-2</v>
      </c>
      <c r="O56" s="41">
        <f t="shared" si="105"/>
        <v>2.7088036117381489E-2</v>
      </c>
      <c r="P56" s="25">
        <f t="shared" si="105"/>
        <v>2.9345372460496615E-2</v>
      </c>
      <c r="Q56" s="27">
        <f t="shared" si="105"/>
        <v>0.69977426636568851</v>
      </c>
      <c r="R56" s="25">
        <f t="shared" si="105"/>
        <v>2.9345372460496615E-2</v>
      </c>
      <c r="S56" s="25">
        <f t="shared" si="105"/>
        <v>2.2573363431151242E-2</v>
      </c>
    </row>
    <row r="57" spans="1:19" hidden="1" x14ac:dyDescent="0.15">
      <c r="A57">
        <v>5</v>
      </c>
      <c r="B57" s="38" t="s">
        <v>18</v>
      </c>
      <c r="C57" s="32">
        <v>276</v>
      </c>
      <c r="D57" s="32">
        <v>147</v>
      </c>
      <c r="E57" s="32">
        <v>487</v>
      </c>
      <c r="F57" s="32">
        <v>37</v>
      </c>
      <c r="G57" s="32">
        <v>41</v>
      </c>
      <c r="H57" s="32">
        <v>1300</v>
      </c>
      <c r="I57" s="32">
        <v>22</v>
      </c>
      <c r="K57">
        <v>5</v>
      </c>
      <c r="L57" s="11" t="s">
        <v>18</v>
      </c>
      <c r="M57" s="25">
        <f t="shared" ref="M57:S57" si="106">C57/2310</f>
        <v>0.11948051948051948</v>
      </c>
      <c r="N57" s="25">
        <f t="shared" si="106"/>
        <v>6.363636363636363E-2</v>
      </c>
      <c r="O57" s="41">
        <f t="shared" si="106"/>
        <v>0.21082251082251083</v>
      </c>
      <c r="P57" s="25">
        <f t="shared" si="106"/>
        <v>1.6017316017316017E-2</v>
      </c>
      <c r="Q57" s="25">
        <f t="shared" si="106"/>
        <v>1.774891774891775E-2</v>
      </c>
      <c r="R57" s="25">
        <f t="shared" si="106"/>
        <v>0.56277056277056281</v>
      </c>
      <c r="S57" s="27">
        <f t="shared" si="106"/>
        <v>9.5238095238095247E-3</v>
      </c>
    </row>
    <row r="58" spans="1:19" hidden="1" x14ac:dyDescent="0.15">
      <c r="A58">
        <v>6</v>
      </c>
      <c r="B58" s="38" t="s">
        <v>22</v>
      </c>
      <c r="C58" s="32">
        <v>45</v>
      </c>
      <c r="D58" s="32">
        <v>6</v>
      </c>
      <c r="E58" s="32">
        <v>54</v>
      </c>
      <c r="F58" s="32">
        <v>19</v>
      </c>
      <c r="G58" s="32">
        <v>3</v>
      </c>
      <c r="H58" s="32">
        <v>25</v>
      </c>
      <c r="I58" s="32">
        <v>283</v>
      </c>
      <c r="K58">
        <v>6</v>
      </c>
      <c r="L58" s="11" t="s">
        <v>22</v>
      </c>
      <c r="M58" s="25">
        <f t="shared" ref="M58:S58" si="107">C58/435</f>
        <v>0.10344827586206896</v>
      </c>
      <c r="N58" s="25">
        <f t="shared" si="107"/>
        <v>1.3793103448275862E-2</v>
      </c>
      <c r="O58" s="41">
        <f t="shared" si="107"/>
        <v>0.12413793103448276</v>
      </c>
      <c r="P58" s="25">
        <f t="shared" si="107"/>
        <v>4.3678160919540229E-2</v>
      </c>
      <c r="Q58" s="25">
        <f t="shared" si="107"/>
        <v>6.8965517241379309E-3</v>
      </c>
      <c r="R58" s="27">
        <f t="shared" si="107"/>
        <v>5.7471264367816091E-2</v>
      </c>
      <c r="S58" s="25">
        <f t="shared" si="107"/>
        <v>0.65057471264367817</v>
      </c>
    </row>
    <row r="59" spans="1:19" hidden="1" x14ac:dyDescent="0.15">
      <c r="B59" s="57"/>
      <c r="C59" s="32">
        <v>1571</v>
      </c>
      <c r="D59" s="32">
        <v>861</v>
      </c>
      <c r="E59" s="32">
        <v>2569</v>
      </c>
      <c r="F59" s="32">
        <v>449</v>
      </c>
      <c r="G59" s="32">
        <v>443</v>
      </c>
      <c r="H59" s="32">
        <v>2310</v>
      </c>
      <c r="I59" s="32">
        <v>435</v>
      </c>
      <c r="J59">
        <f>SUM(C59:G59,I59)</f>
        <v>6328</v>
      </c>
      <c r="L59" s="40"/>
      <c r="M59" s="58"/>
      <c r="N59" s="58"/>
      <c r="O59" s="59"/>
      <c r="P59" s="58"/>
      <c r="Q59" s="58"/>
      <c r="R59" s="58"/>
    </row>
    <row r="60" spans="1:19" hidden="1" x14ac:dyDescent="0.15">
      <c r="B60" s="57"/>
      <c r="C60" s="32">
        <v>1859</v>
      </c>
      <c r="D60" s="32">
        <v>1079</v>
      </c>
      <c r="E60" s="32">
        <v>2537</v>
      </c>
      <c r="F60" s="32">
        <v>494</v>
      </c>
      <c r="G60" s="32">
        <v>502</v>
      </c>
      <c r="H60" s="32">
        <v>1704</v>
      </c>
      <c r="I60" s="32">
        <v>463</v>
      </c>
      <c r="J60">
        <f>SUM(C60:G60,I60)</f>
        <v>6934</v>
      </c>
      <c r="L60" s="40"/>
      <c r="M60" s="58"/>
      <c r="N60" s="58"/>
      <c r="O60" s="59"/>
      <c r="P60" s="58"/>
      <c r="Q60" s="58"/>
      <c r="R60" s="58"/>
    </row>
    <row r="61" spans="1:19" hidden="1" x14ac:dyDescent="0.15">
      <c r="B61" s="57"/>
      <c r="C61" s="32">
        <v>1098</v>
      </c>
      <c r="D61" s="32">
        <v>679</v>
      </c>
      <c r="E61" s="32">
        <v>1665</v>
      </c>
      <c r="F61" s="32">
        <v>353</v>
      </c>
      <c r="G61" s="32">
        <v>310</v>
      </c>
      <c r="H61" s="32">
        <v>1300</v>
      </c>
      <c r="I61" s="32">
        <v>283</v>
      </c>
      <c r="J61">
        <f>SUM(C61:G61,I61)</f>
        <v>4388</v>
      </c>
      <c r="L61" s="40"/>
      <c r="M61" s="58"/>
      <c r="N61" s="58"/>
      <c r="O61" s="59"/>
      <c r="P61" s="58"/>
      <c r="Q61" s="58"/>
      <c r="R61" s="58"/>
    </row>
    <row r="62" spans="1:19" hidden="1" x14ac:dyDescent="0.15">
      <c r="B62" s="57" t="s">
        <v>211</v>
      </c>
      <c r="C62" s="3">
        <f>C61/C60</f>
        <v>0.59064012910166752</v>
      </c>
      <c r="D62" s="3">
        <f t="shared" ref="D62" si="108">D61/D60</f>
        <v>0.62928637627432804</v>
      </c>
      <c r="E62" s="3">
        <f t="shared" ref="E62" si="109">E61/E60</f>
        <v>0.65628695309420571</v>
      </c>
      <c r="F62" s="3">
        <f t="shared" ref="F62" si="110">F61/F60</f>
        <v>0.71457489878542513</v>
      </c>
      <c r="G62" s="3">
        <f t="shared" ref="G62" si="111">G61/G60</f>
        <v>0.61752988047808766</v>
      </c>
      <c r="H62" s="3">
        <f t="shared" ref="H62" si="112">H61/H60</f>
        <v>0.76291079812206575</v>
      </c>
      <c r="I62" s="3">
        <f t="shared" ref="I62" si="113">I61/I60</f>
        <v>0.61123110151187909</v>
      </c>
      <c r="J62" s="3">
        <f t="shared" ref="J62" si="114">J61/J60</f>
        <v>0.63282376694548603</v>
      </c>
      <c r="L62" s="40"/>
      <c r="M62" s="58"/>
      <c r="N62" s="58"/>
      <c r="O62" s="59"/>
      <c r="P62" s="58"/>
      <c r="Q62" s="58"/>
      <c r="R62" s="58"/>
    </row>
    <row r="63" spans="1:19" hidden="1" x14ac:dyDescent="0.15">
      <c r="B63" s="57" t="s">
        <v>212</v>
      </c>
      <c r="C63" s="3">
        <f>C61/C59</f>
        <v>0.69891788669637178</v>
      </c>
      <c r="D63" s="3">
        <f t="shared" ref="D63:J63" si="115">D61/D59</f>
        <v>0.78861788617886175</v>
      </c>
      <c r="E63" s="3">
        <f t="shared" si="115"/>
        <v>0.64811210587777346</v>
      </c>
      <c r="F63" s="3">
        <f t="shared" si="115"/>
        <v>0.78619153674832964</v>
      </c>
      <c r="G63" s="3">
        <f t="shared" si="115"/>
        <v>0.69977426636568851</v>
      </c>
      <c r="H63" s="3">
        <f t="shared" si="115"/>
        <v>0.56277056277056281</v>
      </c>
      <c r="I63" s="3">
        <f t="shared" si="115"/>
        <v>0.65057471264367817</v>
      </c>
      <c r="J63" s="3">
        <f t="shared" si="115"/>
        <v>0.69342604298356514</v>
      </c>
      <c r="L63" s="40"/>
      <c r="M63" s="58"/>
      <c r="N63" s="58"/>
      <c r="O63" s="59"/>
      <c r="P63" s="58"/>
      <c r="Q63" s="58"/>
      <c r="R63" s="58"/>
    </row>
    <row r="64" spans="1:19" hidden="1" x14ac:dyDescent="0.15">
      <c r="B64" s="57" t="s">
        <v>213</v>
      </c>
      <c r="C64" s="3">
        <f>2*C63*C62/(C62+C63)</f>
        <v>0.64023323615160355</v>
      </c>
      <c r="D64" s="3">
        <f t="shared" ref="D64" si="116">2*D63*D62/(D62+D63)</f>
        <v>0.69999999999999984</v>
      </c>
      <c r="E64" s="3">
        <f t="shared" ref="E64" si="117">2*E63*E62/(E62+E63)</f>
        <v>0.65217391304347827</v>
      </c>
      <c r="F64" s="3">
        <f t="shared" ref="F64" si="118">2*F63*F62/(F62+F63)</f>
        <v>0.74867444326617183</v>
      </c>
      <c r="G64" s="3">
        <f t="shared" ref="G64" si="119">2*G63*G62/(G62+G63)</f>
        <v>0.65608465608465605</v>
      </c>
      <c r="H64" s="3">
        <f t="shared" ref="H64" si="120">2*H63*H62/(H62+H63)</f>
        <v>0.64773293472845039</v>
      </c>
      <c r="I64" s="3">
        <f t="shared" ref="I64" si="121">2*I63*I62/(I62+I63)</f>
        <v>0.63028953229398665</v>
      </c>
      <c r="J64" s="3">
        <f t="shared" ref="J64" si="122">2*J63*J62/(J62+J63)</f>
        <v>0.66174031066204198</v>
      </c>
      <c r="L64" s="40"/>
      <c r="M64" s="58"/>
      <c r="N64" s="58"/>
      <c r="O64" s="59"/>
      <c r="P64" s="58"/>
      <c r="Q64" s="58"/>
      <c r="R64" s="58"/>
    </row>
    <row r="65" spans="1:19" hidden="1" x14ac:dyDescent="0.15"/>
    <row r="66" spans="1:19" hidden="1" x14ac:dyDescent="0.15">
      <c r="A66" t="s">
        <v>954</v>
      </c>
      <c r="B66" s="39"/>
      <c r="C66" s="39"/>
      <c r="D66" s="40"/>
      <c r="E66" s="39"/>
      <c r="F66" s="39"/>
      <c r="G66" s="39"/>
      <c r="H66" s="39"/>
      <c r="I66" s="39"/>
      <c r="J66" s="39"/>
      <c r="K66" s="39"/>
      <c r="L66" s="39"/>
      <c r="M66" s="39">
        <v>0</v>
      </c>
      <c r="N66" s="39">
        <v>1</v>
      </c>
      <c r="O66" s="39">
        <v>2</v>
      </c>
      <c r="P66" s="56">
        <v>3</v>
      </c>
      <c r="Q66" s="56">
        <v>4</v>
      </c>
      <c r="R66" s="56">
        <v>5</v>
      </c>
      <c r="S66" s="56">
        <v>6</v>
      </c>
    </row>
    <row r="67" spans="1:19" hidden="1" x14ac:dyDescent="0.15">
      <c r="C67" s="38" t="s">
        <v>13</v>
      </c>
      <c r="D67" s="38" t="s">
        <v>14</v>
      </c>
      <c r="E67" s="38" t="s">
        <v>15</v>
      </c>
      <c r="F67" s="38" t="s">
        <v>16</v>
      </c>
      <c r="G67" s="38" t="s">
        <v>17</v>
      </c>
      <c r="H67" s="38" t="s">
        <v>22</v>
      </c>
      <c r="I67" s="38" t="s">
        <v>18</v>
      </c>
      <c r="J67" s="26" t="s">
        <v>20</v>
      </c>
      <c r="K67" s="26"/>
      <c r="L67" s="25"/>
      <c r="M67" s="11" t="s">
        <v>13</v>
      </c>
      <c r="N67" s="11" t="s">
        <v>14</v>
      </c>
      <c r="O67" s="11" t="s">
        <v>15</v>
      </c>
      <c r="P67" s="11" t="s">
        <v>16</v>
      </c>
      <c r="Q67" s="11" t="s">
        <v>17</v>
      </c>
      <c r="R67" s="11" t="s">
        <v>367</v>
      </c>
      <c r="S67" s="11" t="s">
        <v>368</v>
      </c>
    </row>
    <row r="68" spans="1:19" hidden="1" x14ac:dyDescent="0.15">
      <c r="A68">
        <v>0</v>
      </c>
      <c r="B68" s="38" t="s">
        <v>13</v>
      </c>
      <c r="C68" s="32">
        <v>1230</v>
      </c>
      <c r="D68" s="32">
        <v>48</v>
      </c>
      <c r="E68" s="32">
        <v>120</v>
      </c>
      <c r="F68" s="32">
        <v>17</v>
      </c>
      <c r="G68" s="32">
        <v>39</v>
      </c>
      <c r="H68" s="32">
        <v>95</v>
      </c>
      <c r="I68" s="32">
        <v>22</v>
      </c>
      <c r="K68">
        <v>0</v>
      </c>
      <c r="L68" s="11" t="s">
        <v>13</v>
      </c>
      <c r="M68" s="27">
        <f t="shared" ref="M68:S68" si="123">C68/1571</f>
        <v>0.78294080203691918</v>
      </c>
      <c r="N68" s="25">
        <f t="shared" si="123"/>
        <v>3.0553787396562698E-2</v>
      </c>
      <c r="O68" s="60">
        <f t="shared" si="123"/>
        <v>7.6384468491406746E-2</v>
      </c>
      <c r="P68" s="25">
        <f t="shared" si="123"/>
        <v>1.0821133036282623E-2</v>
      </c>
      <c r="Q68" s="25">
        <f t="shared" si="123"/>
        <v>2.4824952259707194E-2</v>
      </c>
      <c r="R68" s="25">
        <f t="shared" si="123"/>
        <v>6.0471037555697008E-2</v>
      </c>
      <c r="S68" s="25">
        <f t="shared" si="123"/>
        <v>1.4003819223424571E-2</v>
      </c>
    </row>
    <row r="69" spans="1:19" hidden="1" x14ac:dyDescent="0.15">
      <c r="A69">
        <v>1</v>
      </c>
      <c r="B69" s="38" t="s">
        <v>14</v>
      </c>
      <c r="C69" s="32">
        <v>53</v>
      </c>
      <c r="D69" s="32">
        <v>679</v>
      </c>
      <c r="E69" s="32">
        <v>64</v>
      </c>
      <c r="F69" s="32">
        <v>8</v>
      </c>
      <c r="G69" s="32">
        <v>11</v>
      </c>
      <c r="H69" s="32">
        <v>44</v>
      </c>
      <c r="I69" s="32">
        <v>2</v>
      </c>
      <c r="K69">
        <v>1</v>
      </c>
      <c r="L69" s="11" t="s">
        <v>14</v>
      </c>
      <c r="M69" s="25">
        <f t="shared" ref="M69:S69" si="124">C69/861</f>
        <v>6.1556329849012777E-2</v>
      </c>
      <c r="N69" s="27">
        <f t="shared" si="124"/>
        <v>0.78861788617886175</v>
      </c>
      <c r="O69" s="41">
        <f t="shared" si="124"/>
        <v>7.4332171893147503E-2</v>
      </c>
      <c r="P69" s="25">
        <f t="shared" si="124"/>
        <v>9.2915214866434379E-3</v>
      </c>
      <c r="Q69" s="25">
        <f t="shared" si="124"/>
        <v>1.2775842044134728E-2</v>
      </c>
      <c r="R69" s="25">
        <f t="shared" si="124"/>
        <v>5.1103368176538912E-2</v>
      </c>
      <c r="S69" s="25">
        <f t="shared" si="124"/>
        <v>2.3228803716608595E-3</v>
      </c>
    </row>
    <row r="70" spans="1:19" hidden="1" x14ac:dyDescent="0.15">
      <c r="A70">
        <v>2</v>
      </c>
      <c r="B70" s="38" t="s">
        <v>15</v>
      </c>
      <c r="C70" s="32">
        <v>74</v>
      </c>
      <c r="D70" s="32">
        <v>166</v>
      </c>
      <c r="E70" s="32">
        <v>1885</v>
      </c>
      <c r="F70" s="32">
        <v>47</v>
      </c>
      <c r="G70" s="32">
        <v>97</v>
      </c>
      <c r="H70" s="32">
        <v>210</v>
      </c>
      <c r="I70" s="32">
        <v>90</v>
      </c>
      <c r="K70">
        <v>2</v>
      </c>
      <c r="L70" s="11" t="s">
        <v>15</v>
      </c>
      <c r="M70" s="25">
        <f t="shared" ref="M70:S70" si="125">C70/2569</f>
        <v>2.8804982483456597E-2</v>
      </c>
      <c r="N70" s="25">
        <f t="shared" si="125"/>
        <v>6.4616582327753996E-2</v>
      </c>
      <c r="O70" s="27">
        <f t="shared" si="125"/>
        <v>0.73374854028804981</v>
      </c>
      <c r="P70" s="25">
        <f t="shared" si="125"/>
        <v>1.8295056442195406E-2</v>
      </c>
      <c r="Q70" s="25">
        <f t="shared" si="125"/>
        <v>3.7757882444530946E-2</v>
      </c>
      <c r="R70" s="60">
        <f t="shared" si="125"/>
        <v>8.1743869209809264E-2</v>
      </c>
      <c r="S70" s="25">
        <f t="shared" si="125"/>
        <v>3.5033086804203972E-2</v>
      </c>
    </row>
    <row r="71" spans="1:19" hidden="1" x14ac:dyDescent="0.15">
      <c r="A71">
        <v>3</v>
      </c>
      <c r="B71" s="38" t="s">
        <v>16</v>
      </c>
      <c r="C71" s="32">
        <v>24</v>
      </c>
      <c r="D71" s="32">
        <v>17</v>
      </c>
      <c r="E71" s="32">
        <v>3</v>
      </c>
      <c r="F71" s="32">
        <v>353</v>
      </c>
      <c r="G71" s="32">
        <v>1</v>
      </c>
      <c r="H71" s="32">
        <v>17</v>
      </c>
      <c r="I71" s="32">
        <v>34</v>
      </c>
      <c r="K71">
        <v>3</v>
      </c>
      <c r="L71" s="11" t="s">
        <v>16</v>
      </c>
      <c r="M71" s="41">
        <f t="shared" ref="M71:S71" si="126">C71/449</f>
        <v>5.3452115812917596E-2</v>
      </c>
      <c r="N71" s="25">
        <f t="shared" si="126"/>
        <v>3.7861915367483297E-2</v>
      </c>
      <c r="O71" s="41">
        <f t="shared" si="126"/>
        <v>6.6815144766146995E-3</v>
      </c>
      <c r="P71" s="27">
        <f t="shared" si="126"/>
        <v>0.78619153674832964</v>
      </c>
      <c r="Q71" s="25">
        <f t="shared" si="126"/>
        <v>2.2271714922048997E-3</v>
      </c>
      <c r="R71" s="25">
        <f t="shared" si="126"/>
        <v>3.7861915367483297E-2</v>
      </c>
      <c r="S71" s="25">
        <f t="shared" si="126"/>
        <v>7.5723830734966593E-2</v>
      </c>
    </row>
    <row r="72" spans="1:19" hidden="1" x14ac:dyDescent="0.15">
      <c r="A72">
        <v>4</v>
      </c>
      <c r="B72" s="38" t="s">
        <v>17</v>
      </c>
      <c r="C72" s="32">
        <v>69</v>
      </c>
      <c r="D72" s="32">
        <v>16</v>
      </c>
      <c r="E72" s="32">
        <v>12</v>
      </c>
      <c r="F72" s="32">
        <v>13</v>
      </c>
      <c r="G72" s="32">
        <v>310</v>
      </c>
      <c r="H72" s="32">
        <v>13</v>
      </c>
      <c r="I72" s="32">
        <v>10</v>
      </c>
      <c r="K72">
        <v>4</v>
      </c>
      <c r="L72" s="11" t="s">
        <v>17</v>
      </c>
      <c r="M72" s="41">
        <f t="shared" ref="M72:S72" si="127">C72/443</f>
        <v>0.15575620767494355</v>
      </c>
      <c r="N72" s="25">
        <f t="shared" si="127"/>
        <v>3.6117381489841983E-2</v>
      </c>
      <c r="O72" s="41">
        <f t="shared" si="127"/>
        <v>2.7088036117381489E-2</v>
      </c>
      <c r="P72" s="25">
        <f t="shared" si="127"/>
        <v>2.9345372460496615E-2</v>
      </c>
      <c r="Q72" s="27">
        <f t="shared" si="127"/>
        <v>0.69977426636568851</v>
      </c>
      <c r="R72" s="25">
        <f t="shared" si="127"/>
        <v>2.9345372460496615E-2</v>
      </c>
      <c r="S72" s="25">
        <f t="shared" si="127"/>
        <v>2.2573363431151242E-2</v>
      </c>
    </row>
    <row r="73" spans="1:19" hidden="1" x14ac:dyDescent="0.15">
      <c r="A73">
        <v>5</v>
      </c>
      <c r="B73" s="38" t="s">
        <v>18</v>
      </c>
      <c r="C73" s="32">
        <v>280</v>
      </c>
      <c r="D73" s="32">
        <v>147</v>
      </c>
      <c r="E73" s="32">
        <v>483</v>
      </c>
      <c r="F73" s="32">
        <v>37</v>
      </c>
      <c r="G73" s="32">
        <v>41</v>
      </c>
      <c r="H73" s="32">
        <v>1300</v>
      </c>
      <c r="I73" s="32">
        <v>22</v>
      </c>
      <c r="K73">
        <v>5</v>
      </c>
      <c r="L73" s="11" t="s">
        <v>18</v>
      </c>
      <c r="M73" s="25">
        <f t="shared" ref="M73:S73" si="128">C73/2310</f>
        <v>0.12121212121212122</v>
      </c>
      <c r="N73" s="25">
        <f t="shared" si="128"/>
        <v>6.363636363636363E-2</v>
      </c>
      <c r="O73" s="41">
        <f t="shared" si="128"/>
        <v>0.20909090909090908</v>
      </c>
      <c r="P73" s="25">
        <f t="shared" si="128"/>
        <v>1.6017316017316017E-2</v>
      </c>
      <c r="Q73" s="25">
        <f t="shared" si="128"/>
        <v>1.774891774891775E-2</v>
      </c>
      <c r="R73" s="25">
        <f t="shared" si="128"/>
        <v>0.56277056277056281</v>
      </c>
      <c r="S73" s="27">
        <f t="shared" si="128"/>
        <v>9.5238095238095247E-3</v>
      </c>
    </row>
    <row r="74" spans="1:19" hidden="1" x14ac:dyDescent="0.15">
      <c r="A74">
        <v>6</v>
      </c>
      <c r="B74" s="38" t="s">
        <v>22</v>
      </c>
      <c r="C74" s="32">
        <v>44</v>
      </c>
      <c r="D74" s="32">
        <v>6</v>
      </c>
      <c r="E74" s="32">
        <v>55</v>
      </c>
      <c r="F74" s="32">
        <v>19</v>
      </c>
      <c r="G74" s="32">
        <v>3</v>
      </c>
      <c r="H74" s="32">
        <v>25</v>
      </c>
      <c r="I74" s="32">
        <v>283</v>
      </c>
      <c r="K74">
        <v>6</v>
      </c>
      <c r="L74" s="11" t="s">
        <v>22</v>
      </c>
      <c r="M74" s="25">
        <f t="shared" ref="M74:S74" si="129">C74/435</f>
        <v>0.10114942528735632</v>
      </c>
      <c r="N74" s="25">
        <f t="shared" si="129"/>
        <v>1.3793103448275862E-2</v>
      </c>
      <c r="O74" s="41">
        <f t="shared" si="129"/>
        <v>0.12643678160919541</v>
      </c>
      <c r="P74" s="25">
        <f t="shared" si="129"/>
        <v>4.3678160919540229E-2</v>
      </c>
      <c r="Q74" s="25">
        <f t="shared" si="129"/>
        <v>6.8965517241379309E-3</v>
      </c>
      <c r="R74" s="27">
        <f t="shared" si="129"/>
        <v>5.7471264367816091E-2</v>
      </c>
      <c r="S74" s="25">
        <f t="shared" si="129"/>
        <v>0.65057471264367817</v>
      </c>
    </row>
    <row r="75" spans="1:19" hidden="1" x14ac:dyDescent="0.15">
      <c r="B75" s="57"/>
      <c r="C75" s="32">
        <v>1571</v>
      </c>
      <c r="D75" s="32">
        <v>861</v>
      </c>
      <c r="E75" s="32">
        <v>2569</v>
      </c>
      <c r="F75" s="32">
        <v>449</v>
      </c>
      <c r="G75" s="32">
        <v>443</v>
      </c>
      <c r="H75" s="32">
        <v>2310</v>
      </c>
      <c r="I75" s="32">
        <v>435</v>
      </c>
      <c r="J75">
        <f>SUM(C75:G75,I75)</f>
        <v>6328</v>
      </c>
      <c r="L75" s="40"/>
      <c r="M75" s="58"/>
      <c r="N75" s="58"/>
      <c r="O75" s="59"/>
      <c r="P75" s="58"/>
      <c r="Q75" s="58"/>
      <c r="R75" s="58"/>
    </row>
    <row r="76" spans="1:19" hidden="1" x14ac:dyDescent="0.15">
      <c r="B76" s="57"/>
      <c r="C76" s="32">
        <v>1774</v>
      </c>
      <c r="D76" s="32">
        <v>1079</v>
      </c>
      <c r="E76" s="32">
        <v>2622</v>
      </c>
      <c r="F76" s="32">
        <v>494</v>
      </c>
      <c r="G76" s="32">
        <v>502</v>
      </c>
      <c r="H76" s="32">
        <v>1704</v>
      </c>
      <c r="I76" s="32">
        <v>463</v>
      </c>
      <c r="J76">
        <f>SUM(C76:G76,I76)</f>
        <v>6934</v>
      </c>
      <c r="L76" s="40"/>
      <c r="M76" s="58"/>
      <c r="N76" s="58"/>
      <c r="O76" s="59"/>
      <c r="P76" s="58"/>
      <c r="Q76" s="58"/>
      <c r="R76" s="58"/>
    </row>
    <row r="77" spans="1:19" hidden="1" x14ac:dyDescent="0.15">
      <c r="B77" s="57"/>
      <c r="C77" s="32">
        <v>1230</v>
      </c>
      <c r="D77" s="32">
        <v>679</v>
      </c>
      <c r="E77" s="32">
        <v>1885</v>
      </c>
      <c r="F77" s="32">
        <v>353</v>
      </c>
      <c r="G77" s="32">
        <v>310</v>
      </c>
      <c r="H77" s="32">
        <v>1300</v>
      </c>
      <c r="I77" s="32">
        <v>283</v>
      </c>
      <c r="J77">
        <f>SUM(C77:G77,I77)</f>
        <v>4740</v>
      </c>
      <c r="L77" s="40"/>
      <c r="M77" s="58"/>
      <c r="N77" s="58"/>
      <c r="O77" s="59"/>
      <c r="P77" s="58"/>
      <c r="Q77" s="58"/>
      <c r="R77" s="58"/>
    </row>
    <row r="78" spans="1:19" hidden="1" x14ac:dyDescent="0.15">
      <c r="B78" s="57" t="s">
        <v>211</v>
      </c>
      <c r="C78" s="3">
        <f>C77/C76</f>
        <v>0.69334836527621191</v>
      </c>
      <c r="D78" s="3">
        <f t="shared" ref="D78" si="130">D77/D76</f>
        <v>0.62928637627432804</v>
      </c>
      <c r="E78" s="3">
        <f t="shared" ref="E78" si="131">E77/E76</f>
        <v>0.71891685736079325</v>
      </c>
      <c r="F78" s="3">
        <f t="shared" ref="F78" si="132">F77/F76</f>
        <v>0.71457489878542513</v>
      </c>
      <c r="G78" s="3">
        <f t="shared" ref="G78" si="133">G77/G76</f>
        <v>0.61752988047808766</v>
      </c>
      <c r="H78" s="3">
        <f t="shared" ref="H78" si="134">H77/H76</f>
        <v>0.76291079812206575</v>
      </c>
      <c r="I78" s="3">
        <f t="shared" ref="I78" si="135">I77/I76</f>
        <v>0.61123110151187909</v>
      </c>
      <c r="J78" s="3">
        <f t="shared" ref="J78" si="136">J77/J76</f>
        <v>0.68358811652725704</v>
      </c>
      <c r="L78" s="40"/>
      <c r="M78" s="58"/>
      <c r="N78" s="58"/>
      <c r="O78" s="59"/>
      <c r="P78" s="58"/>
      <c r="Q78" s="58"/>
      <c r="R78" s="58"/>
    </row>
    <row r="79" spans="1:19" hidden="1" x14ac:dyDescent="0.15">
      <c r="B79" s="57" t="s">
        <v>212</v>
      </c>
      <c r="C79" s="3">
        <f>C77/C75</f>
        <v>0.78294080203691918</v>
      </c>
      <c r="D79" s="3">
        <f t="shared" ref="D79:J79" si="137">D77/D75</f>
        <v>0.78861788617886175</v>
      </c>
      <c r="E79" s="3">
        <f t="shared" si="137"/>
        <v>0.73374854028804981</v>
      </c>
      <c r="F79" s="3">
        <f t="shared" si="137"/>
        <v>0.78619153674832964</v>
      </c>
      <c r="G79" s="3">
        <f t="shared" si="137"/>
        <v>0.69977426636568851</v>
      </c>
      <c r="H79" s="3">
        <f t="shared" si="137"/>
        <v>0.56277056277056281</v>
      </c>
      <c r="I79" s="3">
        <f t="shared" si="137"/>
        <v>0.65057471264367817</v>
      </c>
      <c r="J79" s="3">
        <f t="shared" si="137"/>
        <v>0.74905183312262957</v>
      </c>
      <c r="L79" s="40"/>
      <c r="M79" s="58"/>
      <c r="N79" s="58"/>
      <c r="O79" s="59"/>
      <c r="P79" s="58"/>
      <c r="Q79" s="58"/>
      <c r="R79" s="58"/>
    </row>
    <row r="80" spans="1:19" hidden="1" x14ac:dyDescent="0.15">
      <c r="B80" s="57" t="s">
        <v>213</v>
      </c>
      <c r="C80" s="3">
        <f>2*C79*C78/(C78+C79)</f>
        <v>0.73542600896860988</v>
      </c>
      <c r="D80" s="3">
        <f t="shared" ref="D80" si="138">2*D79*D78/(D78+D79)</f>
        <v>0.69999999999999984</v>
      </c>
      <c r="E80" s="3">
        <f t="shared" ref="E80" si="139">2*E79*E78/(E78+E79)</f>
        <v>0.72625698324022347</v>
      </c>
      <c r="F80" s="3">
        <f t="shared" ref="F80" si="140">2*F79*F78/(F78+F79)</f>
        <v>0.74867444326617183</v>
      </c>
      <c r="G80" s="3">
        <f t="shared" ref="G80" si="141">2*G79*G78/(G78+G79)</f>
        <v>0.65608465608465605</v>
      </c>
      <c r="H80" s="3">
        <f t="shared" ref="H80" si="142">2*H79*H78/(H78+H79)</f>
        <v>0.64773293472845039</v>
      </c>
      <c r="I80" s="3">
        <f t="shared" ref="I80" si="143">2*I79*I78/(I78+I79)</f>
        <v>0.63028953229398665</v>
      </c>
      <c r="J80" s="3">
        <f t="shared" ref="J80" si="144">2*J79*J78/(J78+J79)</f>
        <v>0.71482431005881464</v>
      </c>
      <c r="L80" s="40"/>
      <c r="M80" s="58"/>
      <c r="N80" s="58"/>
      <c r="O80" s="59"/>
      <c r="P80" s="58"/>
      <c r="Q80" s="58"/>
      <c r="R80" s="58"/>
    </row>
    <row r="81" spans="1:19" hidden="1" x14ac:dyDescent="0.15"/>
    <row r="82" spans="1:19" hidden="1" x14ac:dyDescent="0.15">
      <c r="A82" t="s">
        <v>954</v>
      </c>
      <c r="B82" s="39"/>
      <c r="C82" s="39"/>
      <c r="D82" s="40"/>
      <c r="E82" s="39"/>
      <c r="F82" s="39"/>
      <c r="G82" s="39"/>
      <c r="H82" s="39"/>
      <c r="I82" s="39"/>
      <c r="J82" s="39"/>
      <c r="K82" s="39"/>
      <c r="L82" s="39"/>
      <c r="M82" s="39">
        <v>0</v>
      </c>
      <c r="N82" s="39">
        <v>1</v>
      </c>
      <c r="O82" s="39">
        <v>2</v>
      </c>
      <c r="P82" s="56">
        <v>3</v>
      </c>
      <c r="Q82" s="56">
        <v>4</v>
      </c>
      <c r="R82" s="56">
        <v>5</v>
      </c>
      <c r="S82" s="56">
        <v>6</v>
      </c>
    </row>
    <row r="83" spans="1:19" hidden="1" x14ac:dyDescent="0.15">
      <c r="C83" s="38" t="s">
        <v>13</v>
      </c>
      <c r="D83" s="38" t="s">
        <v>14</v>
      </c>
      <c r="E83" s="38" t="s">
        <v>15</v>
      </c>
      <c r="F83" s="38" t="s">
        <v>16</v>
      </c>
      <c r="G83" s="38" t="s">
        <v>17</v>
      </c>
      <c r="H83" s="38" t="s">
        <v>22</v>
      </c>
      <c r="I83" s="38" t="s">
        <v>18</v>
      </c>
      <c r="J83" s="26" t="s">
        <v>20</v>
      </c>
      <c r="K83" s="26"/>
      <c r="L83" s="25"/>
      <c r="M83" s="11" t="s">
        <v>13</v>
      </c>
      <c r="N83" s="11" t="s">
        <v>14</v>
      </c>
      <c r="O83" s="11" t="s">
        <v>15</v>
      </c>
      <c r="P83" s="11" t="s">
        <v>16</v>
      </c>
      <c r="Q83" s="11" t="s">
        <v>17</v>
      </c>
      <c r="R83" s="11" t="s">
        <v>367</v>
      </c>
      <c r="S83" s="11" t="s">
        <v>368</v>
      </c>
    </row>
    <row r="84" spans="1:19" hidden="1" x14ac:dyDescent="0.15">
      <c r="A84">
        <v>0</v>
      </c>
      <c r="B84" s="38" t="s">
        <v>13</v>
      </c>
      <c r="C84" s="32">
        <v>1230</v>
      </c>
      <c r="D84" s="32">
        <v>48</v>
      </c>
      <c r="E84" s="32">
        <v>120</v>
      </c>
      <c r="F84" s="32">
        <v>17</v>
      </c>
      <c r="G84" s="32">
        <v>39</v>
      </c>
      <c r="H84" s="32">
        <v>95</v>
      </c>
      <c r="I84" s="32">
        <v>22</v>
      </c>
      <c r="K84">
        <v>0</v>
      </c>
      <c r="L84" s="11" t="s">
        <v>13</v>
      </c>
      <c r="M84" s="27">
        <f t="shared" ref="M84:S84" si="145">C84/1571</f>
        <v>0.78294080203691918</v>
      </c>
      <c r="N84" s="25">
        <f t="shared" si="145"/>
        <v>3.0553787396562698E-2</v>
      </c>
      <c r="O84" s="60">
        <f t="shared" si="145"/>
        <v>7.6384468491406746E-2</v>
      </c>
      <c r="P84" s="25">
        <f t="shared" si="145"/>
        <v>1.0821133036282623E-2</v>
      </c>
      <c r="Q84" s="25">
        <f t="shared" si="145"/>
        <v>2.4824952259707194E-2</v>
      </c>
      <c r="R84" s="25">
        <f t="shared" si="145"/>
        <v>6.0471037555697008E-2</v>
      </c>
      <c r="S84" s="25">
        <f t="shared" si="145"/>
        <v>1.4003819223424571E-2</v>
      </c>
    </row>
    <row r="85" spans="1:19" hidden="1" x14ac:dyDescent="0.15">
      <c r="A85">
        <v>1</v>
      </c>
      <c r="B85" s="38" t="s">
        <v>14</v>
      </c>
      <c r="C85" s="32">
        <v>53</v>
      </c>
      <c r="D85" s="32">
        <v>679</v>
      </c>
      <c r="E85" s="32">
        <v>64</v>
      </c>
      <c r="F85" s="32">
        <v>8</v>
      </c>
      <c r="G85" s="32">
        <v>11</v>
      </c>
      <c r="H85" s="32">
        <v>44</v>
      </c>
      <c r="I85" s="32">
        <v>2</v>
      </c>
      <c r="K85">
        <v>1</v>
      </c>
      <c r="L85" s="11" t="s">
        <v>14</v>
      </c>
      <c r="M85" s="25">
        <f t="shared" ref="M85:S85" si="146">C85/861</f>
        <v>6.1556329849012777E-2</v>
      </c>
      <c r="N85" s="27">
        <f t="shared" si="146"/>
        <v>0.78861788617886175</v>
      </c>
      <c r="O85" s="41">
        <f t="shared" si="146"/>
        <v>7.4332171893147503E-2</v>
      </c>
      <c r="P85" s="25">
        <f t="shared" si="146"/>
        <v>9.2915214866434379E-3</v>
      </c>
      <c r="Q85" s="25">
        <f t="shared" si="146"/>
        <v>1.2775842044134728E-2</v>
      </c>
      <c r="R85" s="25">
        <f t="shared" si="146"/>
        <v>5.1103368176538912E-2</v>
      </c>
      <c r="S85" s="25">
        <f t="shared" si="146"/>
        <v>2.3228803716608595E-3</v>
      </c>
    </row>
    <row r="86" spans="1:19" hidden="1" x14ac:dyDescent="0.15">
      <c r="A86">
        <v>2</v>
      </c>
      <c r="B86" s="38" t="s">
        <v>15</v>
      </c>
      <c r="C86" s="32">
        <v>74</v>
      </c>
      <c r="D86" s="32">
        <v>166</v>
      </c>
      <c r="E86" s="32">
        <v>1885</v>
      </c>
      <c r="F86" s="32">
        <v>47</v>
      </c>
      <c r="G86" s="32">
        <v>97</v>
      </c>
      <c r="H86" s="32">
        <v>210</v>
      </c>
      <c r="I86" s="32">
        <v>90</v>
      </c>
      <c r="K86">
        <v>2</v>
      </c>
      <c r="L86" s="11" t="s">
        <v>15</v>
      </c>
      <c r="M86" s="25">
        <f t="shared" ref="M86:S86" si="147">C86/2569</f>
        <v>2.8804982483456597E-2</v>
      </c>
      <c r="N86" s="25">
        <f t="shared" si="147"/>
        <v>6.4616582327753996E-2</v>
      </c>
      <c r="O86" s="27">
        <f t="shared" si="147"/>
        <v>0.73374854028804981</v>
      </c>
      <c r="P86" s="25">
        <f t="shared" si="147"/>
        <v>1.8295056442195406E-2</v>
      </c>
      <c r="Q86" s="25">
        <f t="shared" si="147"/>
        <v>3.7757882444530946E-2</v>
      </c>
      <c r="R86" s="60">
        <f t="shared" si="147"/>
        <v>8.1743869209809264E-2</v>
      </c>
      <c r="S86" s="25">
        <f t="shared" si="147"/>
        <v>3.5033086804203972E-2</v>
      </c>
    </row>
    <row r="87" spans="1:19" hidden="1" x14ac:dyDescent="0.15">
      <c r="A87">
        <v>3</v>
      </c>
      <c r="B87" s="38" t="s">
        <v>16</v>
      </c>
      <c r="C87" s="32">
        <v>24</v>
      </c>
      <c r="D87" s="32">
        <v>17</v>
      </c>
      <c r="E87" s="32">
        <v>3</v>
      </c>
      <c r="F87" s="32">
        <v>353</v>
      </c>
      <c r="G87" s="32">
        <v>1</v>
      </c>
      <c r="H87" s="32">
        <v>17</v>
      </c>
      <c r="I87" s="32">
        <v>34</v>
      </c>
      <c r="K87">
        <v>3</v>
      </c>
      <c r="L87" s="11" t="s">
        <v>16</v>
      </c>
      <c r="M87" s="41">
        <f t="shared" ref="M87:S87" si="148">C87/449</f>
        <v>5.3452115812917596E-2</v>
      </c>
      <c r="N87" s="25">
        <f t="shared" si="148"/>
        <v>3.7861915367483297E-2</v>
      </c>
      <c r="O87" s="41">
        <f t="shared" si="148"/>
        <v>6.6815144766146995E-3</v>
      </c>
      <c r="P87" s="27">
        <f t="shared" si="148"/>
        <v>0.78619153674832964</v>
      </c>
      <c r="Q87" s="25">
        <f t="shared" si="148"/>
        <v>2.2271714922048997E-3</v>
      </c>
      <c r="R87" s="25">
        <f t="shared" si="148"/>
        <v>3.7861915367483297E-2</v>
      </c>
      <c r="S87" s="25">
        <f t="shared" si="148"/>
        <v>7.5723830734966593E-2</v>
      </c>
    </row>
    <row r="88" spans="1:19" hidden="1" x14ac:dyDescent="0.15">
      <c r="A88">
        <v>4</v>
      </c>
      <c r="B88" s="38" t="s">
        <v>17</v>
      </c>
      <c r="C88" s="32">
        <v>69</v>
      </c>
      <c r="D88" s="32">
        <v>16</v>
      </c>
      <c r="E88" s="32">
        <v>12</v>
      </c>
      <c r="F88" s="32">
        <v>13</v>
      </c>
      <c r="G88" s="32">
        <v>310</v>
      </c>
      <c r="H88" s="32">
        <v>13</v>
      </c>
      <c r="I88" s="32">
        <v>10</v>
      </c>
      <c r="K88">
        <v>4</v>
      </c>
      <c r="L88" s="11" t="s">
        <v>17</v>
      </c>
      <c r="M88" s="41">
        <f t="shared" ref="M88:S88" si="149">C88/443</f>
        <v>0.15575620767494355</v>
      </c>
      <c r="N88" s="25">
        <f t="shared" si="149"/>
        <v>3.6117381489841983E-2</v>
      </c>
      <c r="O88" s="41">
        <f t="shared" si="149"/>
        <v>2.7088036117381489E-2</v>
      </c>
      <c r="P88" s="25">
        <f t="shared" si="149"/>
        <v>2.9345372460496615E-2</v>
      </c>
      <c r="Q88" s="27">
        <f t="shared" si="149"/>
        <v>0.69977426636568851</v>
      </c>
      <c r="R88" s="25">
        <f t="shared" si="149"/>
        <v>2.9345372460496615E-2</v>
      </c>
      <c r="S88" s="25">
        <f t="shared" si="149"/>
        <v>2.2573363431151242E-2</v>
      </c>
    </row>
    <row r="89" spans="1:19" hidden="1" x14ac:dyDescent="0.15">
      <c r="A89">
        <v>5</v>
      </c>
      <c r="B89" s="38" t="s">
        <v>18</v>
      </c>
      <c r="C89" s="32">
        <v>280</v>
      </c>
      <c r="D89" s="32">
        <v>147</v>
      </c>
      <c r="E89" s="32">
        <v>483</v>
      </c>
      <c r="F89" s="32">
        <v>37</v>
      </c>
      <c r="G89" s="32">
        <v>41</v>
      </c>
      <c r="H89" s="32">
        <v>1300</v>
      </c>
      <c r="I89" s="32">
        <v>22</v>
      </c>
      <c r="K89">
        <v>5</v>
      </c>
      <c r="L89" s="11" t="s">
        <v>18</v>
      </c>
      <c r="M89" s="25">
        <f t="shared" ref="M89:S89" si="150">C89/2310</f>
        <v>0.12121212121212122</v>
      </c>
      <c r="N89" s="25">
        <f t="shared" si="150"/>
        <v>6.363636363636363E-2</v>
      </c>
      <c r="O89" s="41">
        <f t="shared" si="150"/>
        <v>0.20909090909090908</v>
      </c>
      <c r="P89" s="25">
        <f t="shared" si="150"/>
        <v>1.6017316017316017E-2</v>
      </c>
      <c r="Q89" s="25">
        <f t="shared" si="150"/>
        <v>1.774891774891775E-2</v>
      </c>
      <c r="R89" s="25">
        <f t="shared" si="150"/>
        <v>0.56277056277056281</v>
      </c>
      <c r="S89" s="27">
        <f t="shared" si="150"/>
        <v>9.5238095238095247E-3</v>
      </c>
    </row>
    <row r="90" spans="1:19" hidden="1" x14ac:dyDescent="0.15">
      <c r="A90">
        <v>6</v>
      </c>
      <c r="B90" s="38" t="s">
        <v>22</v>
      </c>
      <c r="C90" s="32">
        <v>44</v>
      </c>
      <c r="D90" s="32">
        <v>6</v>
      </c>
      <c r="E90" s="32">
        <v>55</v>
      </c>
      <c r="F90" s="32">
        <v>19</v>
      </c>
      <c r="G90" s="32">
        <v>3</v>
      </c>
      <c r="H90" s="32">
        <v>25</v>
      </c>
      <c r="I90" s="32">
        <v>283</v>
      </c>
      <c r="K90">
        <v>6</v>
      </c>
      <c r="L90" s="11" t="s">
        <v>22</v>
      </c>
      <c r="M90" s="25">
        <f t="shared" ref="M90:S90" si="151">C90/435</f>
        <v>0.10114942528735632</v>
      </c>
      <c r="N90" s="25">
        <f t="shared" si="151"/>
        <v>1.3793103448275862E-2</v>
      </c>
      <c r="O90" s="41">
        <f t="shared" si="151"/>
        <v>0.12643678160919541</v>
      </c>
      <c r="P90" s="25">
        <f t="shared" si="151"/>
        <v>4.3678160919540229E-2</v>
      </c>
      <c r="Q90" s="25">
        <f t="shared" si="151"/>
        <v>6.8965517241379309E-3</v>
      </c>
      <c r="R90" s="27">
        <f t="shared" si="151"/>
        <v>5.7471264367816091E-2</v>
      </c>
      <c r="S90" s="25">
        <f t="shared" si="151"/>
        <v>0.65057471264367817</v>
      </c>
    </row>
    <row r="91" spans="1:19" hidden="1" x14ac:dyDescent="0.15">
      <c r="B91" s="57"/>
      <c r="C91" s="32">
        <v>1571</v>
      </c>
      <c r="D91" s="32">
        <v>861</v>
      </c>
      <c r="E91" s="32">
        <v>2569</v>
      </c>
      <c r="F91" s="32">
        <v>449</v>
      </c>
      <c r="G91" s="32">
        <v>443</v>
      </c>
      <c r="H91" s="32">
        <v>2310</v>
      </c>
      <c r="I91" s="32">
        <v>435</v>
      </c>
      <c r="J91">
        <f>SUM(C91:G91,I91)</f>
        <v>6328</v>
      </c>
      <c r="L91" s="40"/>
      <c r="M91" s="58"/>
      <c r="N91" s="58"/>
      <c r="O91" s="59"/>
      <c r="P91" s="58"/>
      <c r="Q91" s="58"/>
      <c r="R91" s="58"/>
    </row>
    <row r="92" spans="1:19" hidden="1" x14ac:dyDescent="0.15">
      <c r="B92" s="57"/>
      <c r="C92" s="32">
        <v>1774</v>
      </c>
      <c r="D92" s="32">
        <v>1079</v>
      </c>
      <c r="E92" s="32">
        <v>2622</v>
      </c>
      <c r="F92" s="32">
        <v>494</v>
      </c>
      <c r="G92" s="32">
        <v>502</v>
      </c>
      <c r="H92" s="32">
        <v>1704</v>
      </c>
      <c r="I92" s="32">
        <v>463</v>
      </c>
      <c r="J92">
        <f>SUM(C92:G92,I92)</f>
        <v>6934</v>
      </c>
      <c r="L92" s="40"/>
      <c r="M92" s="58"/>
      <c r="N92" s="58"/>
      <c r="O92" s="59"/>
      <c r="P92" s="58"/>
      <c r="Q92" s="58"/>
      <c r="R92" s="58"/>
    </row>
    <row r="93" spans="1:19" hidden="1" x14ac:dyDescent="0.15">
      <c r="B93" s="57"/>
      <c r="C93" s="32">
        <v>1230</v>
      </c>
      <c r="D93" s="32">
        <v>679</v>
      </c>
      <c r="E93" s="32">
        <v>1885</v>
      </c>
      <c r="F93" s="32">
        <v>353</v>
      </c>
      <c r="G93" s="32">
        <v>310</v>
      </c>
      <c r="H93" s="32">
        <v>1300</v>
      </c>
      <c r="I93" s="32">
        <v>283</v>
      </c>
      <c r="J93">
        <f>SUM(C93:G93,I93)</f>
        <v>4740</v>
      </c>
      <c r="L93" s="40"/>
      <c r="M93" s="58"/>
      <c r="N93" s="58"/>
      <c r="O93" s="59"/>
      <c r="P93" s="58"/>
      <c r="Q93" s="58"/>
      <c r="R93" s="58"/>
    </row>
    <row r="94" spans="1:19" hidden="1" x14ac:dyDescent="0.15">
      <c r="B94" s="57" t="s">
        <v>211</v>
      </c>
      <c r="C94" s="3">
        <f>C93/C92</f>
        <v>0.69334836527621191</v>
      </c>
      <c r="D94" s="3">
        <f t="shared" ref="D94" si="152">D93/D92</f>
        <v>0.62928637627432804</v>
      </c>
      <c r="E94" s="3">
        <f t="shared" ref="E94" si="153">E93/E92</f>
        <v>0.71891685736079325</v>
      </c>
      <c r="F94" s="3">
        <f t="shared" ref="F94" si="154">F93/F92</f>
        <v>0.71457489878542513</v>
      </c>
      <c r="G94" s="3">
        <f t="shared" ref="G94" si="155">G93/G92</f>
        <v>0.61752988047808766</v>
      </c>
      <c r="H94" s="3">
        <f t="shared" ref="H94" si="156">H93/H92</f>
        <v>0.76291079812206575</v>
      </c>
      <c r="I94" s="3">
        <f t="shared" ref="I94" si="157">I93/I92</f>
        <v>0.61123110151187909</v>
      </c>
      <c r="J94" s="3">
        <f t="shared" ref="J94" si="158">J93/J92</f>
        <v>0.68358811652725704</v>
      </c>
      <c r="L94" s="40"/>
      <c r="M94" s="58"/>
      <c r="N94" s="58"/>
      <c r="O94" s="59"/>
      <c r="P94" s="58"/>
      <c r="Q94" s="58"/>
      <c r="R94" s="58"/>
    </row>
    <row r="95" spans="1:19" hidden="1" x14ac:dyDescent="0.15">
      <c r="B95" s="57" t="s">
        <v>212</v>
      </c>
      <c r="C95" s="3">
        <f>C93/C91</f>
        <v>0.78294080203691918</v>
      </c>
      <c r="D95" s="3">
        <f t="shared" ref="D95:J95" si="159">D93/D91</f>
        <v>0.78861788617886175</v>
      </c>
      <c r="E95" s="3">
        <f t="shared" si="159"/>
        <v>0.73374854028804981</v>
      </c>
      <c r="F95" s="3">
        <f t="shared" si="159"/>
        <v>0.78619153674832964</v>
      </c>
      <c r="G95" s="3">
        <f t="shared" si="159"/>
        <v>0.69977426636568851</v>
      </c>
      <c r="H95" s="3">
        <f t="shared" si="159"/>
        <v>0.56277056277056281</v>
      </c>
      <c r="I95" s="3">
        <f t="shared" si="159"/>
        <v>0.65057471264367817</v>
      </c>
      <c r="J95" s="3">
        <f t="shared" si="159"/>
        <v>0.74905183312262957</v>
      </c>
      <c r="L95" s="40"/>
      <c r="M95" s="58"/>
      <c r="N95" s="58"/>
      <c r="O95" s="59"/>
      <c r="P95" s="58"/>
      <c r="Q95" s="58"/>
      <c r="R95" s="58"/>
    </row>
    <row r="96" spans="1:19" hidden="1" x14ac:dyDescent="0.15">
      <c r="B96" s="57" t="s">
        <v>213</v>
      </c>
      <c r="C96" s="3">
        <f>2*C95*C94/(C94+C95)</f>
        <v>0.73542600896860988</v>
      </c>
      <c r="D96" s="3">
        <f t="shared" ref="D96" si="160">2*D95*D94/(D94+D95)</f>
        <v>0.69999999999999984</v>
      </c>
      <c r="E96" s="3">
        <f t="shared" ref="E96" si="161">2*E95*E94/(E94+E95)</f>
        <v>0.72625698324022347</v>
      </c>
      <c r="F96" s="3">
        <f t="shared" ref="F96" si="162">2*F95*F94/(F94+F95)</f>
        <v>0.74867444326617183</v>
      </c>
      <c r="G96" s="3">
        <f t="shared" ref="G96" si="163">2*G95*G94/(G94+G95)</f>
        <v>0.65608465608465605</v>
      </c>
      <c r="H96" s="3">
        <f t="shared" ref="H96" si="164">2*H95*H94/(H94+H95)</f>
        <v>0.64773293472845039</v>
      </c>
      <c r="I96" s="3">
        <f t="shared" ref="I96" si="165">2*I95*I94/(I94+I95)</f>
        <v>0.63028953229398665</v>
      </c>
      <c r="J96" s="3">
        <f t="shared" ref="J96" si="166">2*J95*J94/(J94+J95)</f>
        <v>0.71482431005881464</v>
      </c>
      <c r="L96" s="40"/>
      <c r="M96" s="58"/>
      <c r="N96" s="58"/>
      <c r="O96" s="59"/>
      <c r="P96" s="58"/>
      <c r="Q96" s="58"/>
      <c r="R96" s="58"/>
    </row>
    <row r="98" spans="1:19" x14ac:dyDescent="0.15">
      <c r="A98" t="s">
        <v>1465</v>
      </c>
      <c r="B98" s="39"/>
      <c r="C98" s="39"/>
      <c r="D98" s="40"/>
      <c r="E98" s="39"/>
      <c r="F98" s="39"/>
      <c r="G98" s="39"/>
      <c r="H98" s="39"/>
      <c r="I98" s="39"/>
      <c r="J98" s="39"/>
      <c r="K98" s="39"/>
      <c r="L98" s="39"/>
      <c r="M98" s="39">
        <v>0</v>
      </c>
      <c r="N98" s="39">
        <v>1</v>
      </c>
      <c r="O98" s="39">
        <v>2</v>
      </c>
      <c r="P98" s="56">
        <v>3</v>
      </c>
      <c r="Q98" s="56">
        <v>4</v>
      </c>
      <c r="R98" s="56">
        <v>5</v>
      </c>
      <c r="S98" s="56">
        <v>6</v>
      </c>
    </row>
    <row r="99" spans="1:19" x14ac:dyDescent="0.15">
      <c r="C99" s="38" t="s">
        <v>13</v>
      </c>
      <c r="D99" s="38" t="s">
        <v>14</v>
      </c>
      <c r="E99" s="38" t="s">
        <v>15</v>
      </c>
      <c r="F99" s="38" t="s">
        <v>16</v>
      </c>
      <c r="G99" s="38" t="s">
        <v>17</v>
      </c>
      <c r="H99" s="38" t="s">
        <v>22</v>
      </c>
      <c r="I99" s="38" t="s">
        <v>18</v>
      </c>
      <c r="J99" s="26" t="s">
        <v>20</v>
      </c>
      <c r="K99" s="26" t="s">
        <v>1775</v>
      </c>
      <c r="L99" s="25"/>
      <c r="M99" s="11" t="s">
        <v>13</v>
      </c>
      <c r="N99" s="11" t="s">
        <v>14</v>
      </c>
      <c r="O99" s="11" t="s">
        <v>15</v>
      </c>
      <c r="P99" s="11" t="s">
        <v>16</v>
      </c>
      <c r="Q99" s="11" t="s">
        <v>17</v>
      </c>
      <c r="R99" s="11" t="s">
        <v>367</v>
      </c>
      <c r="S99" s="11" t="s">
        <v>368</v>
      </c>
    </row>
    <row r="100" spans="1:19" x14ac:dyDescent="0.15">
      <c r="A100">
        <v>0</v>
      </c>
      <c r="B100" s="38" t="s">
        <v>13</v>
      </c>
      <c r="C100" s="32">
        <v>1221</v>
      </c>
      <c r="D100" s="32">
        <v>48</v>
      </c>
      <c r="E100" s="32">
        <v>103</v>
      </c>
      <c r="F100" s="32">
        <v>17</v>
      </c>
      <c r="G100" s="32">
        <v>39</v>
      </c>
      <c r="H100" s="32">
        <v>119</v>
      </c>
      <c r="I100" s="32">
        <v>24</v>
      </c>
      <c r="K100">
        <v>0.6</v>
      </c>
      <c r="L100" s="11" t="s">
        <v>13</v>
      </c>
      <c r="M100" s="27">
        <f t="shared" ref="M100:S100" si="167">C100/1571</f>
        <v>0.77721196690006367</v>
      </c>
      <c r="N100" s="25">
        <f t="shared" si="167"/>
        <v>3.0553787396562698E-2</v>
      </c>
      <c r="O100" s="60">
        <f t="shared" si="167"/>
        <v>6.5563335455124119E-2</v>
      </c>
      <c r="P100" s="25">
        <f t="shared" si="167"/>
        <v>1.0821133036282623E-2</v>
      </c>
      <c r="Q100" s="25">
        <f t="shared" si="167"/>
        <v>2.4824952259707194E-2</v>
      </c>
      <c r="R100" s="25">
        <f t="shared" si="167"/>
        <v>7.5747931253978357E-2</v>
      </c>
      <c r="S100" s="25">
        <f t="shared" si="167"/>
        <v>1.5276893698281349E-2</v>
      </c>
    </row>
    <row r="101" spans="1:19" x14ac:dyDescent="0.15">
      <c r="A101">
        <v>1</v>
      </c>
      <c r="B101" s="38" t="s">
        <v>14</v>
      </c>
      <c r="C101" s="32">
        <v>53</v>
      </c>
      <c r="D101" s="32">
        <v>679</v>
      </c>
      <c r="E101" s="32">
        <v>64</v>
      </c>
      <c r="F101" s="32">
        <v>8</v>
      </c>
      <c r="G101" s="32">
        <v>11</v>
      </c>
      <c r="H101" s="32">
        <v>44</v>
      </c>
      <c r="I101" s="32">
        <v>2</v>
      </c>
      <c r="K101">
        <v>0.4</v>
      </c>
      <c r="L101" s="11" t="s">
        <v>14</v>
      </c>
      <c r="M101" s="25">
        <f t="shared" ref="M101:S101" si="168">C101/861</f>
        <v>6.1556329849012777E-2</v>
      </c>
      <c r="N101" s="27">
        <f t="shared" si="168"/>
        <v>0.78861788617886175</v>
      </c>
      <c r="O101" s="41">
        <f t="shared" si="168"/>
        <v>7.4332171893147503E-2</v>
      </c>
      <c r="P101" s="25">
        <f t="shared" si="168"/>
        <v>9.2915214866434379E-3</v>
      </c>
      <c r="Q101" s="25">
        <f t="shared" si="168"/>
        <v>1.2775842044134728E-2</v>
      </c>
      <c r="R101" s="25">
        <f t="shared" si="168"/>
        <v>5.1103368176538912E-2</v>
      </c>
      <c r="S101" s="25">
        <f t="shared" si="168"/>
        <v>2.3228803716608595E-3</v>
      </c>
    </row>
    <row r="102" spans="1:19" x14ac:dyDescent="0.15">
      <c r="A102">
        <v>2</v>
      </c>
      <c r="B102" s="38" t="s">
        <v>15</v>
      </c>
      <c r="C102" s="32">
        <v>74</v>
      </c>
      <c r="D102" s="32">
        <v>168</v>
      </c>
      <c r="E102" s="32">
        <v>1741</v>
      </c>
      <c r="F102" s="32">
        <v>47</v>
      </c>
      <c r="G102" s="32">
        <v>98</v>
      </c>
      <c r="H102" s="32">
        <v>347</v>
      </c>
      <c r="I102" s="32">
        <v>94</v>
      </c>
      <c r="K102">
        <v>0.4</v>
      </c>
      <c r="L102" s="11" t="s">
        <v>15</v>
      </c>
      <c r="M102" s="25">
        <f t="shared" ref="M102:S102" si="169">C102/2569</f>
        <v>2.8804982483456597E-2</v>
      </c>
      <c r="N102" s="25">
        <f t="shared" si="169"/>
        <v>6.5395095367847406E-2</v>
      </c>
      <c r="O102" s="27">
        <f t="shared" si="169"/>
        <v>0.67769560140132346</v>
      </c>
      <c r="P102" s="25">
        <f t="shared" si="169"/>
        <v>1.8295056442195406E-2</v>
      </c>
      <c r="Q102" s="25">
        <f t="shared" si="169"/>
        <v>3.8147138964577658E-2</v>
      </c>
      <c r="R102" s="60">
        <f t="shared" si="169"/>
        <v>0.13507201245620865</v>
      </c>
      <c r="S102" s="25">
        <f t="shared" si="169"/>
        <v>3.6590112884390812E-2</v>
      </c>
    </row>
    <row r="103" spans="1:19" x14ac:dyDescent="0.15">
      <c r="A103">
        <v>3</v>
      </c>
      <c r="B103" s="38" t="s">
        <v>16</v>
      </c>
      <c r="C103" s="32">
        <v>24</v>
      </c>
      <c r="D103" s="32">
        <v>17</v>
      </c>
      <c r="E103" s="32">
        <v>3</v>
      </c>
      <c r="F103" s="32">
        <v>353</v>
      </c>
      <c r="G103" s="32">
        <v>1</v>
      </c>
      <c r="H103" s="32">
        <v>17</v>
      </c>
      <c r="I103" s="32">
        <v>34</v>
      </c>
      <c r="K103">
        <v>0.6</v>
      </c>
      <c r="L103" s="11" t="s">
        <v>16</v>
      </c>
      <c r="M103" s="41">
        <f t="shared" ref="M103:S103" si="170">C103/449</f>
        <v>5.3452115812917596E-2</v>
      </c>
      <c r="N103" s="25">
        <f t="shared" si="170"/>
        <v>3.7861915367483297E-2</v>
      </c>
      <c r="O103" s="41">
        <f t="shared" si="170"/>
        <v>6.6815144766146995E-3</v>
      </c>
      <c r="P103" s="27">
        <f t="shared" si="170"/>
        <v>0.78619153674832964</v>
      </c>
      <c r="Q103" s="25">
        <f t="shared" si="170"/>
        <v>2.2271714922048997E-3</v>
      </c>
      <c r="R103" s="25">
        <f t="shared" si="170"/>
        <v>3.7861915367483297E-2</v>
      </c>
      <c r="S103" s="25">
        <f t="shared" si="170"/>
        <v>7.5723830734966593E-2</v>
      </c>
    </row>
    <row r="104" spans="1:19" x14ac:dyDescent="0.15">
      <c r="A104">
        <v>4</v>
      </c>
      <c r="B104" s="38" t="s">
        <v>17</v>
      </c>
      <c r="C104" s="32">
        <v>69</v>
      </c>
      <c r="D104" s="32">
        <v>16</v>
      </c>
      <c r="E104" s="32">
        <v>12</v>
      </c>
      <c r="F104" s="32">
        <v>13</v>
      </c>
      <c r="G104" s="32">
        <v>310</v>
      </c>
      <c r="H104" s="32">
        <v>13</v>
      </c>
      <c r="I104" s="32">
        <v>10</v>
      </c>
      <c r="K104">
        <v>0.5</v>
      </c>
      <c r="L104" s="11" t="s">
        <v>17</v>
      </c>
      <c r="M104" s="41">
        <f t="shared" ref="M104:S104" si="171">C104/443</f>
        <v>0.15575620767494355</v>
      </c>
      <c r="N104" s="25">
        <f t="shared" si="171"/>
        <v>3.6117381489841983E-2</v>
      </c>
      <c r="O104" s="41">
        <f t="shared" si="171"/>
        <v>2.7088036117381489E-2</v>
      </c>
      <c r="P104" s="25">
        <f t="shared" si="171"/>
        <v>2.9345372460496615E-2</v>
      </c>
      <c r="Q104" s="27">
        <f t="shared" si="171"/>
        <v>0.69977426636568851</v>
      </c>
      <c r="R104" s="25">
        <f t="shared" si="171"/>
        <v>2.9345372460496615E-2</v>
      </c>
      <c r="S104" s="25">
        <f t="shared" si="171"/>
        <v>2.2573363431151242E-2</v>
      </c>
    </row>
    <row r="105" spans="1:19" x14ac:dyDescent="0.15">
      <c r="A105">
        <v>5</v>
      </c>
      <c r="B105" s="38" t="s">
        <v>18</v>
      </c>
      <c r="C105" s="32">
        <v>104</v>
      </c>
      <c r="D105" s="32">
        <v>147</v>
      </c>
      <c r="E105" s="32">
        <v>91</v>
      </c>
      <c r="F105" s="32">
        <v>37</v>
      </c>
      <c r="G105" s="32">
        <v>41</v>
      </c>
      <c r="H105" s="32">
        <v>1868</v>
      </c>
      <c r="I105" s="32">
        <v>22</v>
      </c>
      <c r="K105">
        <v>0.7</v>
      </c>
      <c r="L105" s="11" t="s">
        <v>18</v>
      </c>
      <c r="M105" s="25">
        <f t="shared" ref="M105:S105" si="172">C105/2310</f>
        <v>4.5021645021645025E-2</v>
      </c>
      <c r="N105" s="25">
        <f t="shared" si="172"/>
        <v>6.363636363636363E-2</v>
      </c>
      <c r="O105" s="41">
        <f t="shared" si="172"/>
        <v>3.9393939393939391E-2</v>
      </c>
      <c r="P105" s="25">
        <f t="shared" si="172"/>
        <v>1.6017316017316017E-2</v>
      </c>
      <c r="Q105" s="25">
        <f t="shared" si="172"/>
        <v>1.774891774891775E-2</v>
      </c>
      <c r="R105" s="25">
        <f t="shared" si="172"/>
        <v>0.80865800865800863</v>
      </c>
      <c r="S105" s="27">
        <f t="shared" si="172"/>
        <v>9.5238095238095247E-3</v>
      </c>
    </row>
    <row r="106" spans="1:19" x14ac:dyDescent="0.15">
      <c r="A106">
        <v>6</v>
      </c>
      <c r="B106" s="38" t="s">
        <v>22</v>
      </c>
      <c r="C106" s="32">
        <v>21</v>
      </c>
      <c r="D106" s="32">
        <v>6</v>
      </c>
      <c r="E106" s="32">
        <v>15</v>
      </c>
      <c r="F106" s="32">
        <v>19</v>
      </c>
      <c r="G106" s="32">
        <v>3</v>
      </c>
      <c r="H106" s="32">
        <v>26</v>
      </c>
      <c r="I106" s="32">
        <v>345</v>
      </c>
      <c r="K106">
        <v>0.4</v>
      </c>
      <c r="L106" s="11" t="s">
        <v>22</v>
      </c>
      <c r="M106" s="25">
        <f t="shared" ref="M106:S106" si="173">C106/435</f>
        <v>4.8275862068965517E-2</v>
      </c>
      <c r="N106" s="25">
        <f t="shared" si="173"/>
        <v>1.3793103448275862E-2</v>
      </c>
      <c r="O106" s="41">
        <f t="shared" si="173"/>
        <v>3.4482758620689655E-2</v>
      </c>
      <c r="P106" s="25">
        <f t="shared" si="173"/>
        <v>4.3678160919540229E-2</v>
      </c>
      <c r="Q106" s="25">
        <f t="shared" si="173"/>
        <v>6.8965517241379309E-3</v>
      </c>
      <c r="R106" s="27">
        <f t="shared" si="173"/>
        <v>5.9770114942528735E-2</v>
      </c>
      <c r="S106" s="25">
        <f t="shared" si="173"/>
        <v>0.7931034482758621</v>
      </c>
    </row>
    <row r="107" spans="1:19" x14ac:dyDescent="0.15">
      <c r="B107" s="57" t="s">
        <v>1467</v>
      </c>
      <c r="C107" s="61">
        <v>1571</v>
      </c>
      <c r="D107" s="61">
        <v>861</v>
      </c>
      <c r="E107" s="61">
        <v>2569</v>
      </c>
      <c r="F107" s="61">
        <v>449</v>
      </c>
      <c r="G107" s="61">
        <v>443</v>
      </c>
      <c r="H107" s="61">
        <v>2310</v>
      </c>
      <c r="I107" s="61">
        <v>435</v>
      </c>
      <c r="J107" s="64">
        <f>SUM(C107:G107,I107)</f>
        <v>6328</v>
      </c>
      <c r="L107" s="40"/>
      <c r="M107" s="58"/>
      <c r="N107" s="58"/>
      <c r="O107" s="59"/>
      <c r="P107" s="58"/>
      <c r="Q107" s="58"/>
      <c r="R107" s="58"/>
    </row>
    <row r="108" spans="1:19" x14ac:dyDescent="0.15">
      <c r="B108" s="57" t="s">
        <v>1468</v>
      </c>
      <c r="C108" s="61">
        <v>1566</v>
      </c>
      <c r="D108" s="61">
        <v>1081</v>
      </c>
      <c r="E108" s="61">
        <v>2029</v>
      </c>
      <c r="F108" s="61">
        <v>494</v>
      </c>
      <c r="G108" s="61">
        <v>503</v>
      </c>
      <c r="H108" s="61">
        <v>2434</v>
      </c>
      <c r="I108" s="61">
        <v>531</v>
      </c>
      <c r="J108" s="64">
        <f>SUM(C108:G108,I108)</f>
        <v>6204</v>
      </c>
      <c r="L108" s="40"/>
      <c r="M108" s="58"/>
      <c r="N108" s="58"/>
      <c r="O108" s="59"/>
      <c r="P108" s="58"/>
      <c r="Q108" s="58"/>
      <c r="R108" s="58"/>
    </row>
    <row r="109" spans="1:19" x14ac:dyDescent="0.15">
      <c r="B109" s="57" t="s">
        <v>1469</v>
      </c>
      <c r="C109" s="61">
        <v>1221</v>
      </c>
      <c r="D109" s="61">
        <v>679</v>
      </c>
      <c r="E109" s="61">
        <v>1741</v>
      </c>
      <c r="F109" s="61">
        <v>353</v>
      </c>
      <c r="G109" s="61">
        <v>310</v>
      </c>
      <c r="H109" s="61">
        <v>1868</v>
      </c>
      <c r="I109" s="61">
        <v>345</v>
      </c>
      <c r="J109" s="64">
        <f>SUM(C109:G109,I109)</f>
        <v>4649</v>
      </c>
      <c r="L109" s="40"/>
      <c r="M109" s="58"/>
      <c r="N109" s="58"/>
      <c r="O109" s="59"/>
      <c r="P109" s="58"/>
      <c r="Q109" s="58"/>
      <c r="R109" s="58"/>
    </row>
    <row r="110" spans="1:19" x14ac:dyDescent="0.15">
      <c r="B110" s="57" t="s">
        <v>211</v>
      </c>
      <c r="C110" s="63">
        <f>C109/C108</f>
        <v>0.77969348659003834</v>
      </c>
      <c r="D110" s="63">
        <f t="shared" ref="D110" si="174">D109/D108</f>
        <v>0.62812210915818689</v>
      </c>
      <c r="E110" s="63">
        <f t="shared" ref="E110" si="175">E109/E108</f>
        <v>0.85805815672745189</v>
      </c>
      <c r="F110" s="63">
        <f t="shared" ref="F110" si="176">F109/F108</f>
        <v>0.71457489878542513</v>
      </c>
      <c r="G110" s="63">
        <f t="shared" ref="G110" si="177">G109/G108</f>
        <v>0.61630218687872762</v>
      </c>
      <c r="H110" s="63">
        <f t="shared" ref="H110" si="178">H109/H108</f>
        <v>0.76746096959737053</v>
      </c>
      <c r="I110" s="63">
        <f t="shared" ref="I110" si="179">I109/I108</f>
        <v>0.64971751412429379</v>
      </c>
      <c r="J110" s="62">
        <f t="shared" ref="J110" si="180">J109/J108</f>
        <v>0.74935525467440356</v>
      </c>
      <c r="L110" s="40"/>
      <c r="M110" s="58"/>
      <c r="N110" s="58"/>
      <c r="O110" s="59"/>
      <c r="P110" s="58"/>
      <c r="Q110" s="58"/>
      <c r="R110" s="58"/>
    </row>
    <row r="111" spans="1:19" x14ac:dyDescent="0.15">
      <c r="B111" s="57" t="s">
        <v>212</v>
      </c>
      <c r="C111" s="63">
        <f>C109/C107</f>
        <v>0.77721196690006367</v>
      </c>
      <c r="D111" s="63">
        <f t="shared" ref="D111:J111" si="181">D109/D107</f>
        <v>0.78861788617886175</v>
      </c>
      <c r="E111" s="63">
        <f t="shared" si="181"/>
        <v>0.67769560140132346</v>
      </c>
      <c r="F111" s="63">
        <f t="shared" si="181"/>
        <v>0.78619153674832964</v>
      </c>
      <c r="G111" s="63">
        <f t="shared" si="181"/>
        <v>0.69977426636568851</v>
      </c>
      <c r="H111" s="63">
        <f t="shared" si="181"/>
        <v>0.80865800865800863</v>
      </c>
      <c r="I111" s="63">
        <f t="shared" si="181"/>
        <v>0.7931034482758621</v>
      </c>
      <c r="J111" s="62">
        <f t="shared" si="181"/>
        <v>0.73467130214917831</v>
      </c>
      <c r="L111" s="40"/>
      <c r="M111" s="58"/>
      <c r="N111" s="58"/>
      <c r="O111" s="59"/>
      <c r="P111" s="58"/>
      <c r="Q111" s="58"/>
      <c r="R111" s="58"/>
    </row>
    <row r="112" spans="1:19" x14ac:dyDescent="0.15">
      <c r="B112" s="57" t="s">
        <v>213</v>
      </c>
      <c r="C112" s="63">
        <f>2*C111*C110/(C110+C111)</f>
        <v>0.77845074912336631</v>
      </c>
      <c r="D112" s="63">
        <f t="shared" ref="D112" si="182">2*D111*D110/(D110+D111)</f>
        <v>0.69927909371781671</v>
      </c>
      <c r="E112" s="63">
        <f t="shared" ref="E112" si="183">2*E111*E110/(E110+E111)</f>
        <v>0.75728577642453232</v>
      </c>
      <c r="F112" s="63">
        <f t="shared" ref="F112" si="184">2*F111*F110/(F110+F111)</f>
        <v>0.74867444326617183</v>
      </c>
      <c r="G112" s="63">
        <f t="shared" ref="G112" si="185">2*G111*G110/(G110+G111)</f>
        <v>0.65539112050739956</v>
      </c>
      <c r="H112" s="63">
        <f t="shared" ref="H112" si="186">2*H111*H110/(H110+H111)</f>
        <v>0.78752107925801007</v>
      </c>
      <c r="I112" s="63">
        <f t="shared" ref="I112" si="187">2*I111*I110/(I110+I111)</f>
        <v>0.7142857142857143</v>
      </c>
      <c r="J112" s="62">
        <f t="shared" ref="J112" si="188">2*J111*J110/(J110+J111)</f>
        <v>0.74194063198212568</v>
      </c>
      <c r="L112" s="40"/>
      <c r="M112" s="58"/>
      <c r="N112" s="58"/>
      <c r="O112" s="59"/>
      <c r="P112" s="58"/>
      <c r="Q112" s="58"/>
      <c r="R112" s="58"/>
    </row>
    <row r="114" spans="1:19" x14ac:dyDescent="0.15">
      <c r="A114" s="56"/>
      <c r="B114" s="56"/>
      <c r="C114" s="56"/>
      <c r="D114" s="65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</row>
    <row r="115" spans="1:19" x14ac:dyDescent="0.15">
      <c r="A115" s="56"/>
      <c r="B115" s="56"/>
      <c r="C115" s="66"/>
      <c r="D115" s="66"/>
      <c r="E115" s="66"/>
      <c r="F115" s="66"/>
      <c r="G115" s="66"/>
      <c r="H115" s="66"/>
      <c r="I115" s="66"/>
      <c r="J115" s="66"/>
      <c r="K115" s="66" t="s">
        <v>1774</v>
      </c>
      <c r="L115" s="67"/>
      <c r="M115" s="65"/>
      <c r="N115" s="65"/>
      <c r="O115" s="65"/>
      <c r="P115" s="65"/>
      <c r="Q115" s="65"/>
      <c r="R115" s="65"/>
      <c r="S115" s="65"/>
    </row>
    <row r="116" spans="1:19" x14ac:dyDescent="0.15">
      <c r="A116" s="56"/>
      <c r="B116" s="66"/>
      <c r="C116" s="56"/>
      <c r="D116" s="56"/>
      <c r="E116" s="56"/>
      <c r="F116" s="56"/>
      <c r="G116" s="56"/>
      <c r="H116" s="56"/>
      <c r="I116" s="56"/>
      <c r="J116" s="56"/>
      <c r="K116" s="56"/>
      <c r="L116" s="65"/>
      <c r="M116" s="67"/>
      <c r="N116" s="67"/>
      <c r="O116" s="69"/>
      <c r="P116" s="67"/>
      <c r="Q116" s="67"/>
      <c r="R116" s="67"/>
      <c r="S116" s="67"/>
    </row>
    <row r="117" spans="1:19" x14ac:dyDescent="0.15">
      <c r="A117" s="56"/>
      <c r="B117" s="66"/>
      <c r="C117" s="56"/>
      <c r="D117" s="56"/>
      <c r="E117" s="56"/>
      <c r="F117" s="56"/>
      <c r="G117" s="56"/>
      <c r="H117" s="56"/>
      <c r="I117" s="56"/>
      <c r="J117" s="56"/>
      <c r="K117" s="56"/>
      <c r="L117" s="65"/>
      <c r="M117" s="67"/>
      <c r="N117" s="67"/>
      <c r="O117" s="69"/>
      <c r="P117" s="67"/>
      <c r="Q117" s="67"/>
      <c r="R117" s="67"/>
      <c r="S117" s="67"/>
    </row>
    <row r="118" spans="1:19" x14ac:dyDescent="0.15">
      <c r="A118" s="56"/>
      <c r="B118" s="66"/>
      <c r="C118" s="56"/>
      <c r="D118" s="56"/>
      <c r="E118" s="56"/>
      <c r="F118" s="56"/>
      <c r="G118" s="56"/>
      <c r="H118" s="56"/>
      <c r="I118" s="56"/>
      <c r="J118" s="56"/>
      <c r="K118" s="56"/>
      <c r="L118" s="65"/>
      <c r="M118" s="67"/>
      <c r="N118" s="67"/>
      <c r="O118" s="67"/>
      <c r="P118" s="67"/>
      <c r="Q118" s="67"/>
      <c r="R118" s="69"/>
      <c r="S118" s="67"/>
    </row>
    <row r="119" spans="1:19" x14ac:dyDescent="0.15">
      <c r="A119" s="56"/>
      <c r="B119" s="66"/>
      <c r="C119" s="56"/>
      <c r="D119" s="56"/>
      <c r="E119" s="56"/>
      <c r="F119" s="56"/>
      <c r="G119" s="56"/>
      <c r="H119" s="56"/>
      <c r="I119" s="56"/>
      <c r="J119" s="56"/>
      <c r="K119" s="56"/>
      <c r="L119" s="65"/>
      <c r="M119" s="69"/>
      <c r="N119" s="67"/>
      <c r="O119" s="69"/>
      <c r="P119" s="67"/>
      <c r="Q119" s="67"/>
      <c r="R119" s="67"/>
      <c r="S119" s="67"/>
    </row>
    <row r="120" spans="1:19" x14ac:dyDescent="0.15">
      <c r="A120" s="56"/>
      <c r="B120" s="66"/>
      <c r="C120" s="56"/>
      <c r="D120" s="56"/>
      <c r="E120" s="56"/>
      <c r="F120" s="56"/>
      <c r="G120" s="56"/>
      <c r="H120" s="56"/>
      <c r="I120" s="56"/>
      <c r="J120" s="56"/>
      <c r="K120" s="56"/>
      <c r="L120" s="65"/>
      <c r="M120" s="69"/>
      <c r="N120" s="67"/>
      <c r="O120" s="69"/>
      <c r="P120" s="67"/>
      <c r="Q120" s="67"/>
      <c r="R120" s="67"/>
      <c r="S120" s="67"/>
    </row>
    <row r="121" spans="1:19" x14ac:dyDescent="0.15">
      <c r="A121" s="56"/>
      <c r="B121" s="66"/>
      <c r="C121" s="56"/>
      <c r="D121" s="56"/>
      <c r="E121" s="56"/>
      <c r="F121" s="56"/>
      <c r="G121" s="56"/>
      <c r="H121" s="56"/>
      <c r="I121" s="56"/>
      <c r="J121" s="56"/>
      <c r="K121" s="56"/>
      <c r="L121" s="65"/>
      <c r="M121" s="67"/>
      <c r="N121" s="67"/>
      <c r="O121" s="69"/>
      <c r="P121" s="67"/>
      <c r="Q121" s="67"/>
      <c r="R121" s="67"/>
      <c r="S121" s="67"/>
    </row>
    <row r="122" spans="1:19" x14ac:dyDescent="0.15">
      <c r="A122" s="56"/>
      <c r="B122" s="66"/>
      <c r="C122" s="56"/>
      <c r="D122" s="56"/>
      <c r="E122" s="56"/>
      <c r="F122" s="56"/>
      <c r="G122" s="56"/>
      <c r="H122" s="56"/>
      <c r="I122" s="56"/>
      <c r="J122" s="56"/>
      <c r="K122" s="56"/>
      <c r="L122" s="65"/>
      <c r="M122" s="67"/>
      <c r="N122" s="67"/>
      <c r="O122" s="69"/>
      <c r="P122" s="67"/>
      <c r="Q122" s="67"/>
      <c r="R122" s="67"/>
      <c r="S122" s="67"/>
    </row>
    <row r="123" spans="1:19" x14ac:dyDescent="0.15">
      <c r="A123" s="56"/>
      <c r="B123" s="66"/>
      <c r="C123" s="56"/>
      <c r="D123" s="56"/>
      <c r="E123" s="56"/>
      <c r="F123" s="56"/>
      <c r="G123" s="56"/>
      <c r="H123" s="56"/>
      <c r="I123" s="56"/>
      <c r="J123" s="56"/>
      <c r="K123" s="56"/>
      <c r="L123" s="65"/>
      <c r="M123" s="67"/>
      <c r="N123" s="67"/>
      <c r="O123" s="68"/>
      <c r="P123" s="67"/>
      <c r="Q123" s="67"/>
      <c r="R123" s="67"/>
      <c r="S123" s="56"/>
    </row>
    <row r="124" spans="1:19" x14ac:dyDescent="0.15">
      <c r="A124" s="56"/>
      <c r="B124" s="66"/>
      <c r="C124" s="56"/>
      <c r="D124" s="56"/>
      <c r="E124" s="56"/>
      <c r="F124" s="56"/>
      <c r="G124" s="56"/>
      <c r="H124" s="56"/>
      <c r="I124" s="56"/>
      <c r="J124" s="56"/>
      <c r="K124" s="56"/>
      <c r="L124" s="65"/>
      <c r="M124" s="67"/>
      <c r="N124" s="67"/>
      <c r="O124" s="68"/>
      <c r="P124" s="67"/>
      <c r="Q124" s="67"/>
      <c r="R124" s="67"/>
      <c r="S124" s="56"/>
    </row>
    <row r="125" spans="1:19" x14ac:dyDescent="0.15">
      <c r="A125" s="56"/>
      <c r="B125" s="66"/>
      <c r="C125" s="56"/>
      <c r="D125" s="56"/>
      <c r="E125" s="56"/>
      <c r="F125" s="56"/>
      <c r="G125" s="56"/>
      <c r="H125" s="56"/>
      <c r="I125" s="56"/>
      <c r="J125" s="56"/>
      <c r="K125" s="56"/>
      <c r="L125" s="65"/>
      <c r="M125" s="67"/>
      <c r="N125" s="67"/>
      <c r="O125" s="68"/>
      <c r="P125" s="67"/>
      <c r="Q125" s="67"/>
      <c r="R125" s="67"/>
      <c r="S125" s="56"/>
    </row>
    <row r="126" spans="1:19" x14ac:dyDescent="0.15">
      <c r="A126" s="56"/>
      <c r="B126" s="66"/>
      <c r="C126" s="67"/>
      <c r="D126" s="67"/>
      <c r="E126" s="67"/>
      <c r="F126" s="67"/>
      <c r="G126" s="67"/>
      <c r="H126" s="67"/>
      <c r="I126" s="67"/>
      <c r="J126" s="67"/>
      <c r="K126" s="56"/>
      <c r="L126" s="65"/>
      <c r="M126" s="67"/>
      <c r="N126" s="67"/>
      <c r="O126" s="68"/>
      <c r="P126" s="67"/>
      <c r="Q126" s="67"/>
      <c r="R126" s="67"/>
      <c r="S126" s="56"/>
    </row>
    <row r="127" spans="1:19" x14ac:dyDescent="0.15">
      <c r="A127" s="56"/>
      <c r="B127" s="66"/>
      <c r="C127" s="67"/>
      <c r="D127" s="67"/>
      <c r="E127" s="67"/>
      <c r="F127" s="67"/>
      <c r="G127" s="67"/>
      <c r="H127" s="67"/>
      <c r="I127" s="67"/>
      <c r="J127" s="67"/>
      <c r="K127" s="56"/>
      <c r="L127" s="65"/>
      <c r="M127" s="67"/>
      <c r="N127" s="67"/>
      <c r="O127" s="68"/>
      <c r="P127" s="67"/>
      <c r="Q127" s="67"/>
      <c r="R127" s="67"/>
      <c r="S127" s="56"/>
    </row>
    <row r="128" spans="1:19" x14ac:dyDescent="0.15">
      <c r="A128" s="56"/>
      <c r="B128" s="66"/>
      <c r="C128" s="67"/>
      <c r="D128" s="67"/>
      <c r="E128" s="67"/>
      <c r="F128" s="67"/>
      <c r="G128" s="67"/>
      <c r="H128" s="67"/>
      <c r="I128" s="67"/>
      <c r="J128" s="67"/>
      <c r="K128" s="56"/>
      <c r="L128" s="65"/>
      <c r="M128" s="67"/>
      <c r="N128" s="67"/>
      <c r="O128" s="68"/>
      <c r="P128" s="67"/>
      <c r="Q128" s="67"/>
      <c r="R128" s="67"/>
      <c r="S128" s="56"/>
    </row>
  </sheetData>
  <phoneticPr fontId="1" type="noConversion"/>
  <conditionalFormatting sqref="M36:S36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7:S37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8:S3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9:S39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0:S40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1:S41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2:S42 M43:R48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2:S5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3:S53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4:S5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5:S5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6:S56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7:S57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8:S58 M59:R6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S6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9:S69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0:S70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1:S71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2:S7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3:S73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4:S74 M75:R80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4:S84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5:S8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6:S8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7:S8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8:S8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9:S89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0:S90 M91:R96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0:S10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1:S10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2:S102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3:S103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4:S104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5:S10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6:S106 M107:R11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9:S1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:S2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1:S2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S2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3:S2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:S2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5:S25 M26:R3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S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:S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S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:S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:S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S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:S9 M10:R1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6:S11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7:S11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8:S1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9:S1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0:S1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1:S1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2:S122 M123:R12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topLeftCell="A22" workbookViewId="0">
      <selection activeCell="J46" sqref="J46:J48"/>
    </sheetView>
  </sheetViews>
  <sheetFormatPr defaultRowHeight="13.5" x14ac:dyDescent="0.15"/>
  <cols>
    <col min="1" max="1" width="6.375" customWidth="1"/>
    <col min="2" max="2" width="5.25" bestFit="1" customWidth="1"/>
    <col min="3" max="10" width="7.5" bestFit="1" customWidth="1"/>
    <col min="11" max="11" width="5.25" bestFit="1" customWidth="1"/>
    <col min="12" max="18" width="7.5" bestFit="1" customWidth="1"/>
  </cols>
  <sheetData>
    <row r="1" spans="1:25" x14ac:dyDescent="0.15">
      <c r="A1" t="s">
        <v>174</v>
      </c>
    </row>
    <row r="2" spans="1:25" x14ac:dyDescent="0.15">
      <c r="B2" t="s">
        <v>177</v>
      </c>
      <c r="C2" t="s">
        <v>178</v>
      </c>
      <c r="D2" t="s">
        <v>179</v>
      </c>
      <c r="E2" t="s">
        <v>30</v>
      </c>
      <c r="F2" t="s">
        <v>31</v>
      </c>
      <c r="G2" t="s">
        <v>21</v>
      </c>
      <c r="H2" t="s">
        <v>167</v>
      </c>
      <c r="I2" t="s">
        <v>172</v>
      </c>
      <c r="J2" t="s">
        <v>177</v>
      </c>
      <c r="K2" t="s">
        <v>178</v>
      </c>
      <c r="L2" t="s">
        <v>179</v>
      </c>
      <c r="M2" t="s">
        <v>30</v>
      </c>
      <c r="N2" t="s">
        <v>31</v>
      </c>
      <c r="O2" t="s">
        <v>167</v>
      </c>
      <c r="P2" t="s">
        <v>21</v>
      </c>
    </row>
    <row r="3" spans="1:25" x14ac:dyDescent="0.15">
      <c r="A3">
        <v>0</v>
      </c>
      <c r="B3" t="s">
        <v>177</v>
      </c>
      <c r="C3">
        <v>908</v>
      </c>
      <c r="D3">
        <v>72</v>
      </c>
      <c r="E3">
        <v>388</v>
      </c>
      <c r="F3">
        <v>14</v>
      </c>
      <c r="G3">
        <v>48</v>
      </c>
      <c r="H3">
        <v>114</v>
      </c>
      <c r="I3">
        <v>27</v>
      </c>
      <c r="J3">
        <v>0</v>
      </c>
      <c r="K3" t="s">
        <v>177</v>
      </c>
      <c r="L3" s="3">
        <v>0.57799999999999996</v>
      </c>
      <c r="M3" s="3">
        <v>4.58E-2</v>
      </c>
      <c r="N3" s="3">
        <v>0.247</v>
      </c>
      <c r="O3" s="3">
        <v>8.8999999999999999E-3</v>
      </c>
      <c r="P3" s="3">
        <v>3.0599999999999999E-2</v>
      </c>
      <c r="Q3" s="3">
        <v>7.2599999999999998E-2</v>
      </c>
      <c r="R3" s="3">
        <v>1.72E-2</v>
      </c>
    </row>
    <row r="4" spans="1:25" x14ac:dyDescent="0.15">
      <c r="A4">
        <v>1</v>
      </c>
      <c r="B4" t="s">
        <v>178</v>
      </c>
      <c r="C4">
        <v>51</v>
      </c>
      <c r="D4">
        <v>544</v>
      </c>
      <c r="E4">
        <v>208</v>
      </c>
      <c r="F4">
        <v>1</v>
      </c>
      <c r="G4">
        <v>6</v>
      </c>
      <c r="H4">
        <v>37</v>
      </c>
      <c r="I4">
        <v>4</v>
      </c>
      <c r="J4">
        <v>1</v>
      </c>
      <c r="K4" t="s">
        <v>178</v>
      </c>
      <c r="L4" s="3">
        <v>5.9200000000000003E-2</v>
      </c>
      <c r="M4" s="3">
        <v>0.63180000000000003</v>
      </c>
      <c r="N4" s="3">
        <v>0.24160000000000001</v>
      </c>
      <c r="O4" s="3">
        <v>1.1999999999999999E-3</v>
      </c>
      <c r="P4" s="3">
        <v>7.0000000000000001E-3</v>
      </c>
      <c r="Q4" s="3">
        <v>4.2999999999999997E-2</v>
      </c>
      <c r="R4" s="3">
        <v>4.5999999999999999E-3</v>
      </c>
    </row>
    <row r="5" spans="1:25" x14ac:dyDescent="0.15">
      <c r="A5">
        <v>2</v>
      </c>
      <c r="B5" t="s">
        <v>179</v>
      </c>
      <c r="C5">
        <v>184</v>
      </c>
      <c r="D5">
        <v>153</v>
      </c>
      <c r="E5">
        <v>1658</v>
      </c>
      <c r="F5">
        <v>34</v>
      </c>
      <c r="G5">
        <v>37</v>
      </c>
      <c r="H5">
        <v>267</v>
      </c>
      <c r="I5">
        <v>86</v>
      </c>
      <c r="J5">
        <v>2</v>
      </c>
      <c r="K5" t="s">
        <v>179</v>
      </c>
      <c r="L5" s="3">
        <v>7.1599999999999997E-2</v>
      </c>
      <c r="M5" s="3">
        <v>5.96E-2</v>
      </c>
      <c r="N5" s="3">
        <v>0.64539999999999997</v>
      </c>
      <c r="O5" s="3">
        <v>1.32E-2</v>
      </c>
      <c r="P5" s="3">
        <v>1.44E-2</v>
      </c>
      <c r="Q5" s="3">
        <v>0.10390000000000001</v>
      </c>
      <c r="R5" s="3">
        <v>3.3500000000000002E-2</v>
      </c>
    </row>
    <row r="6" spans="1:25" x14ac:dyDescent="0.15">
      <c r="A6">
        <v>3</v>
      </c>
      <c r="B6" t="s">
        <v>30</v>
      </c>
      <c r="C6">
        <v>37</v>
      </c>
      <c r="D6">
        <v>20</v>
      </c>
      <c r="E6">
        <v>58</v>
      </c>
      <c r="F6">
        <v>267</v>
      </c>
      <c r="G6">
        <v>2</v>
      </c>
      <c r="H6">
        <v>25</v>
      </c>
      <c r="I6">
        <v>40</v>
      </c>
      <c r="J6">
        <v>3</v>
      </c>
      <c r="K6" t="s">
        <v>30</v>
      </c>
      <c r="L6" s="3">
        <v>8.2400000000000001E-2</v>
      </c>
      <c r="M6" s="3">
        <v>4.4499999999999998E-2</v>
      </c>
      <c r="N6" s="3">
        <v>0.12920000000000001</v>
      </c>
      <c r="O6" s="3">
        <v>0.59470000000000001</v>
      </c>
      <c r="P6" s="3">
        <v>4.4999999999999997E-3</v>
      </c>
      <c r="Q6" s="3">
        <v>5.57E-2</v>
      </c>
      <c r="R6" s="3">
        <v>8.9099999999999999E-2</v>
      </c>
    </row>
    <row r="7" spans="1:25" x14ac:dyDescent="0.15">
      <c r="A7">
        <v>4</v>
      </c>
      <c r="B7" t="s">
        <v>31</v>
      </c>
      <c r="C7">
        <v>126</v>
      </c>
      <c r="D7">
        <v>13</v>
      </c>
      <c r="E7">
        <v>208</v>
      </c>
      <c r="F7">
        <v>4</v>
      </c>
      <c r="G7">
        <v>76</v>
      </c>
      <c r="H7">
        <v>9</v>
      </c>
      <c r="I7">
        <v>7</v>
      </c>
      <c r="J7">
        <v>4</v>
      </c>
      <c r="K7" t="s">
        <v>31</v>
      </c>
      <c r="L7" s="3">
        <v>0.28439999999999999</v>
      </c>
      <c r="M7" s="3">
        <v>2.93E-2</v>
      </c>
      <c r="N7" s="3">
        <v>0.46949999999999997</v>
      </c>
      <c r="O7" s="3">
        <v>8.9999999999999993E-3</v>
      </c>
      <c r="P7" s="3">
        <v>0.1716</v>
      </c>
      <c r="Q7" s="3">
        <v>2.0299999999999999E-2</v>
      </c>
      <c r="R7" s="3">
        <v>1.5800000000000002E-2</v>
      </c>
    </row>
    <row r="8" spans="1:25" x14ac:dyDescent="0.15">
      <c r="A8">
        <v>5</v>
      </c>
      <c r="B8" t="s">
        <v>167</v>
      </c>
      <c r="C8">
        <v>134</v>
      </c>
      <c r="D8">
        <v>175</v>
      </c>
      <c r="E8">
        <v>572</v>
      </c>
      <c r="F8">
        <v>16</v>
      </c>
      <c r="G8">
        <v>37</v>
      </c>
      <c r="H8">
        <v>1349</v>
      </c>
      <c r="I8">
        <v>27</v>
      </c>
      <c r="J8">
        <v>5</v>
      </c>
      <c r="K8" t="s">
        <v>167</v>
      </c>
      <c r="L8" s="3">
        <v>5.8000000000000003E-2</v>
      </c>
      <c r="M8" s="3">
        <v>7.5800000000000006E-2</v>
      </c>
      <c r="N8" s="3">
        <v>0.24759999999999999</v>
      </c>
      <c r="O8" s="3">
        <v>6.8999999999999999E-3</v>
      </c>
      <c r="P8" s="3">
        <v>1.6E-2</v>
      </c>
      <c r="Q8" s="3">
        <v>0.58399999999999996</v>
      </c>
      <c r="R8" s="3">
        <v>1.17E-2</v>
      </c>
    </row>
    <row r="9" spans="1:25" x14ac:dyDescent="0.15">
      <c r="A9">
        <v>6</v>
      </c>
      <c r="B9" t="s">
        <v>21</v>
      </c>
      <c r="C9">
        <v>30</v>
      </c>
      <c r="D9">
        <v>4</v>
      </c>
      <c r="E9">
        <v>93</v>
      </c>
      <c r="F9">
        <v>5</v>
      </c>
      <c r="G9">
        <v>5</v>
      </c>
      <c r="H9">
        <v>34</v>
      </c>
      <c r="I9">
        <v>264</v>
      </c>
      <c r="J9">
        <v>6</v>
      </c>
      <c r="K9" t="s">
        <v>21</v>
      </c>
      <c r="L9" s="3">
        <v>6.9000000000000006E-2</v>
      </c>
      <c r="M9" s="3">
        <v>9.1999999999999998E-3</v>
      </c>
      <c r="N9" s="3">
        <v>0.21379999999999999</v>
      </c>
      <c r="O9" s="3">
        <v>1.15E-2</v>
      </c>
      <c r="P9" s="3">
        <v>1.15E-2</v>
      </c>
      <c r="Q9" s="3">
        <v>7.8200000000000006E-2</v>
      </c>
      <c r="R9" s="3">
        <v>0.6069</v>
      </c>
    </row>
    <row r="10" spans="1:25" x14ac:dyDescent="0.15">
      <c r="B10" t="s">
        <v>1474</v>
      </c>
      <c r="C10">
        <v>1571</v>
      </c>
      <c r="D10">
        <v>861</v>
      </c>
      <c r="E10">
        <v>2569</v>
      </c>
      <c r="F10">
        <v>449</v>
      </c>
      <c r="G10">
        <v>443</v>
      </c>
      <c r="H10">
        <v>2310</v>
      </c>
      <c r="I10">
        <v>435</v>
      </c>
      <c r="J10">
        <v>6328</v>
      </c>
    </row>
    <row r="11" spans="1:25" x14ac:dyDescent="0.15">
      <c r="B11" t="s">
        <v>1475</v>
      </c>
      <c r="C11">
        <v>1470</v>
      </c>
      <c r="D11">
        <v>991</v>
      </c>
      <c r="E11">
        <v>3335</v>
      </c>
      <c r="F11">
        <v>341</v>
      </c>
      <c r="G11">
        <v>211</v>
      </c>
      <c r="H11">
        <v>1835</v>
      </c>
      <c r="I11">
        <v>455</v>
      </c>
      <c r="J11">
        <v>6803</v>
      </c>
      <c r="T11" s="70" t="s">
        <v>1777</v>
      </c>
      <c r="U11" s="70"/>
      <c r="V11" s="70"/>
      <c r="W11" s="70" t="s">
        <v>1778</v>
      </c>
      <c r="X11" s="70"/>
      <c r="Y11" s="70"/>
    </row>
    <row r="12" spans="1:25" x14ac:dyDescent="0.15">
      <c r="B12" t="s">
        <v>1476</v>
      </c>
      <c r="C12">
        <v>908</v>
      </c>
      <c r="D12">
        <v>544</v>
      </c>
      <c r="E12">
        <v>1658</v>
      </c>
      <c r="F12">
        <v>267</v>
      </c>
      <c r="G12">
        <v>76</v>
      </c>
      <c r="H12">
        <v>1349</v>
      </c>
      <c r="I12">
        <v>264</v>
      </c>
      <c r="J12">
        <v>3717</v>
      </c>
      <c r="T12" t="s">
        <v>4</v>
      </c>
      <c r="U12" t="s">
        <v>6</v>
      </c>
      <c r="V12" t="s">
        <v>8</v>
      </c>
      <c r="W12" t="s">
        <v>4</v>
      </c>
      <c r="X12" t="s">
        <v>6</v>
      </c>
      <c r="Y12" t="s">
        <v>8</v>
      </c>
    </row>
    <row r="13" spans="1:25" x14ac:dyDescent="0.15">
      <c r="B13" t="s">
        <v>4</v>
      </c>
      <c r="C13" s="3">
        <v>0.61770000000000003</v>
      </c>
      <c r="D13" s="3">
        <v>0.54890000000000005</v>
      </c>
      <c r="E13" s="3">
        <v>0.49719999999999998</v>
      </c>
      <c r="F13" s="3">
        <v>0.78300000000000003</v>
      </c>
      <c r="G13" s="3">
        <v>0.36020000000000002</v>
      </c>
      <c r="H13" s="3">
        <v>0.73509999999999998</v>
      </c>
      <c r="I13" s="3">
        <v>0.58020000000000005</v>
      </c>
      <c r="J13" s="3">
        <v>0.5464</v>
      </c>
      <c r="S13" t="s">
        <v>177</v>
      </c>
      <c r="T13" s="3">
        <v>0.61770000000000003</v>
      </c>
      <c r="U13" s="3">
        <v>0.57799999999999996</v>
      </c>
      <c r="V13" s="3">
        <v>0.59719999999999995</v>
      </c>
      <c r="W13" s="3">
        <v>0.60960000000000003</v>
      </c>
      <c r="X13" s="3">
        <v>0.6391</v>
      </c>
      <c r="Y13" s="3">
        <v>0.624</v>
      </c>
    </row>
    <row r="14" spans="1:25" x14ac:dyDescent="0.15">
      <c r="B14" t="s">
        <v>6</v>
      </c>
      <c r="C14" s="3">
        <v>0.57799999999999996</v>
      </c>
      <c r="D14" s="3">
        <v>0.63180000000000003</v>
      </c>
      <c r="E14" s="3">
        <v>0.64539999999999997</v>
      </c>
      <c r="F14" s="3">
        <v>0.59470000000000001</v>
      </c>
      <c r="G14" s="3">
        <v>0.1716</v>
      </c>
      <c r="H14" s="3">
        <v>0.58399999999999996</v>
      </c>
      <c r="I14" s="3">
        <v>0.6069</v>
      </c>
      <c r="J14" s="3">
        <v>0.58740000000000003</v>
      </c>
      <c r="S14" t="s">
        <v>178</v>
      </c>
      <c r="T14" s="3">
        <v>0.54890000000000005</v>
      </c>
      <c r="U14" s="3">
        <v>0.63180000000000003</v>
      </c>
      <c r="V14" s="3">
        <v>0.58750000000000002</v>
      </c>
      <c r="W14" s="3">
        <v>0.59340000000000004</v>
      </c>
      <c r="X14" s="3">
        <v>0.60160000000000002</v>
      </c>
      <c r="Y14" s="3">
        <v>0.59750000000000003</v>
      </c>
    </row>
    <row r="15" spans="1:25" x14ac:dyDescent="0.15">
      <c r="B15" t="s">
        <v>8</v>
      </c>
      <c r="C15" s="3">
        <v>0.59719999999999995</v>
      </c>
      <c r="D15" s="3">
        <v>0.58750000000000002</v>
      </c>
      <c r="E15" s="3">
        <v>0.56169999999999998</v>
      </c>
      <c r="F15" s="3">
        <v>0.67589999999999995</v>
      </c>
      <c r="G15" s="3">
        <v>0.2324</v>
      </c>
      <c r="H15" s="3">
        <v>0.65090000000000003</v>
      </c>
      <c r="I15" s="3">
        <v>0.59330000000000005</v>
      </c>
      <c r="J15" s="3">
        <v>0.56610000000000005</v>
      </c>
      <c r="S15" t="s">
        <v>179</v>
      </c>
      <c r="T15" s="3">
        <v>0.49719999999999998</v>
      </c>
      <c r="U15" s="3">
        <v>0.64539999999999997</v>
      </c>
      <c r="V15" s="3">
        <v>0.56169999999999998</v>
      </c>
      <c r="W15" s="3">
        <v>0.55700000000000005</v>
      </c>
      <c r="X15" s="3">
        <v>0.59670000000000001</v>
      </c>
      <c r="Y15" s="3">
        <v>0.57620000000000005</v>
      </c>
    </row>
    <row r="16" spans="1:25" x14ac:dyDescent="0.15">
      <c r="S16" t="s">
        <v>30</v>
      </c>
      <c r="T16" s="3">
        <v>0.78300000000000003</v>
      </c>
      <c r="U16" s="3">
        <v>0.59470000000000001</v>
      </c>
      <c r="V16" s="3">
        <v>0.67589999999999995</v>
      </c>
      <c r="W16" s="3">
        <v>0.72109999999999996</v>
      </c>
      <c r="X16" s="3">
        <v>0.61019999999999996</v>
      </c>
      <c r="Y16" s="3">
        <v>0.66100000000000003</v>
      </c>
    </row>
    <row r="17" spans="1:25" x14ac:dyDescent="0.15">
      <c r="A17" t="s">
        <v>180</v>
      </c>
      <c r="S17" t="s">
        <v>31</v>
      </c>
      <c r="T17" s="3">
        <v>0.36020000000000002</v>
      </c>
      <c r="U17" s="3">
        <v>0.1716</v>
      </c>
      <c r="V17" s="3">
        <v>0.2324</v>
      </c>
      <c r="W17" s="3">
        <v>0.41520000000000001</v>
      </c>
      <c r="X17" s="3">
        <v>0.2596</v>
      </c>
      <c r="Y17" s="3">
        <v>0.31940000000000002</v>
      </c>
    </row>
    <row r="18" spans="1:25" x14ac:dyDescent="0.15">
      <c r="B18" t="s">
        <v>177</v>
      </c>
      <c r="C18" t="s">
        <v>178</v>
      </c>
      <c r="D18" t="s">
        <v>179</v>
      </c>
      <c r="E18" t="s">
        <v>30</v>
      </c>
      <c r="F18" t="s">
        <v>31</v>
      </c>
      <c r="G18" t="s">
        <v>21</v>
      </c>
      <c r="H18" t="s">
        <v>167</v>
      </c>
      <c r="I18" t="s">
        <v>172</v>
      </c>
      <c r="J18" t="s">
        <v>177</v>
      </c>
      <c r="K18" t="s">
        <v>178</v>
      </c>
      <c r="L18" t="s">
        <v>179</v>
      </c>
      <c r="M18" t="s">
        <v>30</v>
      </c>
      <c r="N18" t="s">
        <v>31</v>
      </c>
      <c r="O18" t="s">
        <v>167</v>
      </c>
      <c r="P18" t="s">
        <v>21</v>
      </c>
      <c r="S18" t="s">
        <v>167</v>
      </c>
      <c r="T18" s="3">
        <v>0.73509999999999998</v>
      </c>
      <c r="U18" s="3">
        <v>0.58399999999999996</v>
      </c>
      <c r="V18" s="3">
        <v>0.65090000000000003</v>
      </c>
      <c r="W18" s="3">
        <v>0.62580000000000002</v>
      </c>
      <c r="X18" s="3">
        <v>0.60389999999999999</v>
      </c>
      <c r="Y18" s="3">
        <v>0.61470000000000002</v>
      </c>
    </row>
    <row r="19" spans="1:25" x14ac:dyDescent="0.15">
      <c r="A19">
        <v>0</v>
      </c>
      <c r="B19" t="s">
        <v>177</v>
      </c>
      <c r="C19">
        <v>1004</v>
      </c>
      <c r="D19">
        <v>63</v>
      </c>
      <c r="E19">
        <v>273</v>
      </c>
      <c r="F19">
        <v>15</v>
      </c>
      <c r="G19">
        <v>43</v>
      </c>
      <c r="H19">
        <v>148</v>
      </c>
      <c r="I19">
        <v>25</v>
      </c>
      <c r="J19">
        <v>0</v>
      </c>
      <c r="K19" t="s">
        <v>177</v>
      </c>
      <c r="L19" s="3">
        <v>0.6391</v>
      </c>
      <c r="M19" s="3">
        <v>4.0099999999999997E-2</v>
      </c>
      <c r="N19" s="3">
        <v>0.17380000000000001</v>
      </c>
      <c r="O19" s="3">
        <v>9.4999999999999998E-3</v>
      </c>
      <c r="P19" s="3">
        <v>2.7400000000000001E-2</v>
      </c>
      <c r="Q19" s="3">
        <v>9.4200000000000006E-2</v>
      </c>
      <c r="R19" s="3">
        <v>1.5900000000000001E-2</v>
      </c>
      <c r="S19" t="s">
        <v>21</v>
      </c>
      <c r="T19" s="3">
        <v>0.58020000000000005</v>
      </c>
      <c r="U19" s="3">
        <v>0.6069</v>
      </c>
      <c r="V19" s="3">
        <v>0.59330000000000005</v>
      </c>
      <c r="W19" s="3">
        <v>0.58750000000000002</v>
      </c>
      <c r="X19" s="3">
        <v>0.64829999999999999</v>
      </c>
      <c r="Y19" s="3">
        <v>0.61639999999999995</v>
      </c>
    </row>
    <row r="20" spans="1:25" x14ac:dyDescent="0.15">
      <c r="A20">
        <v>1</v>
      </c>
      <c r="B20" t="s">
        <v>178</v>
      </c>
      <c r="C20">
        <v>39</v>
      </c>
      <c r="D20">
        <v>518</v>
      </c>
      <c r="E20">
        <v>196</v>
      </c>
      <c r="F20">
        <v>7</v>
      </c>
      <c r="G20">
        <v>10</v>
      </c>
      <c r="H20">
        <v>88</v>
      </c>
      <c r="I20">
        <v>3</v>
      </c>
      <c r="J20">
        <v>1</v>
      </c>
      <c r="K20" t="s">
        <v>178</v>
      </c>
      <c r="L20" s="3">
        <v>4.53E-2</v>
      </c>
      <c r="M20" s="3">
        <v>0.60160000000000002</v>
      </c>
      <c r="N20" s="3">
        <v>0.2276</v>
      </c>
      <c r="O20" s="3">
        <v>8.0999999999999996E-3</v>
      </c>
      <c r="P20" s="3">
        <v>1.1599999999999999E-2</v>
      </c>
      <c r="Q20" s="3">
        <v>0.1022</v>
      </c>
      <c r="R20" s="3">
        <v>3.5000000000000001E-3</v>
      </c>
      <c r="S20" t="s">
        <v>1776</v>
      </c>
      <c r="T20" s="3">
        <v>0.5464</v>
      </c>
      <c r="U20" s="3">
        <v>0.58740000000000003</v>
      </c>
      <c r="V20" s="3">
        <v>0.56610000000000005</v>
      </c>
      <c r="W20" s="3">
        <v>0.58140000000000003</v>
      </c>
      <c r="X20" s="3">
        <v>0.58879999999999999</v>
      </c>
      <c r="Y20" s="3">
        <v>0.58509999999999995</v>
      </c>
    </row>
    <row r="21" spans="1:25" x14ac:dyDescent="0.15">
      <c r="A21">
        <v>2</v>
      </c>
      <c r="B21" t="s">
        <v>179</v>
      </c>
      <c r="C21">
        <v>220</v>
      </c>
      <c r="D21">
        <v>119</v>
      </c>
      <c r="E21">
        <v>1533</v>
      </c>
      <c r="F21">
        <v>35</v>
      </c>
      <c r="G21">
        <v>68</v>
      </c>
      <c r="H21">
        <v>508</v>
      </c>
      <c r="I21">
        <v>86</v>
      </c>
      <c r="J21">
        <v>2</v>
      </c>
      <c r="K21" t="s">
        <v>179</v>
      </c>
      <c r="L21" s="3">
        <v>8.5599999999999996E-2</v>
      </c>
      <c r="M21" s="3">
        <v>4.6300000000000001E-2</v>
      </c>
      <c r="N21" s="3">
        <v>0.59670000000000001</v>
      </c>
      <c r="O21" s="3">
        <v>1.3599999999999999E-2</v>
      </c>
      <c r="P21" s="3">
        <v>2.6499999999999999E-2</v>
      </c>
      <c r="Q21" s="3">
        <v>0.19769999999999999</v>
      </c>
      <c r="R21" s="3">
        <v>3.3500000000000002E-2</v>
      </c>
    </row>
    <row r="22" spans="1:25" x14ac:dyDescent="0.15">
      <c r="A22">
        <v>3</v>
      </c>
      <c r="B22" t="s">
        <v>30</v>
      </c>
      <c r="C22">
        <v>45</v>
      </c>
      <c r="D22">
        <v>14</v>
      </c>
      <c r="E22">
        <v>43</v>
      </c>
      <c r="F22">
        <v>274</v>
      </c>
      <c r="G22">
        <v>4</v>
      </c>
      <c r="H22">
        <v>27</v>
      </c>
      <c r="I22">
        <v>42</v>
      </c>
      <c r="J22">
        <v>3</v>
      </c>
      <c r="K22" t="s">
        <v>30</v>
      </c>
      <c r="L22" s="3">
        <v>0.1002</v>
      </c>
      <c r="M22" s="3">
        <v>3.1199999999999999E-2</v>
      </c>
      <c r="N22" s="3">
        <v>9.5799999999999996E-2</v>
      </c>
      <c r="O22" s="3">
        <v>0.61019999999999996</v>
      </c>
      <c r="P22" s="3">
        <v>8.8999999999999999E-3</v>
      </c>
      <c r="Q22" s="3">
        <v>6.0100000000000001E-2</v>
      </c>
      <c r="R22" s="3">
        <v>9.35E-2</v>
      </c>
    </row>
    <row r="23" spans="1:25" x14ac:dyDescent="0.15">
      <c r="A23">
        <v>4</v>
      </c>
      <c r="B23" t="s">
        <v>31</v>
      </c>
      <c r="C23">
        <v>118</v>
      </c>
      <c r="D23">
        <v>12</v>
      </c>
      <c r="E23">
        <v>153</v>
      </c>
      <c r="F23">
        <v>4</v>
      </c>
      <c r="G23">
        <v>115</v>
      </c>
      <c r="H23">
        <v>29</v>
      </c>
      <c r="I23">
        <v>12</v>
      </c>
      <c r="J23">
        <v>4</v>
      </c>
      <c r="K23" t="s">
        <v>31</v>
      </c>
      <c r="L23" s="3">
        <v>0.26640000000000003</v>
      </c>
      <c r="M23" s="3">
        <v>2.7099999999999999E-2</v>
      </c>
      <c r="N23" s="3">
        <v>0.34539999999999998</v>
      </c>
      <c r="O23" s="3">
        <v>8.9999999999999993E-3</v>
      </c>
      <c r="P23" s="3">
        <v>0.2596</v>
      </c>
      <c r="Q23" s="3">
        <v>6.5500000000000003E-2</v>
      </c>
      <c r="R23" s="3">
        <v>2.7099999999999999E-2</v>
      </c>
    </row>
    <row r="24" spans="1:25" x14ac:dyDescent="0.15">
      <c r="A24">
        <v>5</v>
      </c>
      <c r="B24" t="s">
        <v>167</v>
      </c>
      <c r="C24">
        <v>182</v>
      </c>
      <c r="D24">
        <v>142</v>
      </c>
      <c r="E24">
        <v>494</v>
      </c>
      <c r="F24">
        <v>31</v>
      </c>
      <c r="G24">
        <v>36</v>
      </c>
      <c r="H24">
        <v>1395</v>
      </c>
      <c r="I24">
        <v>30</v>
      </c>
      <c r="J24">
        <v>5</v>
      </c>
      <c r="K24" t="s">
        <v>167</v>
      </c>
      <c r="L24" s="3">
        <v>7.8799999999999995E-2</v>
      </c>
      <c r="M24" s="3">
        <v>6.1499999999999999E-2</v>
      </c>
      <c r="N24" s="3">
        <v>0.21390000000000001</v>
      </c>
      <c r="O24" s="3">
        <v>1.34E-2</v>
      </c>
      <c r="P24" s="3">
        <v>1.5599999999999999E-2</v>
      </c>
      <c r="Q24" s="3">
        <v>0.60389999999999999</v>
      </c>
      <c r="R24" s="3">
        <v>1.2999999999999999E-2</v>
      </c>
    </row>
    <row r="25" spans="1:25" x14ac:dyDescent="0.15">
      <c r="A25">
        <v>6</v>
      </c>
      <c r="B25" t="s">
        <v>21</v>
      </c>
      <c r="C25">
        <v>39</v>
      </c>
      <c r="D25">
        <v>5</v>
      </c>
      <c r="E25">
        <v>60</v>
      </c>
      <c r="F25">
        <v>14</v>
      </c>
      <c r="G25">
        <v>1</v>
      </c>
      <c r="H25">
        <v>34</v>
      </c>
      <c r="I25">
        <v>282</v>
      </c>
      <c r="J25">
        <v>6</v>
      </c>
      <c r="K25" t="s">
        <v>21</v>
      </c>
      <c r="L25" s="3">
        <v>8.9700000000000002E-2</v>
      </c>
      <c r="M25" s="3">
        <v>1.15E-2</v>
      </c>
      <c r="N25" s="3">
        <v>0.13789999999999999</v>
      </c>
      <c r="O25" s="3">
        <v>3.2199999999999999E-2</v>
      </c>
      <c r="P25" s="3">
        <v>2.3E-3</v>
      </c>
      <c r="Q25" s="3">
        <v>7.8200000000000006E-2</v>
      </c>
      <c r="R25" s="3">
        <v>0.64829999999999999</v>
      </c>
    </row>
    <row r="26" spans="1:25" x14ac:dyDescent="0.15">
      <c r="B26" t="s">
        <v>1474</v>
      </c>
      <c r="C26">
        <v>1571</v>
      </c>
      <c r="D26">
        <v>861</v>
      </c>
      <c r="E26">
        <v>2569</v>
      </c>
      <c r="F26">
        <v>449</v>
      </c>
      <c r="G26">
        <v>443</v>
      </c>
      <c r="H26">
        <v>2310</v>
      </c>
      <c r="I26">
        <v>435</v>
      </c>
      <c r="J26">
        <v>6328</v>
      </c>
    </row>
    <row r="27" spans="1:25" x14ac:dyDescent="0.15">
      <c r="B27" t="s">
        <v>1475</v>
      </c>
      <c r="C27">
        <v>1647</v>
      </c>
      <c r="D27">
        <v>873</v>
      </c>
      <c r="E27">
        <v>2752</v>
      </c>
      <c r="F27">
        <v>380</v>
      </c>
      <c r="G27">
        <v>277</v>
      </c>
      <c r="H27">
        <v>2229</v>
      </c>
      <c r="I27">
        <v>480</v>
      </c>
      <c r="J27">
        <v>6409</v>
      </c>
      <c r="T27" s="70" t="s">
        <v>1779</v>
      </c>
      <c r="U27" s="70"/>
      <c r="V27" s="70" t="s">
        <v>1780</v>
      </c>
      <c r="W27" s="70"/>
    </row>
    <row r="28" spans="1:25" x14ac:dyDescent="0.15">
      <c r="B28" t="s">
        <v>1476</v>
      </c>
      <c r="C28">
        <v>1004</v>
      </c>
      <c r="D28">
        <v>518</v>
      </c>
      <c r="E28">
        <v>1533</v>
      </c>
      <c r="F28">
        <v>274</v>
      </c>
      <c r="G28">
        <v>115</v>
      </c>
      <c r="H28">
        <v>1395</v>
      </c>
      <c r="I28">
        <v>282</v>
      </c>
      <c r="J28">
        <v>3726</v>
      </c>
      <c r="T28" t="s">
        <v>1781</v>
      </c>
      <c r="U28" t="s">
        <v>1782</v>
      </c>
      <c r="V28" t="s">
        <v>1781</v>
      </c>
      <c r="W28" t="s">
        <v>1782</v>
      </c>
    </row>
    <row r="29" spans="1:25" x14ac:dyDescent="0.15">
      <c r="B29" t="s">
        <v>4</v>
      </c>
      <c r="C29" s="3">
        <v>0.60960000000000003</v>
      </c>
      <c r="D29" s="3">
        <v>0.59340000000000004</v>
      </c>
      <c r="E29" s="3">
        <v>0.55700000000000005</v>
      </c>
      <c r="F29" s="3">
        <v>0.72109999999999996</v>
      </c>
      <c r="G29" s="3">
        <v>0.41520000000000001</v>
      </c>
      <c r="H29" s="3">
        <v>0.62580000000000002</v>
      </c>
      <c r="I29" s="3">
        <v>0.58750000000000002</v>
      </c>
      <c r="J29" s="3">
        <v>0.58140000000000003</v>
      </c>
      <c r="S29" t="s">
        <v>1474</v>
      </c>
      <c r="T29">
        <v>2569</v>
      </c>
      <c r="U29">
        <v>2569</v>
      </c>
      <c r="V29">
        <v>2310</v>
      </c>
      <c r="W29">
        <v>2310</v>
      </c>
    </row>
    <row r="30" spans="1:25" x14ac:dyDescent="0.15">
      <c r="B30" t="s">
        <v>6</v>
      </c>
      <c r="C30" s="3">
        <v>0.6391</v>
      </c>
      <c r="D30" s="3">
        <v>0.60160000000000002</v>
      </c>
      <c r="E30" s="3">
        <v>0.59670000000000001</v>
      </c>
      <c r="F30" s="3">
        <v>0.61019999999999996</v>
      </c>
      <c r="G30" s="3">
        <v>0.2596</v>
      </c>
      <c r="H30" s="3">
        <v>0.60389999999999999</v>
      </c>
      <c r="I30" s="3">
        <v>0.64829999999999999</v>
      </c>
      <c r="J30" s="3">
        <v>0.58879999999999999</v>
      </c>
      <c r="S30" t="s">
        <v>1475</v>
      </c>
      <c r="T30">
        <v>3335</v>
      </c>
      <c r="U30">
        <v>2752</v>
      </c>
      <c r="V30">
        <v>1835</v>
      </c>
      <c r="W30">
        <v>2229</v>
      </c>
    </row>
    <row r="31" spans="1:25" x14ac:dyDescent="0.15">
      <c r="B31" t="s">
        <v>8</v>
      </c>
      <c r="C31" s="3">
        <v>0.624</v>
      </c>
      <c r="D31" s="3">
        <v>0.59750000000000003</v>
      </c>
      <c r="E31" s="3">
        <v>0.57620000000000005</v>
      </c>
      <c r="F31" s="3">
        <v>0.66100000000000003</v>
      </c>
      <c r="G31" s="3">
        <v>0.31940000000000002</v>
      </c>
      <c r="H31" s="3">
        <v>0.61470000000000002</v>
      </c>
      <c r="I31" s="3">
        <v>0.61639999999999995</v>
      </c>
      <c r="J31" s="3">
        <v>0.58509999999999995</v>
      </c>
      <c r="S31" t="s">
        <v>1476</v>
      </c>
      <c r="T31">
        <v>1658</v>
      </c>
      <c r="U31">
        <v>1533</v>
      </c>
      <c r="V31">
        <v>1349</v>
      </c>
      <c r="W31">
        <v>1395</v>
      </c>
    </row>
    <row r="34" spans="1:18" x14ac:dyDescent="0.15">
      <c r="A34" t="s">
        <v>1477</v>
      </c>
    </row>
    <row r="35" spans="1:18" x14ac:dyDescent="0.15">
      <c r="B35" t="s">
        <v>177</v>
      </c>
      <c r="C35" t="s">
        <v>178</v>
      </c>
      <c r="D35" t="s">
        <v>179</v>
      </c>
      <c r="E35" t="s">
        <v>30</v>
      </c>
      <c r="F35" t="s">
        <v>31</v>
      </c>
      <c r="G35" t="s">
        <v>21</v>
      </c>
      <c r="H35" t="s">
        <v>167</v>
      </c>
      <c r="I35" t="s">
        <v>172</v>
      </c>
      <c r="J35" t="s">
        <v>177</v>
      </c>
      <c r="K35" t="s">
        <v>178</v>
      </c>
      <c r="L35" t="s">
        <v>179</v>
      </c>
      <c r="M35" t="s">
        <v>30</v>
      </c>
      <c r="N35" t="s">
        <v>31</v>
      </c>
      <c r="O35" t="s">
        <v>167</v>
      </c>
      <c r="P35" t="s">
        <v>21</v>
      </c>
    </row>
    <row r="36" spans="1:18" x14ac:dyDescent="0.15">
      <c r="A36">
        <v>0</v>
      </c>
      <c r="B36" t="s">
        <v>177</v>
      </c>
      <c r="C36">
        <v>1099</v>
      </c>
      <c r="D36">
        <v>45</v>
      </c>
      <c r="E36">
        <v>258</v>
      </c>
      <c r="F36">
        <v>16</v>
      </c>
      <c r="G36">
        <v>36</v>
      </c>
      <c r="H36">
        <v>95</v>
      </c>
      <c r="I36">
        <v>22</v>
      </c>
      <c r="J36">
        <v>0</v>
      </c>
      <c r="K36" t="s">
        <v>177</v>
      </c>
      <c r="L36" s="3">
        <v>0.6996</v>
      </c>
      <c r="M36" s="3">
        <v>2.86E-2</v>
      </c>
      <c r="N36" s="3">
        <v>0.16420000000000001</v>
      </c>
      <c r="O36" s="3">
        <v>1.0200000000000001E-2</v>
      </c>
      <c r="P36" s="3">
        <v>2.29E-2</v>
      </c>
      <c r="Q36" s="3">
        <v>6.0499999999999998E-2</v>
      </c>
      <c r="R36" s="3">
        <v>1.4E-2</v>
      </c>
    </row>
    <row r="37" spans="1:18" x14ac:dyDescent="0.15">
      <c r="A37">
        <v>1</v>
      </c>
      <c r="B37" t="s">
        <v>178</v>
      </c>
      <c r="C37">
        <v>92</v>
      </c>
      <c r="D37">
        <v>500</v>
      </c>
      <c r="E37">
        <v>204</v>
      </c>
      <c r="F37">
        <v>8</v>
      </c>
      <c r="G37">
        <v>11</v>
      </c>
      <c r="H37">
        <v>44</v>
      </c>
      <c r="I37">
        <v>2</v>
      </c>
      <c r="J37">
        <v>1</v>
      </c>
      <c r="K37" t="s">
        <v>178</v>
      </c>
      <c r="L37" s="3">
        <v>0.1069</v>
      </c>
      <c r="M37" s="3">
        <v>0.58069999999999999</v>
      </c>
      <c r="N37" s="3">
        <v>0.2369</v>
      </c>
      <c r="O37" s="3">
        <v>9.2999999999999992E-3</v>
      </c>
      <c r="P37" s="3">
        <v>1.2800000000000001E-2</v>
      </c>
      <c r="Q37" s="3">
        <v>5.11E-2</v>
      </c>
      <c r="R37" s="3">
        <v>2.3E-3</v>
      </c>
    </row>
    <row r="38" spans="1:18" x14ac:dyDescent="0.15">
      <c r="A38">
        <v>2</v>
      </c>
      <c r="B38" t="s">
        <v>179</v>
      </c>
      <c r="C38">
        <v>300</v>
      </c>
      <c r="D38">
        <v>142</v>
      </c>
      <c r="E38">
        <v>1724</v>
      </c>
      <c r="F38">
        <v>35</v>
      </c>
      <c r="G38">
        <v>68</v>
      </c>
      <c r="H38">
        <v>210</v>
      </c>
      <c r="I38">
        <v>90</v>
      </c>
      <c r="J38">
        <v>2</v>
      </c>
      <c r="K38" t="s">
        <v>179</v>
      </c>
      <c r="L38" s="3">
        <v>0.1168</v>
      </c>
      <c r="M38" s="3">
        <v>5.5300000000000002E-2</v>
      </c>
      <c r="N38" s="3">
        <v>0.67110000000000003</v>
      </c>
      <c r="O38" s="3">
        <v>1.3599999999999999E-2</v>
      </c>
      <c r="P38" s="3">
        <v>2.6499999999999999E-2</v>
      </c>
      <c r="Q38" s="3">
        <v>8.1699999999999995E-2</v>
      </c>
      <c r="R38" s="3">
        <v>3.5000000000000003E-2</v>
      </c>
    </row>
    <row r="39" spans="1:18" x14ac:dyDescent="0.15">
      <c r="A39">
        <v>3</v>
      </c>
      <c r="B39" t="s">
        <v>30</v>
      </c>
      <c r="C39">
        <v>56</v>
      </c>
      <c r="D39">
        <v>17</v>
      </c>
      <c r="E39">
        <v>44</v>
      </c>
      <c r="F39">
        <v>280</v>
      </c>
      <c r="G39">
        <v>1</v>
      </c>
      <c r="H39">
        <v>17</v>
      </c>
      <c r="I39">
        <v>34</v>
      </c>
      <c r="J39">
        <v>3</v>
      </c>
      <c r="K39" t="s">
        <v>30</v>
      </c>
      <c r="L39" s="3">
        <v>0.12470000000000001</v>
      </c>
      <c r="M39" s="3">
        <v>3.7900000000000003E-2</v>
      </c>
      <c r="N39" s="3">
        <v>9.8000000000000004E-2</v>
      </c>
      <c r="O39" s="3">
        <v>0.62360000000000004</v>
      </c>
      <c r="P39" s="3">
        <v>2.2000000000000001E-3</v>
      </c>
      <c r="Q39" s="3">
        <v>3.7900000000000003E-2</v>
      </c>
      <c r="R39" s="3">
        <v>7.5700000000000003E-2</v>
      </c>
    </row>
    <row r="40" spans="1:18" x14ac:dyDescent="0.15">
      <c r="A40">
        <v>4</v>
      </c>
      <c r="B40" t="s">
        <v>31</v>
      </c>
      <c r="C40">
        <v>121</v>
      </c>
      <c r="D40">
        <v>16</v>
      </c>
      <c r="E40">
        <v>142</v>
      </c>
      <c r="F40">
        <v>13</v>
      </c>
      <c r="G40">
        <v>128</v>
      </c>
      <c r="H40">
        <v>13</v>
      </c>
      <c r="I40">
        <v>10</v>
      </c>
      <c r="J40">
        <v>4</v>
      </c>
      <c r="K40" t="s">
        <v>31</v>
      </c>
      <c r="L40" s="3">
        <v>0.27310000000000001</v>
      </c>
      <c r="M40" s="3">
        <v>3.61E-2</v>
      </c>
      <c r="N40" s="3">
        <v>0.32050000000000001</v>
      </c>
      <c r="O40" s="3">
        <v>2.93E-2</v>
      </c>
      <c r="P40" s="3">
        <v>0.28889999999999999</v>
      </c>
      <c r="Q40" s="3">
        <v>2.93E-2</v>
      </c>
      <c r="R40" s="3">
        <v>2.2599999999999999E-2</v>
      </c>
    </row>
    <row r="41" spans="1:18" x14ac:dyDescent="0.15">
      <c r="A41">
        <v>5</v>
      </c>
      <c r="B41" t="s">
        <v>167</v>
      </c>
      <c r="C41">
        <v>277</v>
      </c>
      <c r="D41">
        <v>133</v>
      </c>
      <c r="E41">
        <v>506</v>
      </c>
      <c r="F41">
        <v>36</v>
      </c>
      <c r="G41">
        <v>36</v>
      </c>
      <c r="H41">
        <v>1300</v>
      </c>
      <c r="I41">
        <v>22</v>
      </c>
      <c r="J41">
        <v>5</v>
      </c>
      <c r="K41" t="s">
        <v>167</v>
      </c>
      <c r="L41" s="3">
        <v>0.11990000000000001</v>
      </c>
      <c r="M41" s="3">
        <v>5.7599999999999998E-2</v>
      </c>
      <c r="N41" s="3">
        <v>0.219</v>
      </c>
      <c r="O41" s="3">
        <v>1.5599999999999999E-2</v>
      </c>
      <c r="P41" s="3">
        <v>1.5599999999999999E-2</v>
      </c>
      <c r="Q41" s="3">
        <v>0.56279999999999997</v>
      </c>
      <c r="R41" s="3">
        <v>9.4999999999999998E-3</v>
      </c>
    </row>
    <row r="42" spans="1:18" x14ac:dyDescent="0.15">
      <c r="A42">
        <v>6</v>
      </c>
      <c r="B42" t="s">
        <v>21</v>
      </c>
      <c r="C42">
        <v>45</v>
      </c>
      <c r="D42">
        <v>5</v>
      </c>
      <c r="E42">
        <v>55</v>
      </c>
      <c r="F42">
        <v>19</v>
      </c>
      <c r="G42">
        <v>3</v>
      </c>
      <c r="H42">
        <v>25</v>
      </c>
      <c r="I42">
        <v>283</v>
      </c>
      <c r="J42">
        <v>6</v>
      </c>
      <c r="K42" t="s">
        <v>21</v>
      </c>
      <c r="L42" s="3">
        <v>0.10340000000000001</v>
      </c>
      <c r="M42" s="3">
        <v>1.15E-2</v>
      </c>
      <c r="N42" s="3">
        <v>0.12640000000000001</v>
      </c>
      <c r="O42" s="3">
        <v>4.3700000000000003E-2</v>
      </c>
      <c r="P42" s="3">
        <v>6.8999999999999999E-3</v>
      </c>
      <c r="Q42" s="3">
        <v>5.7500000000000002E-2</v>
      </c>
      <c r="R42" s="3">
        <v>0.65059999999999996</v>
      </c>
    </row>
    <row r="43" spans="1:18" x14ac:dyDescent="0.15">
      <c r="B43" t="s">
        <v>1474</v>
      </c>
      <c r="C43">
        <v>1571</v>
      </c>
      <c r="D43">
        <v>861</v>
      </c>
      <c r="E43">
        <v>2569</v>
      </c>
      <c r="F43">
        <v>449</v>
      </c>
      <c r="G43">
        <v>443</v>
      </c>
      <c r="H43">
        <v>2310</v>
      </c>
      <c r="I43">
        <v>435</v>
      </c>
      <c r="J43">
        <v>6328</v>
      </c>
    </row>
    <row r="44" spans="1:18" x14ac:dyDescent="0.15">
      <c r="B44" t="s">
        <v>1475</v>
      </c>
      <c r="C44">
        <v>1990</v>
      </c>
      <c r="D44">
        <v>858</v>
      </c>
      <c r="E44">
        <v>2933</v>
      </c>
      <c r="F44">
        <v>407</v>
      </c>
      <c r="G44">
        <v>283</v>
      </c>
      <c r="H44">
        <v>1704</v>
      </c>
      <c r="I44">
        <v>463</v>
      </c>
      <c r="J44">
        <v>6934</v>
      </c>
    </row>
    <row r="45" spans="1:18" x14ac:dyDescent="0.15">
      <c r="B45" t="s">
        <v>1476</v>
      </c>
      <c r="C45">
        <v>1099</v>
      </c>
      <c r="D45">
        <v>500</v>
      </c>
      <c r="E45">
        <v>1724</v>
      </c>
      <c r="F45">
        <v>280</v>
      </c>
      <c r="G45">
        <v>128</v>
      </c>
      <c r="H45">
        <v>1300</v>
      </c>
      <c r="I45">
        <v>283</v>
      </c>
      <c r="J45">
        <v>4014</v>
      </c>
    </row>
    <row r="46" spans="1:18" x14ac:dyDescent="0.15">
      <c r="B46" t="s">
        <v>4</v>
      </c>
      <c r="C46" s="3">
        <v>0.55230000000000001</v>
      </c>
      <c r="D46" s="3">
        <v>0.58279999999999998</v>
      </c>
      <c r="E46" s="3">
        <v>0.58779999999999999</v>
      </c>
      <c r="F46" s="3">
        <v>0.68799999999999994</v>
      </c>
      <c r="G46" s="3">
        <v>0.45229999999999998</v>
      </c>
      <c r="H46" s="3">
        <v>0.76290000000000002</v>
      </c>
      <c r="I46" s="3">
        <v>0.61119999999999997</v>
      </c>
      <c r="J46" s="3">
        <v>0.57889999999999997</v>
      </c>
    </row>
    <row r="47" spans="1:18" x14ac:dyDescent="0.15">
      <c r="B47" t="s">
        <v>6</v>
      </c>
      <c r="C47" s="3">
        <v>0.6996</v>
      </c>
      <c r="D47" s="3">
        <v>0.58069999999999999</v>
      </c>
      <c r="E47" s="3">
        <v>0.67110000000000003</v>
      </c>
      <c r="F47" s="3">
        <v>0.62360000000000004</v>
      </c>
      <c r="G47" s="3">
        <v>0.28889999999999999</v>
      </c>
      <c r="H47" s="3">
        <v>0.56279999999999997</v>
      </c>
      <c r="I47" s="3">
        <v>0.65059999999999996</v>
      </c>
      <c r="J47" s="3">
        <v>0.63429999999999997</v>
      </c>
    </row>
    <row r="48" spans="1:18" x14ac:dyDescent="0.15">
      <c r="B48" t="s">
        <v>8</v>
      </c>
      <c r="C48" s="3">
        <v>0.61719999999999997</v>
      </c>
      <c r="D48" s="3">
        <v>0.58169999999999999</v>
      </c>
      <c r="E48" s="3">
        <v>0.62670000000000003</v>
      </c>
      <c r="F48" s="3">
        <v>0.6542</v>
      </c>
      <c r="G48" s="3">
        <v>0.35260000000000002</v>
      </c>
      <c r="H48" s="3">
        <v>0.64770000000000005</v>
      </c>
      <c r="I48" s="3">
        <v>0.63029999999999997</v>
      </c>
      <c r="J48" s="3">
        <v>0.60529999999999995</v>
      </c>
    </row>
    <row r="51" spans="1:18" x14ac:dyDescent="0.15">
      <c r="A51" t="s">
        <v>1478</v>
      </c>
      <c r="B51">
        <v>0</v>
      </c>
      <c r="C51">
        <v>1</v>
      </c>
      <c r="D51">
        <v>2</v>
      </c>
      <c r="E51">
        <v>3</v>
      </c>
      <c r="F51">
        <v>4</v>
      </c>
      <c r="G51">
        <v>5</v>
      </c>
      <c r="H51">
        <v>6</v>
      </c>
    </row>
    <row r="52" spans="1:18" x14ac:dyDescent="0.15">
      <c r="B52" t="s">
        <v>177</v>
      </c>
      <c r="C52" t="s">
        <v>178</v>
      </c>
      <c r="D52" t="s">
        <v>179</v>
      </c>
      <c r="E52" t="s">
        <v>30</v>
      </c>
      <c r="F52" t="s">
        <v>31</v>
      </c>
      <c r="G52" t="s">
        <v>21</v>
      </c>
      <c r="H52" t="s">
        <v>167</v>
      </c>
      <c r="I52" t="s">
        <v>172</v>
      </c>
      <c r="J52" t="s">
        <v>177</v>
      </c>
      <c r="K52" t="s">
        <v>178</v>
      </c>
      <c r="L52" t="s">
        <v>179</v>
      </c>
      <c r="M52" t="s">
        <v>30</v>
      </c>
      <c r="N52" t="s">
        <v>31</v>
      </c>
      <c r="O52" t="s">
        <v>167</v>
      </c>
      <c r="P52" t="s">
        <v>21</v>
      </c>
    </row>
    <row r="53" spans="1:18" x14ac:dyDescent="0.15">
      <c r="A53">
        <v>0</v>
      </c>
      <c r="B53" t="s">
        <v>177</v>
      </c>
      <c r="C53">
        <v>1221</v>
      </c>
      <c r="D53">
        <v>48</v>
      </c>
      <c r="E53">
        <v>103</v>
      </c>
      <c r="F53">
        <v>17</v>
      </c>
      <c r="G53">
        <v>39</v>
      </c>
      <c r="H53">
        <v>119</v>
      </c>
      <c r="I53">
        <v>24</v>
      </c>
      <c r="J53">
        <v>0</v>
      </c>
      <c r="K53" t="s">
        <v>177</v>
      </c>
      <c r="L53" s="3">
        <v>0.7772</v>
      </c>
      <c r="M53" s="3">
        <v>3.0599999999999999E-2</v>
      </c>
      <c r="N53" s="3">
        <v>6.5600000000000006E-2</v>
      </c>
      <c r="O53" s="3">
        <v>1.0800000000000001E-2</v>
      </c>
      <c r="P53" s="3">
        <v>2.4799999999999999E-2</v>
      </c>
      <c r="Q53" s="3">
        <v>7.5700000000000003E-2</v>
      </c>
      <c r="R53" s="3">
        <v>1.5299999999999999E-2</v>
      </c>
    </row>
    <row r="54" spans="1:18" x14ac:dyDescent="0.15">
      <c r="A54">
        <v>1</v>
      </c>
      <c r="B54" t="s">
        <v>178</v>
      </c>
      <c r="C54">
        <v>53</v>
      </c>
      <c r="D54">
        <v>679</v>
      </c>
      <c r="E54">
        <v>64</v>
      </c>
      <c r="F54">
        <v>8</v>
      </c>
      <c r="G54">
        <v>11</v>
      </c>
      <c r="H54">
        <v>44</v>
      </c>
      <c r="I54">
        <v>2</v>
      </c>
      <c r="J54">
        <v>1</v>
      </c>
      <c r="K54" t="s">
        <v>178</v>
      </c>
      <c r="L54" s="3">
        <v>6.1600000000000002E-2</v>
      </c>
      <c r="M54" s="3">
        <v>0.78859999999999997</v>
      </c>
      <c r="N54" s="3">
        <v>7.4300000000000005E-2</v>
      </c>
      <c r="O54" s="3">
        <v>9.2999999999999992E-3</v>
      </c>
      <c r="P54" s="3">
        <v>1.2800000000000001E-2</v>
      </c>
      <c r="Q54" s="3">
        <v>5.11E-2</v>
      </c>
      <c r="R54" s="3">
        <v>2.3E-3</v>
      </c>
    </row>
    <row r="55" spans="1:18" x14ac:dyDescent="0.15">
      <c r="A55">
        <v>2</v>
      </c>
      <c r="B55" t="s">
        <v>179</v>
      </c>
      <c r="C55">
        <v>74</v>
      </c>
      <c r="D55">
        <v>168</v>
      </c>
      <c r="E55">
        <v>1741</v>
      </c>
      <c r="F55">
        <v>47</v>
      </c>
      <c r="G55">
        <v>98</v>
      </c>
      <c r="H55">
        <v>347</v>
      </c>
      <c r="I55">
        <v>94</v>
      </c>
      <c r="J55">
        <v>2</v>
      </c>
      <c r="K55" t="s">
        <v>179</v>
      </c>
      <c r="L55" s="3">
        <v>2.8799999999999999E-2</v>
      </c>
      <c r="M55" s="3">
        <v>6.54E-2</v>
      </c>
      <c r="N55" s="3">
        <v>0.67769999999999997</v>
      </c>
      <c r="O55" s="3">
        <v>1.83E-2</v>
      </c>
      <c r="P55" s="3">
        <v>3.8100000000000002E-2</v>
      </c>
      <c r="Q55" s="3">
        <v>0.1351</v>
      </c>
      <c r="R55" s="3">
        <v>3.6600000000000001E-2</v>
      </c>
    </row>
    <row r="56" spans="1:18" x14ac:dyDescent="0.15">
      <c r="A56">
        <v>3</v>
      </c>
      <c r="B56" t="s">
        <v>30</v>
      </c>
      <c r="C56">
        <v>24</v>
      </c>
      <c r="D56">
        <v>17</v>
      </c>
      <c r="E56">
        <v>3</v>
      </c>
      <c r="F56">
        <v>353</v>
      </c>
      <c r="G56">
        <v>1</v>
      </c>
      <c r="H56">
        <v>17</v>
      </c>
      <c r="I56">
        <v>34</v>
      </c>
      <c r="J56">
        <v>3</v>
      </c>
      <c r="K56" t="s">
        <v>30</v>
      </c>
      <c r="L56" s="3">
        <v>5.3499999999999999E-2</v>
      </c>
      <c r="M56" s="3">
        <v>3.7900000000000003E-2</v>
      </c>
      <c r="N56" s="3">
        <v>6.7000000000000002E-3</v>
      </c>
      <c r="O56" s="3">
        <v>0.78620000000000001</v>
      </c>
      <c r="P56" s="3">
        <v>2.2000000000000001E-3</v>
      </c>
      <c r="Q56" s="3">
        <v>3.7900000000000003E-2</v>
      </c>
      <c r="R56" s="3">
        <v>7.5700000000000003E-2</v>
      </c>
    </row>
    <row r="57" spans="1:18" x14ac:dyDescent="0.15">
      <c r="A57">
        <v>4</v>
      </c>
      <c r="B57" t="s">
        <v>31</v>
      </c>
      <c r="C57">
        <v>69</v>
      </c>
      <c r="D57">
        <v>16</v>
      </c>
      <c r="E57">
        <v>12</v>
      </c>
      <c r="F57">
        <v>13</v>
      </c>
      <c r="G57">
        <v>310</v>
      </c>
      <c r="H57">
        <v>13</v>
      </c>
      <c r="I57">
        <v>10</v>
      </c>
      <c r="J57">
        <v>4</v>
      </c>
      <c r="K57" t="s">
        <v>31</v>
      </c>
      <c r="L57" s="3">
        <v>0.15579999999999999</v>
      </c>
      <c r="M57" s="3">
        <v>3.61E-2</v>
      </c>
      <c r="N57" s="3">
        <v>2.7099999999999999E-2</v>
      </c>
      <c r="O57" s="3">
        <v>2.93E-2</v>
      </c>
      <c r="P57" s="3">
        <v>0.69979999999999998</v>
      </c>
      <c r="Q57" s="3">
        <v>2.93E-2</v>
      </c>
      <c r="R57" s="3">
        <v>2.2599999999999999E-2</v>
      </c>
    </row>
    <row r="58" spans="1:18" x14ac:dyDescent="0.15">
      <c r="A58">
        <v>5</v>
      </c>
      <c r="B58" t="s">
        <v>167</v>
      </c>
      <c r="C58">
        <v>104</v>
      </c>
      <c r="D58">
        <v>147</v>
      </c>
      <c r="E58">
        <v>91</v>
      </c>
      <c r="F58">
        <v>37</v>
      </c>
      <c r="G58">
        <v>41</v>
      </c>
      <c r="H58">
        <v>1868</v>
      </c>
      <c r="I58">
        <v>22</v>
      </c>
      <c r="J58">
        <v>5</v>
      </c>
      <c r="K58" t="s">
        <v>167</v>
      </c>
      <c r="L58" s="3">
        <v>4.4999999999999998E-2</v>
      </c>
      <c r="M58" s="3">
        <v>6.3600000000000004E-2</v>
      </c>
      <c r="N58" s="3">
        <v>3.9399999999999998E-2</v>
      </c>
      <c r="O58" s="3">
        <v>1.6E-2</v>
      </c>
      <c r="P58" s="3">
        <v>1.77E-2</v>
      </c>
      <c r="Q58" s="3">
        <v>0.80869999999999997</v>
      </c>
      <c r="R58" s="3">
        <v>9.4999999999999998E-3</v>
      </c>
    </row>
    <row r="59" spans="1:18" x14ac:dyDescent="0.15">
      <c r="A59">
        <v>6</v>
      </c>
      <c r="B59" t="s">
        <v>21</v>
      </c>
      <c r="C59">
        <v>21</v>
      </c>
      <c r="D59">
        <v>6</v>
      </c>
      <c r="E59">
        <v>15</v>
      </c>
      <c r="F59">
        <v>19</v>
      </c>
      <c r="G59">
        <v>3</v>
      </c>
      <c r="H59">
        <v>26</v>
      </c>
      <c r="I59">
        <v>345</v>
      </c>
      <c r="J59">
        <v>6</v>
      </c>
      <c r="K59" t="s">
        <v>21</v>
      </c>
      <c r="L59" s="3">
        <v>4.8300000000000003E-2</v>
      </c>
      <c r="M59" s="3">
        <v>1.38E-2</v>
      </c>
      <c r="N59" s="3">
        <v>3.4500000000000003E-2</v>
      </c>
      <c r="O59" s="3">
        <v>4.3700000000000003E-2</v>
      </c>
      <c r="P59" s="3">
        <v>6.8999999999999999E-3</v>
      </c>
      <c r="Q59" s="3">
        <v>5.9799999999999999E-2</v>
      </c>
      <c r="R59" s="3">
        <v>0.79310000000000003</v>
      </c>
    </row>
    <row r="60" spans="1:18" x14ac:dyDescent="0.15">
      <c r="B60" t="s">
        <v>1474</v>
      </c>
      <c r="C60">
        <v>1571</v>
      </c>
      <c r="D60">
        <v>861</v>
      </c>
      <c r="E60">
        <v>2569</v>
      </c>
      <c r="F60">
        <v>449</v>
      </c>
      <c r="G60">
        <v>443</v>
      </c>
      <c r="H60">
        <v>2310</v>
      </c>
      <c r="I60">
        <v>435</v>
      </c>
      <c r="J60">
        <v>6328</v>
      </c>
    </row>
    <row r="61" spans="1:18" x14ac:dyDescent="0.15">
      <c r="B61" t="s">
        <v>1475</v>
      </c>
      <c r="C61">
        <v>1566</v>
      </c>
      <c r="D61">
        <v>1081</v>
      </c>
      <c r="E61">
        <v>2029</v>
      </c>
      <c r="F61">
        <v>494</v>
      </c>
      <c r="G61">
        <v>503</v>
      </c>
      <c r="H61">
        <v>2434</v>
      </c>
      <c r="I61">
        <v>531</v>
      </c>
      <c r="J61">
        <v>6204</v>
      </c>
    </row>
    <row r="62" spans="1:18" x14ac:dyDescent="0.15">
      <c r="B62" t="s">
        <v>1476</v>
      </c>
      <c r="C62">
        <v>1221</v>
      </c>
      <c r="D62">
        <v>679</v>
      </c>
      <c r="E62">
        <v>1741</v>
      </c>
      <c r="F62">
        <v>353</v>
      </c>
      <c r="G62">
        <v>310</v>
      </c>
      <c r="H62">
        <v>1868</v>
      </c>
      <c r="I62">
        <v>345</v>
      </c>
      <c r="J62">
        <v>4649</v>
      </c>
    </row>
    <row r="63" spans="1:18" x14ac:dyDescent="0.15">
      <c r="B63" t="s">
        <v>4</v>
      </c>
      <c r="C63" s="3">
        <v>0.77969999999999995</v>
      </c>
      <c r="D63" s="3">
        <v>0.62809999999999999</v>
      </c>
      <c r="E63" s="3">
        <v>0.85809999999999997</v>
      </c>
      <c r="F63" s="3">
        <v>0.71460000000000001</v>
      </c>
      <c r="G63" s="3">
        <v>0.61629999999999996</v>
      </c>
      <c r="H63" s="3">
        <v>0.76749999999999996</v>
      </c>
      <c r="I63" s="3">
        <v>0.64970000000000006</v>
      </c>
      <c r="J63" s="3">
        <v>0.74939999999999996</v>
      </c>
    </row>
    <row r="64" spans="1:18" x14ac:dyDescent="0.15">
      <c r="B64" t="s">
        <v>6</v>
      </c>
      <c r="C64" s="3">
        <v>0.7772</v>
      </c>
      <c r="D64" s="3">
        <v>0.78859999999999997</v>
      </c>
      <c r="E64" s="3">
        <v>0.67769999999999997</v>
      </c>
      <c r="F64" s="3">
        <v>0.78620000000000001</v>
      </c>
      <c r="G64" s="3">
        <v>0.69979999999999998</v>
      </c>
      <c r="H64" s="3">
        <v>0.80869999999999997</v>
      </c>
      <c r="I64" s="3">
        <v>0.79310000000000003</v>
      </c>
      <c r="J64" s="3">
        <v>0.73470000000000002</v>
      </c>
    </row>
    <row r="65" spans="2:10" x14ac:dyDescent="0.15">
      <c r="B65" t="s">
        <v>8</v>
      </c>
      <c r="C65" s="3">
        <v>0.77849999999999997</v>
      </c>
      <c r="D65" s="3">
        <v>0.69930000000000003</v>
      </c>
      <c r="E65" s="3">
        <v>0.75729999999999997</v>
      </c>
      <c r="F65" s="3">
        <v>0.74870000000000003</v>
      </c>
      <c r="G65" s="3">
        <v>0.65539999999999998</v>
      </c>
      <c r="H65" s="3">
        <v>0.78749999999999998</v>
      </c>
      <c r="I65" s="3">
        <v>0.71430000000000005</v>
      </c>
      <c r="J65" s="3">
        <v>0.7419</v>
      </c>
    </row>
  </sheetData>
  <mergeCells count="4">
    <mergeCell ref="T11:V11"/>
    <mergeCell ref="W11:Y11"/>
    <mergeCell ref="T27:U27"/>
    <mergeCell ref="V27:W27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8"/>
  <sheetViews>
    <sheetView tabSelected="1" workbookViewId="0">
      <selection activeCell="Y2" sqref="Y2:Y358"/>
    </sheetView>
  </sheetViews>
  <sheetFormatPr defaultRowHeight="13.5" x14ac:dyDescent="0.15"/>
  <sheetData>
    <row r="1" spans="1:25" x14ac:dyDescent="0.15">
      <c r="A1" t="s">
        <v>1472</v>
      </c>
      <c r="B1" t="s">
        <v>1473</v>
      </c>
      <c r="Y1" t="s">
        <v>1771</v>
      </c>
    </row>
    <row r="2" spans="1:25" x14ac:dyDescent="0.15">
      <c r="A2" t="s">
        <v>1471</v>
      </c>
      <c r="C2" t="s">
        <v>1470</v>
      </c>
      <c r="E2" t="s">
        <v>411</v>
      </c>
      <c r="G2" t="s">
        <v>412</v>
      </c>
      <c r="I2" t="s">
        <v>413</v>
      </c>
      <c r="K2" t="s">
        <v>541</v>
      </c>
      <c r="M2" t="s">
        <v>573</v>
      </c>
      <c r="O2" t="s">
        <v>952</v>
      </c>
      <c r="Q2" t="s">
        <v>955</v>
      </c>
      <c r="S2" t="s">
        <v>1104</v>
      </c>
      <c r="U2" t="s">
        <v>1410</v>
      </c>
      <c r="W2" t="s">
        <v>1462</v>
      </c>
      <c r="Y2" t="s">
        <v>772</v>
      </c>
    </row>
    <row r="3" spans="1:25" x14ac:dyDescent="0.15">
      <c r="A3" t="s">
        <v>287</v>
      </c>
      <c r="C3" t="s">
        <v>315</v>
      </c>
      <c r="E3" t="s">
        <v>369</v>
      </c>
      <c r="G3" t="s">
        <v>405</v>
      </c>
      <c r="I3" t="s">
        <v>414</v>
      </c>
      <c r="K3" t="s">
        <v>542</v>
      </c>
      <c r="M3" t="s">
        <v>574</v>
      </c>
      <c r="O3" t="s">
        <v>772</v>
      </c>
      <c r="Q3" t="s">
        <v>956</v>
      </c>
      <c r="S3" t="s">
        <v>1105</v>
      </c>
      <c r="U3" t="s">
        <v>1411</v>
      </c>
      <c r="W3" t="s">
        <v>1442</v>
      </c>
      <c r="Y3" t="s">
        <v>773</v>
      </c>
    </row>
    <row r="4" spans="1:25" x14ac:dyDescent="0.15">
      <c r="A4" t="s">
        <v>288</v>
      </c>
      <c r="C4" t="s">
        <v>316</v>
      </c>
      <c r="E4" t="s">
        <v>370</v>
      </c>
      <c r="G4" t="s">
        <v>189</v>
      </c>
      <c r="I4" t="s">
        <v>415</v>
      </c>
      <c r="K4" t="s">
        <v>543</v>
      </c>
      <c r="M4" t="s">
        <v>575</v>
      </c>
      <c r="O4" t="s">
        <v>773</v>
      </c>
      <c r="Q4" t="s">
        <v>957</v>
      </c>
      <c r="S4" t="s">
        <v>1106</v>
      </c>
      <c r="U4" t="s">
        <v>1412</v>
      </c>
      <c r="W4" t="s">
        <v>1443</v>
      </c>
      <c r="Y4" t="s">
        <v>1479</v>
      </c>
    </row>
    <row r="5" spans="1:25" x14ac:dyDescent="0.15">
      <c r="A5" t="s">
        <v>289</v>
      </c>
      <c r="C5" t="s">
        <v>317</v>
      </c>
      <c r="E5" t="s">
        <v>371</v>
      </c>
      <c r="G5" t="s">
        <v>406</v>
      </c>
      <c r="I5" t="s">
        <v>416</v>
      </c>
      <c r="K5" t="s">
        <v>544</v>
      </c>
      <c r="M5" t="s">
        <v>576</v>
      </c>
      <c r="O5" t="s">
        <v>774</v>
      </c>
      <c r="Q5" t="s">
        <v>958</v>
      </c>
      <c r="S5" t="s">
        <v>1107</v>
      </c>
      <c r="U5" t="s">
        <v>1413</v>
      </c>
      <c r="W5" t="s">
        <v>1444</v>
      </c>
      <c r="Y5" t="s">
        <v>1480</v>
      </c>
    </row>
    <row r="6" spans="1:25" x14ac:dyDescent="0.15">
      <c r="A6" t="s">
        <v>290</v>
      </c>
      <c r="C6" t="s">
        <v>318</v>
      </c>
      <c r="E6" t="s">
        <v>372</v>
      </c>
      <c r="G6" t="s">
        <v>190</v>
      </c>
      <c r="I6" t="s">
        <v>417</v>
      </c>
      <c r="K6" t="s">
        <v>545</v>
      </c>
      <c r="M6" t="s">
        <v>577</v>
      </c>
      <c r="O6" t="s">
        <v>775</v>
      </c>
      <c r="Q6" t="s">
        <v>959</v>
      </c>
      <c r="S6" t="s">
        <v>1108</v>
      </c>
      <c r="U6" t="s">
        <v>1414</v>
      </c>
      <c r="W6" t="s">
        <v>1445</v>
      </c>
      <c r="Y6" t="s">
        <v>1481</v>
      </c>
    </row>
    <row r="7" spans="1:25" x14ac:dyDescent="0.15">
      <c r="A7" t="s">
        <v>291</v>
      </c>
      <c r="C7" t="s">
        <v>319</v>
      </c>
      <c r="E7" t="s">
        <v>373</v>
      </c>
      <c r="G7" t="s">
        <v>191</v>
      </c>
      <c r="I7" t="s">
        <v>418</v>
      </c>
      <c r="K7" t="s">
        <v>546</v>
      </c>
      <c r="M7" t="s">
        <v>578</v>
      </c>
      <c r="O7" t="s">
        <v>776</v>
      </c>
      <c r="Q7" t="s">
        <v>960</v>
      </c>
      <c r="S7" t="s">
        <v>1109</v>
      </c>
      <c r="U7" t="s">
        <v>1415</v>
      </c>
      <c r="W7" t="s">
        <v>1446</v>
      </c>
      <c r="Y7" t="s">
        <v>1482</v>
      </c>
    </row>
    <row r="8" spans="1:25" x14ac:dyDescent="0.15">
      <c r="A8" t="s">
        <v>292</v>
      </c>
      <c r="C8" t="s">
        <v>320</v>
      </c>
      <c r="E8" t="s">
        <v>374</v>
      </c>
      <c r="G8" t="s">
        <v>193</v>
      </c>
      <c r="I8" t="s">
        <v>419</v>
      </c>
      <c r="K8" t="s">
        <v>547</v>
      </c>
      <c r="M8" t="s">
        <v>579</v>
      </c>
      <c r="O8" t="s">
        <v>777</v>
      </c>
      <c r="Q8" t="s">
        <v>961</v>
      </c>
      <c r="S8" t="s">
        <v>1110</v>
      </c>
      <c r="U8" t="s">
        <v>1416</v>
      </c>
      <c r="W8" t="s">
        <v>1447</v>
      </c>
      <c r="Y8" t="s">
        <v>1483</v>
      </c>
    </row>
    <row r="9" spans="1:25" x14ac:dyDescent="0.15">
      <c r="A9" t="s">
        <v>293</v>
      </c>
      <c r="C9" t="s">
        <v>321</v>
      </c>
      <c r="E9" t="s">
        <v>375</v>
      </c>
      <c r="G9" t="s">
        <v>192</v>
      </c>
      <c r="I9" t="s">
        <v>420</v>
      </c>
      <c r="K9" t="s">
        <v>548</v>
      </c>
      <c r="M9" t="s">
        <v>580</v>
      </c>
      <c r="O9" t="s">
        <v>778</v>
      </c>
      <c r="Q9" t="s">
        <v>576</v>
      </c>
      <c r="S9" t="s">
        <v>1111</v>
      </c>
      <c r="U9" t="s">
        <v>1417</v>
      </c>
      <c r="W9" t="s">
        <v>1448</v>
      </c>
      <c r="Y9" t="s">
        <v>1107</v>
      </c>
    </row>
    <row r="10" spans="1:25" x14ac:dyDescent="0.15">
      <c r="A10" t="s">
        <v>294</v>
      </c>
      <c r="C10" t="s">
        <v>322</v>
      </c>
      <c r="E10" t="s">
        <v>376</v>
      </c>
      <c r="G10" t="s">
        <v>194</v>
      </c>
      <c r="I10" t="s">
        <v>421</v>
      </c>
      <c r="K10" t="s">
        <v>549</v>
      </c>
      <c r="M10" t="s">
        <v>581</v>
      </c>
      <c r="O10" t="s">
        <v>779</v>
      </c>
      <c r="Q10" t="s">
        <v>962</v>
      </c>
      <c r="S10" t="s">
        <v>1112</v>
      </c>
      <c r="U10" t="s">
        <v>799</v>
      </c>
      <c r="W10" t="s">
        <v>1449</v>
      </c>
      <c r="Y10" t="s">
        <v>1484</v>
      </c>
    </row>
    <row r="11" spans="1:25" x14ac:dyDescent="0.15">
      <c r="A11" t="s">
        <v>295</v>
      </c>
      <c r="C11" t="s">
        <v>323</v>
      </c>
      <c r="E11" t="s">
        <v>377</v>
      </c>
      <c r="G11" t="s">
        <v>195</v>
      </c>
      <c r="I11" t="s">
        <v>422</v>
      </c>
      <c r="K11" t="s">
        <v>550</v>
      </c>
      <c r="M11" t="s">
        <v>582</v>
      </c>
      <c r="O11" t="s">
        <v>780</v>
      </c>
      <c r="Q11" t="s">
        <v>963</v>
      </c>
      <c r="S11" t="s">
        <v>1113</v>
      </c>
      <c r="U11" t="s">
        <v>800</v>
      </c>
      <c r="W11" t="s">
        <v>1450</v>
      </c>
      <c r="Y11" t="s">
        <v>1485</v>
      </c>
    </row>
    <row r="12" spans="1:25" x14ac:dyDescent="0.15">
      <c r="A12" t="s">
        <v>296</v>
      </c>
      <c r="C12" t="s">
        <v>324</v>
      </c>
      <c r="E12" t="s">
        <v>378</v>
      </c>
      <c r="G12" t="s">
        <v>196</v>
      </c>
      <c r="I12" t="s">
        <v>423</v>
      </c>
      <c r="K12" t="s">
        <v>551</v>
      </c>
      <c r="M12" t="s">
        <v>583</v>
      </c>
      <c r="O12" t="s">
        <v>781</v>
      </c>
      <c r="Q12" t="s">
        <v>964</v>
      </c>
      <c r="S12" t="s">
        <v>1114</v>
      </c>
      <c r="U12" t="s">
        <v>1418</v>
      </c>
      <c r="W12" t="s">
        <v>1451</v>
      </c>
      <c r="Y12" t="s">
        <v>1486</v>
      </c>
    </row>
    <row r="13" spans="1:25" x14ac:dyDescent="0.15">
      <c r="A13" t="s">
        <v>297</v>
      </c>
      <c r="C13" t="s">
        <v>325</v>
      </c>
      <c r="E13" t="s">
        <v>379</v>
      </c>
      <c r="G13" t="s">
        <v>197</v>
      </c>
      <c r="I13" t="s">
        <v>424</v>
      </c>
      <c r="K13" t="s">
        <v>531</v>
      </c>
      <c r="M13" t="s">
        <v>584</v>
      </c>
      <c r="O13" t="s">
        <v>600</v>
      </c>
      <c r="Q13" t="s">
        <v>965</v>
      </c>
      <c r="S13" t="s">
        <v>1115</v>
      </c>
      <c r="U13" t="s">
        <v>1419</v>
      </c>
      <c r="W13" t="s">
        <v>1452</v>
      </c>
      <c r="Y13" t="s">
        <v>1487</v>
      </c>
    </row>
    <row r="14" spans="1:25" x14ac:dyDescent="0.15">
      <c r="A14" t="s">
        <v>298</v>
      </c>
      <c r="C14" t="s">
        <v>326</v>
      </c>
      <c r="E14" t="s">
        <v>380</v>
      </c>
      <c r="G14" t="s">
        <v>407</v>
      </c>
      <c r="I14" t="s">
        <v>425</v>
      </c>
      <c r="K14" t="s">
        <v>552</v>
      </c>
      <c r="M14" t="s">
        <v>585</v>
      </c>
      <c r="O14" t="s">
        <v>575</v>
      </c>
      <c r="Q14" t="s">
        <v>966</v>
      </c>
      <c r="S14" t="s">
        <v>1116</v>
      </c>
      <c r="U14" t="s">
        <v>1420</v>
      </c>
      <c r="W14" t="s">
        <v>1453</v>
      </c>
      <c r="Y14" t="s">
        <v>1488</v>
      </c>
    </row>
    <row r="15" spans="1:25" x14ac:dyDescent="0.15">
      <c r="A15" t="s">
        <v>299</v>
      </c>
      <c r="C15" t="s">
        <v>327</v>
      </c>
      <c r="E15" t="s">
        <v>381</v>
      </c>
      <c r="G15" t="s">
        <v>198</v>
      </c>
      <c r="I15" t="s">
        <v>426</v>
      </c>
      <c r="K15" t="s">
        <v>553</v>
      </c>
      <c r="M15" t="s">
        <v>586</v>
      </c>
      <c r="O15" t="s">
        <v>603</v>
      </c>
      <c r="Q15" t="s">
        <v>967</v>
      </c>
      <c r="S15" t="s">
        <v>1117</v>
      </c>
      <c r="U15" t="s">
        <v>1421</v>
      </c>
      <c r="W15" t="s">
        <v>1454</v>
      </c>
      <c r="Y15" t="s">
        <v>1489</v>
      </c>
    </row>
    <row r="16" spans="1:25" x14ac:dyDescent="0.15">
      <c r="A16" t="s">
        <v>300</v>
      </c>
      <c r="C16" t="s">
        <v>328</v>
      </c>
      <c r="E16" t="s">
        <v>382</v>
      </c>
      <c r="G16" t="s">
        <v>199</v>
      </c>
      <c r="I16" t="s">
        <v>427</v>
      </c>
      <c r="K16" t="s">
        <v>554</v>
      </c>
      <c r="M16" t="s">
        <v>587</v>
      </c>
      <c r="O16" t="s">
        <v>782</v>
      </c>
      <c r="Q16" t="s">
        <v>968</v>
      </c>
      <c r="S16" t="s">
        <v>1118</v>
      </c>
      <c r="U16" t="s">
        <v>1422</v>
      </c>
      <c r="W16" t="s">
        <v>1455</v>
      </c>
      <c r="Y16" t="s">
        <v>1490</v>
      </c>
    </row>
    <row r="17" spans="1:25" x14ac:dyDescent="0.15">
      <c r="A17" t="s">
        <v>301</v>
      </c>
      <c r="C17" t="s">
        <v>329</v>
      </c>
      <c r="E17" t="s">
        <v>383</v>
      </c>
      <c r="G17" t="s">
        <v>200</v>
      </c>
      <c r="I17" t="s">
        <v>428</v>
      </c>
      <c r="K17" t="s">
        <v>555</v>
      </c>
      <c r="M17" t="s">
        <v>588</v>
      </c>
      <c r="O17" t="s">
        <v>783</v>
      </c>
      <c r="Q17" t="s">
        <v>969</v>
      </c>
      <c r="S17" t="s">
        <v>1119</v>
      </c>
      <c r="U17" t="s">
        <v>1423</v>
      </c>
      <c r="W17" t="s">
        <v>1456</v>
      </c>
      <c r="Y17" t="s">
        <v>1491</v>
      </c>
    </row>
    <row r="18" spans="1:25" x14ac:dyDescent="0.15">
      <c r="A18" t="s">
        <v>302</v>
      </c>
      <c r="C18" t="s">
        <v>330</v>
      </c>
      <c r="E18" t="s">
        <v>384</v>
      </c>
      <c r="G18" t="s">
        <v>201</v>
      </c>
      <c r="I18" t="s">
        <v>429</v>
      </c>
      <c r="K18" t="s">
        <v>556</v>
      </c>
      <c r="M18" t="s">
        <v>589</v>
      </c>
      <c r="O18" t="s">
        <v>784</v>
      </c>
      <c r="Q18" t="s">
        <v>970</v>
      </c>
      <c r="S18" t="s">
        <v>1120</v>
      </c>
      <c r="U18" t="s">
        <v>1424</v>
      </c>
      <c r="W18" t="s">
        <v>1457</v>
      </c>
      <c r="Y18" t="s">
        <v>1492</v>
      </c>
    </row>
    <row r="19" spans="1:25" x14ac:dyDescent="0.15">
      <c r="A19" t="s">
        <v>214</v>
      </c>
      <c r="C19" t="s">
        <v>331</v>
      </c>
      <c r="E19" t="s">
        <v>385</v>
      </c>
      <c r="G19" t="s">
        <v>202</v>
      </c>
      <c r="I19" t="s">
        <v>430</v>
      </c>
      <c r="K19" t="s">
        <v>557</v>
      </c>
      <c r="M19" t="s">
        <v>590</v>
      </c>
      <c r="O19" t="s">
        <v>785</v>
      </c>
      <c r="Q19" t="s">
        <v>971</v>
      </c>
      <c r="S19" t="s">
        <v>1121</v>
      </c>
      <c r="U19" t="s">
        <v>681</v>
      </c>
      <c r="W19" t="s">
        <v>1458</v>
      </c>
      <c r="Y19" t="s">
        <v>1493</v>
      </c>
    </row>
    <row r="20" spans="1:25" x14ac:dyDescent="0.15">
      <c r="A20" t="s">
        <v>215</v>
      </c>
      <c r="C20" t="s">
        <v>332</v>
      </c>
      <c r="E20" t="s">
        <v>386</v>
      </c>
      <c r="G20" t="s">
        <v>203</v>
      </c>
      <c r="I20" t="s">
        <v>431</v>
      </c>
      <c r="K20" t="s">
        <v>558</v>
      </c>
      <c r="M20" t="s">
        <v>591</v>
      </c>
      <c r="O20" t="s">
        <v>786</v>
      </c>
      <c r="Q20" t="s">
        <v>972</v>
      </c>
      <c r="S20" t="s">
        <v>1122</v>
      </c>
      <c r="U20" t="s">
        <v>1425</v>
      </c>
      <c r="W20" t="s">
        <v>1459</v>
      </c>
      <c r="Y20" t="s">
        <v>1494</v>
      </c>
    </row>
    <row r="21" spans="1:25" x14ac:dyDescent="0.15">
      <c r="A21" t="s">
        <v>303</v>
      </c>
      <c r="C21" t="s">
        <v>333</v>
      </c>
      <c r="E21" t="s">
        <v>387</v>
      </c>
      <c r="G21" t="s">
        <v>408</v>
      </c>
      <c r="I21" t="s">
        <v>432</v>
      </c>
      <c r="K21" t="s">
        <v>559</v>
      </c>
      <c r="M21" t="s">
        <v>592</v>
      </c>
      <c r="O21" t="s">
        <v>787</v>
      </c>
      <c r="Q21" t="s">
        <v>973</v>
      </c>
      <c r="S21" t="s">
        <v>1123</v>
      </c>
      <c r="U21" t="s">
        <v>1426</v>
      </c>
      <c r="W21" t="s">
        <v>1460</v>
      </c>
      <c r="Y21" t="s">
        <v>537</v>
      </c>
    </row>
    <row r="22" spans="1:25" x14ac:dyDescent="0.15">
      <c r="A22" t="s">
        <v>304</v>
      </c>
      <c r="C22" t="s">
        <v>334</v>
      </c>
      <c r="E22" t="s">
        <v>388</v>
      </c>
      <c r="G22" t="s">
        <v>204</v>
      </c>
      <c r="I22" t="s">
        <v>433</v>
      </c>
      <c r="K22" t="s">
        <v>560</v>
      </c>
      <c r="M22" t="s">
        <v>593</v>
      </c>
      <c r="O22" t="s">
        <v>788</v>
      </c>
      <c r="Q22" t="s">
        <v>974</v>
      </c>
      <c r="S22" t="s">
        <v>1124</v>
      </c>
      <c r="U22" t="s">
        <v>1427</v>
      </c>
      <c r="W22" t="s">
        <v>645</v>
      </c>
      <c r="Y22" t="s">
        <v>782</v>
      </c>
    </row>
    <row r="23" spans="1:25" x14ac:dyDescent="0.15">
      <c r="A23" t="s">
        <v>216</v>
      </c>
      <c r="C23" t="s">
        <v>335</v>
      </c>
      <c r="E23" t="s">
        <v>389</v>
      </c>
      <c r="G23" t="s">
        <v>409</v>
      </c>
      <c r="I23" t="s">
        <v>434</v>
      </c>
      <c r="K23" t="s">
        <v>561</v>
      </c>
      <c r="M23" t="s">
        <v>594</v>
      </c>
      <c r="O23" t="s">
        <v>789</v>
      </c>
      <c r="Q23" t="s">
        <v>975</v>
      </c>
      <c r="S23" t="s">
        <v>1125</v>
      </c>
      <c r="U23" t="s">
        <v>1428</v>
      </c>
      <c r="W23" t="s">
        <v>1461</v>
      </c>
      <c r="Y23" t="s">
        <v>1495</v>
      </c>
    </row>
    <row r="24" spans="1:25" x14ac:dyDescent="0.15">
      <c r="A24" t="s">
        <v>305</v>
      </c>
      <c r="C24" t="s">
        <v>336</v>
      </c>
      <c r="E24" t="s">
        <v>390</v>
      </c>
      <c r="G24" t="s">
        <v>205</v>
      </c>
      <c r="I24" t="s">
        <v>435</v>
      </c>
      <c r="K24" t="s">
        <v>562</v>
      </c>
      <c r="M24" t="s">
        <v>595</v>
      </c>
      <c r="O24" t="s">
        <v>790</v>
      </c>
      <c r="Q24" t="s">
        <v>976</v>
      </c>
      <c r="S24" t="s">
        <v>1126</v>
      </c>
      <c r="U24" t="s">
        <v>1429</v>
      </c>
      <c r="Y24" t="s">
        <v>788</v>
      </c>
    </row>
    <row r="25" spans="1:25" x14ac:dyDescent="0.15">
      <c r="A25" t="s">
        <v>217</v>
      </c>
      <c r="C25" t="s">
        <v>337</v>
      </c>
      <c r="E25" t="s">
        <v>391</v>
      </c>
      <c r="G25" t="s">
        <v>206</v>
      </c>
      <c r="I25" t="s">
        <v>436</v>
      </c>
      <c r="K25" t="s">
        <v>563</v>
      </c>
      <c r="M25" t="s">
        <v>596</v>
      </c>
      <c r="O25" t="s">
        <v>791</v>
      </c>
      <c r="Q25" t="s">
        <v>977</v>
      </c>
      <c r="S25" t="s">
        <v>1127</v>
      </c>
      <c r="U25" t="s">
        <v>1430</v>
      </c>
      <c r="Y25" t="s">
        <v>690</v>
      </c>
    </row>
    <row r="26" spans="1:25" x14ac:dyDescent="0.15">
      <c r="A26" t="s">
        <v>218</v>
      </c>
      <c r="C26" t="s">
        <v>338</v>
      </c>
      <c r="E26" t="s">
        <v>392</v>
      </c>
      <c r="G26" t="s">
        <v>207</v>
      </c>
      <c r="I26" t="s">
        <v>437</v>
      </c>
      <c r="K26" t="s">
        <v>564</v>
      </c>
      <c r="M26" t="s">
        <v>597</v>
      </c>
      <c r="O26" t="s">
        <v>792</v>
      </c>
      <c r="Q26" t="s">
        <v>978</v>
      </c>
      <c r="S26" t="s">
        <v>1128</v>
      </c>
      <c r="U26" t="s">
        <v>1431</v>
      </c>
      <c r="Y26" t="s">
        <v>1496</v>
      </c>
    </row>
    <row r="27" spans="1:25" x14ac:dyDescent="0.15">
      <c r="A27" t="s">
        <v>306</v>
      </c>
      <c r="C27" t="s">
        <v>339</v>
      </c>
      <c r="E27" t="s">
        <v>393</v>
      </c>
      <c r="G27" t="s">
        <v>208</v>
      </c>
      <c r="I27" t="s">
        <v>438</v>
      </c>
      <c r="K27" t="s">
        <v>565</v>
      </c>
      <c r="M27" t="s">
        <v>598</v>
      </c>
      <c r="O27" t="s">
        <v>580</v>
      </c>
      <c r="Q27" t="s">
        <v>979</v>
      </c>
      <c r="S27" t="s">
        <v>1129</v>
      </c>
      <c r="U27" t="s">
        <v>1432</v>
      </c>
      <c r="Y27" t="s">
        <v>1497</v>
      </c>
    </row>
    <row r="28" spans="1:25" x14ac:dyDescent="0.15">
      <c r="A28" t="s">
        <v>307</v>
      </c>
      <c r="C28" t="s">
        <v>340</v>
      </c>
      <c r="E28" t="s">
        <v>394</v>
      </c>
      <c r="G28" t="s">
        <v>209</v>
      </c>
      <c r="I28" t="s">
        <v>439</v>
      </c>
      <c r="K28" t="s">
        <v>566</v>
      </c>
      <c r="M28" t="s">
        <v>599</v>
      </c>
      <c r="O28" t="s">
        <v>581</v>
      </c>
      <c r="Q28" t="s">
        <v>421</v>
      </c>
      <c r="S28" t="s">
        <v>580</v>
      </c>
      <c r="U28" t="s">
        <v>1433</v>
      </c>
      <c r="Y28" t="s">
        <v>1498</v>
      </c>
    </row>
    <row r="29" spans="1:25" x14ac:dyDescent="0.15">
      <c r="A29" t="s">
        <v>219</v>
      </c>
      <c r="C29" t="s">
        <v>341</v>
      </c>
      <c r="E29" t="s">
        <v>395</v>
      </c>
      <c r="G29" t="s">
        <v>410</v>
      </c>
      <c r="I29" t="s">
        <v>440</v>
      </c>
      <c r="K29" t="s">
        <v>567</v>
      </c>
      <c r="M29" t="s">
        <v>600</v>
      </c>
      <c r="O29" t="s">
        <v>582</v>
      </c>
      <c r="Q29" t="s">
        <v>980</v>
      </c>
      <c r="S29" t="s">
        <v>581</v>
      </c>
      <c r="U29" t="s">
        <v>1434</v>
      </c>
      <c r="Y29" t="s">
        <v>1499</v>
      </c>
    </row>
    <row r="30" spans="1:25" x14ac:dyDescent="0.15">
      <c r="A30" t="s">
        <v>308</v>
      </c>
      <c r="C30" t="s">
        <v>342</v>
      </c>
      <c r="E30" t="s">
        <v>396</v>
      </c>
      <c r="G30" t="s">
        <v>210</v>
      </c>
      <c r="I30" t="s">
        <v>441</v>
      </c>
      <c r="K30" t="s">
        <v>568</v>
      </c>
      <c r="M30" t="s">
        <v>601</v>
      </c>
      <c r="O30" t="s">
        <v>583</v>
      </c>
      <c r="Q30" t="s">
        <v>981</v>
      </c>
      <c r="S30" t="s">
        <v>582</v>
      </c>
      <c r="U30" t="s">
        <v>1435</v>
      </c>
      <c r="Y30" t="s">
        <v>1500</v>
      </c>
    </row>
    <row r="31" spans="1:25" x14ac:dyDescent="0.15">
      <c r="A31" t="s">
        <v>220</v>
      </c>
      <c r="C31" t="s">
        <v>343</v>
      </c>
      <c r="E31" t="s">
        <v>397</v>
      </c>
      <c r="I31" t="s">
        <v>442</v>
      </c>
      <c r="K31" t="s">
        <v>569</v>
      </c>
      <c r="M31" t="s">
        <v>602</v>
      </c>
      <c r="O31" t="s">
        <v>793</v>
      </c>
      <c r="Q31" t="s">
        <v>982</v>
      </c>
      <c r="S31" t="s">
        <v>583</v>
      </c>
      <c r="U31" t="s">
        <v>1436</v>
      </c>
      <c r="Y31" t="s">
        <v>1501</v>
      </c>
    </row>
    <row r="32" spans="1:25" x14ac:dyDescent="0.15">
      <c r="A32" t="s">
        <v>221</v>
      </c>
      <c r="C32" t="s">
        <v>344</v>
      </c>
      <c r="E32" t="s">
        <v>398</v>
      </c>
      <c r="I32" t="s">
        <v>443</v>
      </c>
      <c r="K32" t="s">
        <v>570</v>
      </c>
      <c r="M32" t="s">
        <v>603</v>
      </c>
      <c r="O32" t="s">
        <v>665</v>
      </c>
      <c r="Q32" t="s">
        <v>983</v>
      </c>
      <c r="S32" t="s">
        <v>1130</v>
      </c>
      <c r="U32" t="s">
        <v>1437</v>
      </c>
      <c r="Y32" t="s">
        <v>1502</v>
      </c>
    </row>
    <row r="33" spans="1:25" x14ac:dyDescent="0.15">
      <c r="A33" t="s">
        <v>309</v>
      </c>
      <c r="C33" t="s">
        <v>345</v>
      </c>
      <c r="E33" t="s">
        <v>399</v>
      </c>
      <c r="I33" t="s">
        <v>444</v>
      </c>
      <c r="K33" t="s">
        <v>571</v>
      </c>
      <c r="M33" t="s">
        <v>604</v>
      </c>
      <c r="O33" t="s">
        <v>710</v>
      </c>
      <c r="Q33" t="s">
        <v>984</v>
      </c>
      <c r="S33" t="s">
        <v>1131</v>
      </c>
      <c r="U33" t="s">
        <v>1438</v>
      </c>
      <c r="Y33" t="s">
        <v>965</v>
      </c>
    </row>
    <row r="34" spans="1:25" x14ac:dyDescent="0.15">
      <c r="A34" t="s">
        <v>310</v>
      </c>
      <c r="C34" t="s">
        <v>346</v>
      </c>
      <c r="E34" t="s">
        <v>400</v>
      </c>
      <c r="I34" t="s">
        <v>445</v>
      </c>
      <c r="K34" t="s">
        <v>572</v>
      </c>
      <c r="M34" t="s">
        <v>605</v>
      </c>
      <c r="O34" t="s">
        <v>794</v>
      </c>
      <c r="Q34" t="s">
        <v>985</v>
      </c>
      <c r="S34" t="s">
        <v>837</v>
      </c>
      <c r="U34" t="s">
        <v>1439</v>
      </c>
      <c r="Y34" t="s">
        <v>1503</v>
      </c>
    </row>
    <row r="35" spans="1:25" x14ac:dyDescent="0.15">
      <c r="A35" t="s">
        <v>222</v>
      </c>
      <c r="C35" t="s">
        <v>347</v>
      </c>
      <c r="E35" t="s">
        <v>401</v>
      </c>
      <c r="I35" t="s">
        <v>446</v>
      </c>
      <c r="M35" t="s">
        <v>606</v>
      </c>
      <c r="O35" t="s">
        <v>795</v>
      </c>
      <c r="Q35" t="s">
        <v>986</v>
      </c>
      <c r="S35" t="s">
        <v>1132</v>
      </c>
      <c r="U35" t="s">
        <v>1440</v>
      </c>
      <c r="Y35" t="s">
        <v>1504</v>
      </c>
    </row>
    <row r="36" spans="1:25" x14ac:dyDescent="0.15">
      <c r="A36" t="s">
        <v>223</v>
      </c>
      <c r="C36" t="s">
        <v>348</v>
      </c>
      <c r="E36" t="s">
        <v>402</v>
      </c>
      <c r="I36" t="s">
        <v>447</v>
      </c>
      <c r="M36" t="s">
        <v>607</v>
      </c>
      <c r="O36" t="s">
        <v>796</v>
      </c>
      <c r="Q36" t="s">
        <v>987</v>
      </c>
      <c r="S36" t="s">
        <v>1133</v>
      </c>
      <c r="U36" t="s">
        <v>1441</v>
      </c>
      <c r="Y36" t="s">
        <v>1505</v>
      </c>
    </row>
    <row r="37" spans="1:25" x14ac:dyDescent="0.15">
      <c r="A37" t="s">
        <v>224</v>
      </c>
      <c r="C37" t="s">
        <v>349</v>
      </c>
      <c r="E37" t="s">
        <v>403</v>
      </c>
      <c r="I37" t="s">
        <v>448</v>
      </c>
      <c r="M37" t="s">
        <v>608</v>
      </c>
      <c r="O37" t="s">
        <v>797</v>
      </c>
      <c r="Q37" t="s">
        <v>988</v>
      </c>
      <c r="S37" t="s">
        <v>1134</v>
      </c>
      <c r="Y37" t="s">
        <v>1506</v>
      </c>
    </row>
    <row r="38" spans="1:25" x14ac:dyDescent="0.15">
      <c r="A38" t="s">
        <v>225</v>
      </c>
      <c r="C38" t="s">
        <v>350</v>
      </c>
      <c r="E38" t="s">
        <v>404</v>
      </c>
      <c r="I38" t="s">
        <v>449</v>
      </c>
      <c r="M38" t="s">
        <v>609</v>
      </c>
      <c r="O38" t="s">
        <v>798</v>
      </c>
      <c r="Q38" t="s">
        <v>989</v>
      </c>
      <c r="S38" t="s">
        <v>1135</v>
      </c>
      <c r="Y38" t="s">
        <v>665</v>
      </c>
    </row>
    <row r="39" spans="1:25" x14ac:dyDescent="0.15">
      <c r="A39" t="s">
        <v>311</v>
      </c>
      <c r="C39" t="s">
        <v>351</v>
      </c>
      <c r="I39" t="s">
        <v>450</v>
      </c>
      <c r="M39" t="s">
        <v>610</v>
      </c>
      <c r="O39" t="s">
        <v>799</v>
      </c>
      <c r="Q39" t="s">
        <v>990</v>
      </c>
      <c r="S39" t="s">
        <v>1136</v>
      </c>
      <c r="Y39" t="s">
        <v>1507</v>
      </c>
    </row>
    <row r="40" spans="1:25" x14ac:dyDescent="0.15">
      <c r="A40" t="s">
        <v>226</v>
      </c>
      <c r="C40" t="s">
        <v>352</v>
      </c>
      <c r="I40" t="s">
        <v>451</v>
      </c>
      <c r="M40" t="s">
        <v>611</v>
      </c>
      <c r="O40" t="s">
        <v>800</v>
      </c>
      <c r="Q40" t="s">
        <v>991</v>
      </c>
      <c r="S40" t="s">
        <v>1137</v>
      </c>
      <c r="Y40" t="s">
        <v>1508</v>
      </c>
    </row>
    <row r="41" spans="1:25" x14ac:dyDescent="0.15">
      <c r="A41" t="s">
        <v>227</v>
      </c>
      <c r="C41" t="s">
        <v>353</v>
      </c>
      <c r="I41" t="s">
        <v>452</v>
      </c>
      <c r="M41" t="s">
        <v>612</v>
      </c>
      <c r="O41" t="s">
        <v>801</v>
      </c>
      <c r="Q41" t="s">
        <v>992</v>
      </c>
      <c r="S41" t="s">
        <v>1138</v>
      </c>
      <c r="Y41" t="s">
        <v>1509</v>
      </c>
    </row>
    <row r="42" spans="1:25" x14ac:dyDescent="0.15">
      <c r="A42" t="s">
        <v>228</v>
      </c>
      <c r="C42" t="s">
        <v>354</v>
      </c>
      <c r="I42" t="s">
        <v>453</v>
      </c>
      <c r="M42" t="s">
        <v>613</v>
      </c>
      <c r="O42" t="s">
        <v>802</v>
      </c>
      <c r="Q42" t="s">
        <v>993</v>
      </c>
      <c r="S42" t="s">
        <v>1139</v>
      </c>
      <c r="Y42" t="s">
        <v>1510</v>
      </c>
    </row>
    <row r="43" spans="1:25" x14ac:dyDescent="0.15">
      <c r="A43" t="s">
        <v>229</v>
      </c>
      <c r="C43" t="s">
        <v>355</v>
      </c>
      <c r="I43" t="s">
        <v>454</v>
      </c>
      <c r="M43" t="s">
        <v>614</v>
      </c>
      <c r="O43" t="s">
        <v>334</v>
      </c>
      <c r="Q43" t="s">
        <v>994</v>
      </c>
      <c r="S43" t="s">
        <v>1140</v>
      </c>
      <c r="Y43" t="s">
        <v>1511</v>
      </c>
    </row>
    <row r="44" spans="1:25" x14ac:dyDescent="0.15">
      <c r="A44" t="s">
        <v>230</v>
      </c>
      <c r="C44" t="s">
        <v>356</v>
      </c>
      <c r="I44" t="s">
        <v>455</v>
      </c>
      <c r="M44" t="s">
        <v>615</v>
      </c>
      <c r="O44" t="s">
        <v>803</v>
      </c>
      <c r="Q44" t="s">
        <v>995</v>
      </c>
      <c r="S44" t="s">
        <v>1141</v>
      </c>
      <c r="Y44" t="s">
        <v>1512</v>
      </c>
    </row>
    <row r="45" spans="1:25" x14ac:dyDescent="0.15">
      <c r="A45" t="s">
        <v>312</v>
      </c>
      <c r="C45" t="s">
        <v>297</v>
      </c>
      <c r="I45" t="s">
        <v>456</v>
      </c>
      <c r="M45" t="s">
        <v>616</v>
      </c>
      <c r="O45" t="s">
        <v>804</v>
      </c>
      <c r="Q45" t="s">
        <v>996</v>
      </c>
      <c r="S45" t="s">
        <v>1142</v>
      </c>
      <c r="Y45" t="s">
        <v>924</v>
      </c>
    </row>
    <row r="46" spans="1:25" x14ac:dyDescent="0.15">
      <c r="A46" t="s">
        <v>313</v>
      </c>
      <c r="C46" t="s">
        <v>298</v>
      </c>
      <c r="I46" t="s">
        <v>457</v>
      </c>
      <c r="M46" t="s">
        <v>617</v>
      </c>
      <c r="O46" t="s">
        <v>805</v>
      </c>
      <c r="Q46" t="s">
        <v>997</v>
      </c>
      <c r="S46" t="s">
        <v>1143</v>
      </c>
      <c r="Y46" t="s">
        <v>1513</v>
      </c>
    </row>
    <row r="47" spans="1:25" x14ac:dyDescent="0.15">
      <c r="A47" t="s">
        <v>231</v>
      </c>
      <c r="C47" t="s">
        <v>357</v>
      </c>
      <c r="I47" t="s">
        <v>458</v>
      </c>
      <c r="M47" t="s">
        <v>618</v>
      </c>
      <c r="O47" t="s">
        <v>806</v>
      </c>
      <c r="Q47" t="s">
        <v>998</v>
      </c>
      <c r="S47" t="s">
        <v>1144</v>
      </c>
      <c r="Y47" t="s">
        <v>1514</v>
      </c>
    </row>
    <row r="48" spans="1:25" x14ac:dyDescent="0.15">
      <c r="A48" t="s">
        <v>314</v>
      </c>
      <c r="C48" t="s">
        <v>358</v>
      </c>
      <c r="I48" t="s">
        <v>459</v>
      </c>
      <c r="M48" t="s">
        <v>619</v>
      </c>
      <c r="O48" t="s">
        <v>807</v>
      </c>
      <c r="Q48" t="s">
        <v>999</v>
      </c>
      <c r="S48" t="s">
        <v>1145</v>
      </c>
      <c r="Y48" t="s">
        <v>1515</v>
      </c>
    </row>
    <row r="49" spans="1:25" x14ac:dyDescent="0.15">
      <c r="A49" t="s">
        <v>232</v>
      </c>
      <c r="C49" t="s">
        <v>296</v>
      </c>
      <c r="I49" t="s">
        <v>460</v>
      </c>
      <c r="M49" t="s">
        <v>620</v>
      </c>
      <c r="O49" t="s">
        <v>705</v>
      </c>
      <c r="Q49" t="s">
        <v>1000</v>
      </c>
      <c r="S49" t="s">
        <v>1146</v>
      </c>
      <c r="Y49" t="s">
        <v>1516</v>
      </c>
    </row>
    <row r="50" spans="1:25" x14ac:dyDescent="0.15">
      <c r="A50" t="s">
        <v>233</v>
      </c>
      <c r="C50" t="s">
        <v>359</v>
      </c>
      <c r="I50" t="s">
        <v>461</v>
      </c>
      <c r="M50" t="s">
        <v>621</v>
      </c>
      <c r="O50" t="s">
        <v>588</v>
      </c>
      <c r="Q50" t="s">
        <v>1001</v>
      </c>
      <c r="S50" t="s">
        <v>1147</v>
      </c>
      <c r="Y50" t="s">
        <v>1517</v>
      </c>
    </row>
    <row r="51" spans="1:25" x14ac:dyDescent="0.15">
      <c r="A51" t="s">
        <v>234</v>
      </c>
      <c r="C51" t="s">
        <v>235</v>
      </c>
      <c r="I51" t="s">
        <v>462</v>
      </c>
      <c r="M51" t="s">
        <v>622</v>
      </c>
      <c r="O51" t="s">
        <v>808</v>
      </c>
      <c r="Q51" t="s">
        <v>1002</v>
      </c>
      <c r="S51" t="s">
        <v>1148</v>
      </c>
      <c r="Y51" t="s">
        <v>1518</v>
      </c>
    </row>
    <row r="52" spans="1:25" x14ac:dyDescent="0.15">
      <c r="C52" t="s">
        <v>236</v>
      </c>
      <c r="I52" t="s">
        <v>463</v>
      </c>
      <c r="M52" t="s">
        <v>623</v>
      </c>
      <c r="O52" t="s">
        <v>809</v>
      </c>
      <c r="Q52" t="s">
        <v>1003</v>
      </c>
      <c r="S52" t="s">
        <v>1149</v>
      </c>
      <c r="Y52" t="s">
        <v>1519</v>
      </c>
    </row>
    <row r="53" spans="1:25" x14ac:dyDescent="0.15">
      <c r="C53" t="s">
        <v>237</v>
      </c>
      <c r="I53" t="s">
        <v>464</v>
      </c>
      <c r="M53" t="s">
        <v>624</v>
      </c>
      <c r="O53" t="s">
        <v>810</v>
      </c>
      <c r="Q53" t="s">
        <v>1004</v>
      </c>
      <c r="S53" t="s">
        <v>1150</v>
      </c>
      <c r="Y53" t="s">
        <v>1159</v>
      </c>
    </row>
    <row r="54" spans="1:25" x14ac:dyDescent="0.15">
      <c r="C54" t="s">
        <v>238</v>
      </c>
      <c r="I54" t="s">
        <v>465</v>
      </c>
      <c r="M54" t="s">
        <v>625</v>
      </c>
      <c r="O54" t="s">
        <v>811</v>
      </c>
      <c r="Q54" t="s">
        <v>1005</v>
      </c>
      <c r="S54" t="s">
        <v>1151</v>
      </c>
      <c r="Y54" t="s">
        <v>1160</v>
      </c>
    </row>
    <row r="55" spans="1:25" x14ac:dyDescent="0.15">
      <c r="C55" t="s">
        <v>360</v>
      </c>
      <c r="I55" t="s">
        <v>466</v>
      </c>
      <c r="M55" t="s">
        <v>626</v>
      </c>
      <c r="O55" t="s">
        <v>812</v>
      </c>
      <c r="Q55" t="s">
        <v>1006</v>
      </c>
      <c r="S55" t="s">
        <v>1152</v>
      </c>
      <c r="Y55" t="s">
        <v>1520</v>
      </c>
    </row>
    <row r="56" spans="1:25" x14ac:dyDescent="0.15">
      <c r="C56" t="s">
        <v>361</v>
      </c>
      <c r="I56" t="s">
        <v>467</v>
      </c>
      <c r="M56" t="s">
        <v>627</v>
      </c>
      <c r="O56" t="s">
        <v>813</v>
      </c>
      <c r="Q56" t="s">
        <v>1007</v>
      </c>
      <c r="S56" t="s">
        <v>1153</v>
      </c>
      <c r="Y56" t="s">
        <v>804</v>
      </c>
    </row>
    <row r="57" spans="1:25" x14ac:dyDescent="0.15">
      <c r="C57" t="s">
        <v>362</v>
      </c>
      <c r="I57" t="s">
        <v>468</v>
      </c>
      <c r="M57" t="s">
        <v>628</v>
      </c>
      <c r="O57" t="s">
        <v>814</v>
      </c>
      <c r="Q57" t="s">
        <v>649</v>
      </c>
      <c r="S57" t="s">
        <v>1154</v>
      </c>
      <c r="Y57" t="s">
        <v>1521</v>
      </c>
    </row>
    <row r="58" spans="1:25" x14ac:dyDescent="0.15">
      <c r="C58" t="s">
        <v>239</v>
      </c>
      <c r="I58" t="s">
        <v>469</v>
      </c>
      <c r="M58" t="s">
        <v>629</v>
      </c>
      <c r="O58" t="s">
        <v>722</v>
      </c>
      <c r="Q58" t="s">
        <v>577</v>
      </c>
      <c r="S58" t="s">
        <v>1155</v>
      </c>
      <c r="Y58" t="s">
        <v>1522</v>
      </c>
    </row>
    <row r="59" spans="1:25" x14ac:dyDescent="0.15">
      <c r="C59" t="s">
        <v>240</v>
      </c>
      <c r="I59" t="s">
        <v>470</v>
      </c>
      <c r="M59" t="s">
        <v>630</v>
      </c>
      <c r="O59" t="s">
        <v>815</v>
      </c>
      <c r="Q59" t="s">
        <v>1008</v>
      </c>
      <c r="S59" t="s">
        <v>1156</v>
      </c>
      <c r="Y59" t="s">
        <v>1523</v>
      </c>
    </row>
    <row r="60" spans="1:25" x14ac:dyDescent="0.15">
      <c r="C60" t="s">
        <v>241</v>
      </c>
      <c r="I60" t="s">
        <v>471</v>
      </c>
      <c r="M60" t="s">
        <v>631</v>
      </c>
      <c r="O60" t="s">
        <v>816</v>
      </c>
      <c r="Q60" t="s">
        <v>1009</v>
      </c>
      <c r="S60" t="s">
        <v>1157</v>
      </c>
      <c r="Y60" t="s">
        <v>1524</v>
      </c>
    </row>
    <row r="61" spans="1:25" x14ac:dyDescent="0.15">
      <c r="C61" t="s">
        <v>242</v>
      </c>
      <c r="I61" t="s">
        <v>472</v>
      </c>
      <c r="M61" t="s">
        <v>632</v>
      </c>
      <c r="O61" t="s">
        <v>817</v>
      </c>
      <c r="Q61" t="s">
        <v>1010</v>
      </c>
      <c r="S61" t="s">
        <v>1158</v>
      </c>
      <c r="Y61" t="s">
        <v>808</v>
      </c>
    </row>
    <row r="62" spans="1:25" x14ac:dyDescent="0.15">
      <c r="C62" t="s">
        <v>243</v>
      </c>
      <c r="I62" t="s">
        <v>473</v>
      </c>
      <c r="M62" t="s">
        <v>633</v>
      </c>
      <c r="O62" t="s">
        <v>818</v>
      </c>
      <c r="Q62" t="s">
        <v>1011</v>
      </c>
      <c r="S62" t="s">
        <v>1159</v>
      </c>
      <c r="Y62" t="s">
        <v>809</v>
      </c>
    </row>
    <row r="63" spans="1:25" x14ac:dyDescent="0.15">
      <c r="C63" t="s">
        <v>244</v>
      </c>
      <c r="I63" t="s">
        <v>474</v>
      </c>
      <c r="M63" t="s">
        <v>634</v>
      </c>
      <c r="O63" t="s">
        <v>594</v>
      </c>
      <c r="Q63" t="s">
        <v>1012</v>
      </c>
      <c r="S63" t="s">
        <v>1160</v>
      </c>
      <c r="Y63" t="s">
        <v>810</v>
      </c>
    </row>
    <row r="64" spans="1:25" x14ac:dyDescent="0.15">
      <c r="C64" t="s">
        <v>245</v>
      </c>
      <c r="I64" t="s">
        <v>475</v>
      </c>
      <c r="M64" t="s">
        <v>635</v>
      </c>
      <c r="O64" t="s">
        <v>692</v>
      </c>
      <c r="Q64" t="s">
        <v>1013</v>
      </c>
      <c r="S64" t="s">
        <v>1161</v>
      </c>
      <c r="Y64" t="s">
        <v>811</v>
      </c>
    </row>
    <row r="65" spans="3:25" x14ac:dyDescent="0.15">
      <c r="C65" t="s">
        <v>246</v>
      </c>
      <c r="I65" t="s">
        <v>476</v>
      </c>
      <c r="M65" t="s">
        <v>636</v>
      </c>
      <c r="O65" t="s">
        <v>819</v>
      </c>
      <c r="Q65" t="s">
        <v>1014</v>
      </c>
      <c r="S65" t="s">
        <v>1162</v>
      </c>
      <c r="Y65" t="s">
        <v>812</v>
      </c>
    </row>
    <row r="66" spans="3:25" x14ac:dyDescent="0.15">
      <c r="C66" t="s">
        <v>247</v>
      </c>
      <c r="I66" t="s">
        <v>477</v>
      </c>
      <c r="M66" t="s">
        <v>637</v>
      </c>
      <c r="O66" t="s">
        <v>820</v>
      </c>
      <c r="Q66" t="s">
        <v>1015</v>
      </c>
      <c r="S66" t="s">
        <v>803</v>
      </c>
      <c r="Y66" t="s">
        <v>1525</v>
      </c>
    </row>
    <row r="67" spans="3:25" x14ac:dyDescent="0.15">
      <c r="C67" t="s">
        <v>248</v>
      </c>
      <c r="I67" t="s">
        <v>478</v>
      </c>
      <c r="M67" t="s">
        <v>638</v>
      </c>
      <c r="O67" t="s">
        <v>821</v>
      </c>
      <c r="Q67" t="s">
        <v>1016</v>
      </c>
      <c r="S67" t="s">
        <v>1163</v>
      </c>
      <c r="Y67" t="s">
        <v>1526</v>
      </c>
    </row>
    <row r="68" spans="3:25" x14ac:dyDescent="0.15">
      <c r="C68" t="s">
        <v>249</v>
      </c>
      <c r="I68" t="s">
        <v>479</v>
      </c>
      <c r="M68" t="s">
        <v>639</v>
      </c>
      <c r="O68" t="s">
        <v>822</v>
      </c>
      <c r="Q68" t="s">
        <v>1017</v>
      </c>
      <c r="S68" t="s">
        <v>1164</v>
      </c>
      <c r="Y68" t="s">
        <v>1527</v>
      </c>
    </row>
    <row r="69" spans="3:25" x14ac:dyDescent="0.15">
      <c r="C69" t="s">
        <v>250</v>
      </c>
      <c r="I69" t="s">
        <v>480</v>
      </c>
      <c r="M69" t="s">
        <v>640</v>
      </c>
      <c r="O69" t="s">
        <v>823</v>
      </c>
      <c r="Q69" t="s">
        <v>1018</v>
      </c>
      <c r="S69" t="s">
        <v>845</v>
      </c>
      <c r="Y69" t="s">
        <v>1528</v>
      </c>
    </row>
    <row r="70" spans="3:25" x14ac:dyDescent="0.15">
      <c r="C70" t="s">
        <v>251</v>
      </c>
      <c r="I70" t="s">
        <v>481</v>
      </c>
      <c r="M70" t="s">
        <v>641</v>
      </c>
      <c r="O70" t="s">
        <v>621</v>
      </c>
      <c r="Q70" t="s">
        <v>1019</v>
      </c>
      <c r="S70" t="s">
        <v>1165</v>
      </c>
      <c r="Y70" t="s">
        <v>1529</v>
      </c>
    </row>
    <row r="71" spans="3:25" x14ac:dyDescent="0.15">
      <c r="C71" t="s">
        <v>252</v>
      </c>
      <c r="I71" t="s">
        <v>482</v>
      </c>
      <c r="M71" t="s">
        <v>642</v>
      </c>
      <c r="O71" t="s">
        <v>622</v>
      </c>
      <c r="Q71" t="s">
        <v>1020</v>
      </c>
      <c r="S71" t="s">
        <v>1166</v>
      </c>
      <c r="Y71" t="s">
        <v>1530</v>
      </c>
    </row>
    <row r="72" spans="3:25" x14ac:dyDescent="0.15">
      <c r="C72" t="s">
        <v>363</v>
      </c>
      <c r="I72" t="s">
        <v>483</v>
      </c>
      <c r="M72" t="s">
        <v>643</v>
      </c>
      <c r="O72" t="s">
        <v>623</v>
      </c>
      <c r="Q72" t="s">
        <v>443</v>
      </c>
      <c r="S72" t="s">
        <v>1167</v>
      </c>
      <c r="Y72" t="s">
        <v>1531</v>
      </c>
    </row>
    <row r="73" spans="3:25" x14ac:dyDescent="0.15">
      <c r="C73" t="s">
        <v>253</v>
      </c>
      <c r="I73" t="s">
        <v>484</v>
      </c>
      <c r="M73" t="s">
        <v>644</v>
      </c>
      <c r="O73" t="s">
        <v>624</v>
      </c>
      <c r="Q73" t="s">
        <v>1021</v>
      </c>
      <c r="S73" t="s">
        <v>1168</v>
      </c>
      <c r="Y73" t="s">
        <v>1132</v>
      </c>
    </row>
    <row r="74" spans="3:25" x14ac:dyDescent="0.15">
      <c r="C74" t="s">
        <v>254</v>
      </c>
      <c r="I74" t="s">
        <v>485</v>
      </c>
      <c r="M74" t="s">
        <v>645</v>
      </c>
      <c r="O74" t="s">
        <v>505</v>
      </c>
      <c r="Q74" t="s">
        <v>1022</v>
      </c>
      <c r="S74" t="s">
        <v>1169</v>
      </c>
      <c r="Y74" t="s">
        <v>814</v>
      </c>
    </row>
    <row r="75" spans="3:25" x14ac:dyDescent="0.15">
      <c r="C75" t="s">
        <v>255</v>
      </c>
      <c r="I75" t="s">
        <v>486</v>
      </c>
      <c r="M75" t="s">
        <v>646</v>
      </c>
      <c r="O75" t="s">
        <v>824</v>
      </c>
      <c r="Q75" t="s">
        <v>1023</v>
      </c>
      <c r="S75" t="s">
        <v>1170</v>
      </c>
      <c r="Y75" t="s">
        <v>1532</v>
      </c>
    </row>
    <row r="76" spans="3:25" x14ac:dyDescent="0.15">
      <c r="C76" t="s">
        <v>256</v>
      </c>
      <c r="I76" t="s">
        <v>487</v>
      </c>
      <c r="M76" t="s">
        <v>647</v>
      </c>
      <c r="O76" t="s">
        <v>825</v>
      </c>
      <c r="Q76" t="s">
        <v>1024</v>
      </c>
      <c r="S76" t="s">
        <v>1171</v>
      </c>
      <c r="Y76" t="s">
        <v>1533</v>
      </c>
    </row>
    <row r="77" spans="3:25" x14ac:dyDescent="0.15">
      <c r="C77" t="s">
        <v>257</v>
      </c>
      <c r="I77" t="s">
        <v>488</v>
      </c>
      <c r="M77" t="s">
        <v>648</v>
      </c>
      <c r="O77" t="s">
        <v>697</v>
      </c>
      <c r="Q77" t="s">
        <v>1025</v>
      </c>
      <c r="S77" t="s">
        <v>1172</v>
      </c>
      <c r="Y77" t="s">
        <v>852</v>
      </c>
    </row>
    <row r="78" spans="3:25" x14ac:dyDescent="0.15">
      <c r="C78" t="s">
        <v>258</v>
      </c>
      <c r="I78" t="s">
        <v>489</v>
      </c>
      <c r="M78" t="s">
        <v>649</v>
      </c>
      <c r="O78" t="s">
        <v>647</v>
      </c>
      <c r="Q78" t="s">
        <v>1026</v>
      </c>
      <c r="S78" t="s">
        <v>1173</v>
      </c>
      <c r="Y78" t="s">
        <v>1534</v>
      </c>
    </row>
    <row r="79" spans="3:25" x14ac:dyDescent="0.15">
      <c r="C79" t="s">
        <v>364</v>
      </c>
      <c r="I79" t="s">
        <v>490</v>
      </c>
      <c r="M79" t="s">
        <v>650</v>
      </c>
      <c r="O79" t="s">
        <v>826</v>
      </c>
      <c r="Q79" t="s">
        <v>1027</v>
      </c>
      <c r="S79" t="s">
        <v>1174</v>
      </c>
      <c r="Y79" t="s">
        <v>1535</v>
      </c>
    </row>
    <row r="80" spans="3:25" x14ac:dyDescent="0.15">
      <c r="C80" t="s">
        <v>259</v>
      </c>
      <c r="I80" t="s">
        <v>491</v>
      </c>
      <c r="M80" t="s">
        <v>651</v>
      </c>
      <c r="O80" t="s">
        <v>827</v>
      </c>
      <c r="Q80" t="s">
        <v>1028</v>
      </c>
      <c r="S80" t="s">
        <v>1175</v>
      </c>
      <c r="Y80" t="s">
        <v>817</v>
      </c>
    </row>
    <row r="81" spans="3:25" x14ac:dyDescent="0.15">
      <c r="C81" t="s">
        <v>365</v>
      </c>
      <c r="I81" t="s">
        <v>492</v>
      </c>
      <c r="M81" t="s">
        <v>652</v>
      </c>
      <c r="O81" t="s">
        <v>618</v>
      </c>
      <c r="Q81" t="s">
        <v>1029</v>
      </c>
      <c r="S81" t="s">
        <v>1176</v>
      </c>
      <c r="Y81" t="s">
        <v>818</v>
      </c>
    </row>
    <row r="82" spans="3:25" x14ac:dyDescent="0.15">
      <c r="C82" t="s">
        <v>260</v>
      </c>
      <c r="I82" t="s">
        <v>493</v>
      </c>
      <c r="M82" t="s">
        <v>653</v>
      </c>
      <c r="O82" t="s">
        <v>828</v>
      </c>
      <c r="Q82" t="s">
        <v>1030</v>
      </c>
      <c r="S82" t="s">
        <v>1177</v>
      </c>
      <c r="Y82" t="s">
        <v>1536</v>
      </c>
    </row>
    <row r="83" spans="3:25" x14ac:dyDescent="0.15">
      <c r="C83" t="s">
        <v>261</v>
      </c>
      <c r="I83" t="s">
        <v>494</v>
      </c>
      <c r="M83" t="s">
        <v>654</v>
      </c>
      <c r="O83" t="s">
        <v>829</v>
      </c>
      <c r="Q83" t="s">
        <v>1031</v>
      </c>
      <c r="S83" t="s">
        <v>1178</v>
      </c>
      <c r="Y83" t="s">
        <v>1537</v>
      </c>
    </row>
    <row r="84" spans="3:25" x14ac:dyDescent="0.15">
      <c r="C84" t="s">
        <v>262</v>
      </c>
      <c r="I84" t="s">
        <v>495</v>
      </c>
      <c r="M84" t="s">
        <v>655</v>
      </c>
      <c r="O84" t="s">
        <v>830</v>
      </c>
      <c r="Q84" t="s">
        <v>1032</v>
      </c>
      <c r="S84" t="s">
        <v>1179</v>
      </c>
      <c r="Y84" t="s">
        <v>1136</v>
      </c>
    </row>
    <row r="85" spans="3:25" x14ac:dyDescent="0.15">
      <c r="C85" t="s">
        <v>263</v>
      </c>
      <c r="I85" t="s">
        <v>496</v>
      </c>
      <c r="M85" t="s">
        <v>656</v>
      </c>
      <c r="O85" t="s">
        <v>831</v>
      </c>
      <c r="Q85" t="s">
        <v>1033</v>
      </c>
      <c r="S85" t="s">
        <v>1180</v>
      </c>
      <c r="Y85" t="s">
        <v>1538</v>
      </c>
    </row>
    <row r="86" spans="3:25" x14ac:dyDescent="0.15">
      <c r="C86" t="s">
        <v>264</v>
      </c>
      <c r="I86" t="s">
        <v>497</v>
      </c>
      <c r="M86" t="s">
        <v>657</v>
      </c>
      <c r="O86" t="s">
        <v>832</v>
      </c>
      <c r="Q86" t="s">
        <v>1034</v>
      </c>
      <c r="S86" t="s">
        <v>1181</v>
      </c>
      <c r="Y86" t="s">
        <v>1539</v>
      </c>
    </row>
    <row r="87" spans="3:25" x14ac:dyDescent="0.15">
      <c r="C87" t="s">
        <v>227</v>
      </c>
      <c r="I87" t="s">
        <v>498</v>
      </c>
      <c r="M87" t="s">
        <v>658</v>
      </c>
      <c r="O87" t="s">
        <v>833</v>
      </c>
      <c r="Q87" t="s">
        <v>1035</v>
      </c>
      <c r="S87" t="s">
        <v>1182</v>
      </c>
      <c r="Y87" t="s">
        <v>1540</v>
      </c>
    </row>
    <row r="88" spans="3:25" x14ac:dyDescent="0.15">
      <c r="C88" t="s">
        <v>265</v>
      </c>
      <c r="I88" t="s">
        <v>499</v>
      </c>
      <c r="M88" t="s">
        <v>659</v>
      </c>
      <c r="O88" t="s">
        <v>834</v>
      </c>
      <c r="Q88" t="s">
        <v>1036</v>
      </c>
      <c r="S88" t="s">
        <v>1183</v>
      </c>
      <c r="Y88" t="s">
        <v>1541</v>
      </c>
    </row>
    <row r="89" spans="3:25" x14ac:dyDescent="0.15">
      <c r="C89" t="s">
        <v>266</v>
      </c>
      <c r="I89" t="s">
        <v>500</v>
      </c>
      <c r="M89" t="s">
        <v>660</v>
      </c>
      <c r="O89" t="s">
        <v>835</v>
      </c>
      <c r="Q89" t="s">
        <v>1037</v>
      </c>
      <c r="S89" t="s">
        <v>1184</v>
      </c>
      <c r="Y89" t="s">
        <v>1542</v>
      </c>
    </row>
    <row r="90" spans="3:25" x14ac:dyDescent="0.15">
      <c r="C90" t="s">
        <v>267</v>
      </c>
      <c r="I90" t="s">
        <v>501</v>
      </c>
      <c r="M90" t="s">
        <v>661</v>
      </c>
      <c r="O90" t="s">
        <v>836</v>
      </c>
      <c r="Q90" t="s">
        <v>1038</v>
      </c>
      <c r="S90" t="s">
        <v>1185</v>
      </c>
      <c r="Y90" t="s">
        <v>1543</v>
      </c>
    </row>
    <row r="91" spans="3:25" x14ac:dyDescent="0.15">
      <c r="C91" t="s">
        <v>268</v>
      </c>
      <c r="I91" t="s">
        <v>502</v>
      </c>
      <c r="M91" t="s">
        <v>662</v>
      </c>
      <c r="O91" t="s">
        <v>837</v>
      </c>
      <c r="Q91" t="s">
        <v>1039</v>
      </c>
      <c r="S91" t="s">
        <v>1186</v>
      </c>
      <c r="Y91" t="s">
        <v>1544</v>
      </c>
    </row>
    <row r="92" spans="3:25" x14ac:dyDescent="0.15">
      <c r="C92" t="s">
        <v>269</v>
      </c>
      <c r="I92" t="s">
        <v>503</v>
      </c>
      <c r="M92" t="s">
        <v>663</v>
      </c>
      <c r="O92" t="s">
        <v>838</v>
      </c>
      <c r="Q92" t="s">
        <v>1040</v>
      </c>
      <c r="S92" t="s">
        <v>1187</v>
      </c>
      <c r="Y92" t="s">
        <v>1545</v>
      </c>
    </row>
    <row r="93" spans="3:25" x14ac:dyDescent="0.15">
      <c r="C93" t="s">
        <v>270</v>
      </c>
      <c r="I93" t="s">
        <v>504</v>
      </c>
      <c r="M93" t="s">
        <v>664</v>
      </c>
      <c r="O93" t="s">
        <v>839</v>
      </c>
      <c r="Q93" t="s">
        <v>1041</v>
      </c>
      <c r="S93" t="s">
        <v>1188</v>
      </c>
      <c r="Y93" t="s">
        <v>1546</v>
      </c>
    </row>
    <row r="94" spans="3:25" x14ac:dyDescent="0.15">
      <c r="C94" t="s">
        <v>271</v>
      </c>
      <c r="I94" t="s">
        <v>505</v>
      </c>
      <c r="M94" t="s">
        <v>665</v>
      </c>
      <c r="O94" t="s">
        <v>640</v>
      </c>
      <c r="Q94" t="s">
        <v>1042</v>
      </c>
      <c r="S94" t="s">
        <v>1189</v>
      </c>
      <c r="Y94" t="s">
        <v>1547</v>
      </c>
    </row>
    <row r="95" spans="3:25" x14ac:dyDescent="0.15">
      <c r="C95" t="s">
        <v>272</v>
      </c>
      <c r="I95" t="s">
        <v>506</v>
      </c>
      <c r="M95" t="s">
        <v>666</v>
      </c>
      <c r="O95" t="s">
        <v>641</v>
      </c>
      <c r="Q95" t="s">
        <v>1043</v>
      </c>
      <c r="S95" t="s">
        <v>1190</v>
      </c>
      <c r="Y95" t="s">
        <v>1548</v>
      </c>
    </row>
    <row r="96" spans="3:25" x14ac:dyDescent="0.15">
      <c r="C96" t="s">
        <v>273</v>
      </c>
      <c r="I96" t="s">
        <v>507</v>
      </c>
      <c r="M96" t="s">
        <v>667</v>
      </c>
      <c r="O96" t="s">
        <v>642</v>
      </c>
      <c r="Q96" t="s">
        <v>1044</v>
      </c>
      <c r="S96" t="s">
        <v>1001</v>
      </c>
      <c r="Y96" t="s">
        <v>1549</v>
      </c>
    </row>
    <row r="97" spans="3:25" x14ac:dyDescent="0.15">
      <c r="C97" t="s">
        <v>274</v>
      </c>
      <c r="I97" t="s">
        <v>508</v>
      </c>
      <c r="M97" t="s">
        <v>668</v>
      </c>
      <c r="O97" t="s">
        <v>643</v>
      </c>
      <c r="Q97" t="s">
        <v>1045</v>
      </c>
      <c r="S97" t="s">
        <v>1191</v>
      </c>
      <c r="Y97" t="s">
        <v>1550</v>
      </c>
    </row>
    <row r="98" spans="3:25" x14ac:dyDescent="0.15">
      <c r="C98" t="s">
        <v>275</v>
      </c>
      <c r="I98" t="s">
        <v>509</v>
      </c>
      <c r="M98" t="s">
        <v>669</v>
      </c>
      <c r="O98" t="s">
        <v>644</v>
      </c>
      <c r="Q98" t="s">
        <v>1046</v>
      </c>
      <c r="S98" t="s">
        <v>1192</v>
      </c>
      <c r="Y98" t="s">
        <v>1551</v>
      </c>
    </row>
    <row r="99" spans="3:25" x14ac:dyDescent="0.15">
      <c r="C99" t="s">
        <v>276</v>
      </c>
      <c r="I99" t="s">
        <v>510</v>
      </c>
      <c r="M99" t="s">
        <v>670</v>
      </c>
      <c r="O99" t="s">
        <v>648</v>
      </c>
      <c r="Q99" t="s">
        <v>1047</v>
      </c>
      <c r="S99" t="s">
        <v>979</v>
      </c>
      <c r="Y99" t="s">
        <v>1552</v>
      </c>
    </row>
    <row r="100" spans="3:25" x14ac:dyDescent="0.15">
      <c r="C100" t="s">
        <v>277</v>
      </c>
      <c r="I100" t="s">
        <v>511</v>
      </c>
      <c r="M100" t="s">
        <v>671</v>
      </c>
      <c r="O100" t="s">
        <v>675</v>
      </c>
      <c r="Q100" t="s">
        <v>1048</v>
      </c>
      <c r="S100" t="s">
        <v>1193</v>
      </c>
      <c r="Y100" t="s">
        <v>1553</v>
      </c>
    </row>
    <row r="101" spans="3:25" x14ac:dyDescent="0.15">
      <c r="C101" t="s">
        <v>366</v>
      </c>
      <c r="I101" t="s">
        <v>512</v>
      </c>
      <c r="M101" t="s">
        <v>672</v>
      </c>
      <c r="O101" t="s">
        <v>840</v>
      </c>
      <c r="Q101" t="s">
        <v>1049</v>
      </c>
      <c r="S101" t="s">
        <v>1194</v>
      </c>
      <c r="Y101" t="s">
        <v>1554</v>
      </c>
    </row>
    <row r="102" spans="3:25" x14ac:dyDescent="0.15">
      <c r="C102" t="s">
        <v>278</v>
      </c>
      <c r="I102" t="s">
        <v>513</v>
      </c>
      <c r="M102" t="s">
        <v>673</v>
      </c>
      <c r="O102" t="s">
        <v>841</v>
      </c>
      <c r="Q102" t="s">
        <v>1050</v>
      </c>
      <c r="S102" t="s">
        <v>1195</v>
      </c>
      <c r="Y102" t="s">
        <v>1555</v>
      </c>
    </row>
    <row r="103" spans="3:25" x14ac:dyDescent="0.15">
      <c r="C103" t="s">
        <v>279</v>
      </c>
      <c r="I103" t="s">
        <v>514</v>
      </c>
      <c r="M103" t="s">
        <v>674</v>
      </c>
      <c r="O103" t="s">
        <v>842</v>
      </c>
      <c r="Q103" t="s">
        <v>1051</v>
      </c>
      <c r="S103" t="s">
        <v>1196</v>
      </c>
      <c r="Y103" t="s">
        <v>1556</v>
      </c>
    </row>
    <row r="104" spans="3:25" x14ac:dyDescent="0.15">
      <c r="C104" t="s">
        <v>280</v>
      </c>
      <c r="I104" t="s">
        <v>515</v>
      </c>
      <c r="M104" t="s">
        <v>675</v>
      </c>
      <c r="O104" t="s">
        <v>843</v>
      </c>
      <c r="Q104" t="s">
        <v>1052</v>
      </c>
      <c r="S104" t="s">
        <v>1197</v>
      </c>
      <c r="Y104" t="s">
        <v>1557</v>
      </c>
    </row>
    <row r="105" spans="3:25" x14ac:dyDescent="0.15">
      <c r="C105" t="s">
        <v>281</v>
      </c>
      <c r="I105" t="s">
        <v>516</v>
      </c>
      <c r="M105" t="s">
        <v>676</v>
      </c>
      <c r="O105" t="s">
        <v>844</v>
      </c>
      <c r="Q105" t="s">
        <v>1053</v>
      </c>
      <c r="S105" t="s">
        <v>1198</v>
      </c>
      <c r="Y105" t="s">
        <v>1558</v>
      </c>
    </row>
    <row r="106" spans="3:25" x14ac:dyDescent="0.15">
      <c r="C106" t="s">
        <v>282</v>
      </c>
      <c r="I106" t="s">
        <v>517</v>
      </c>
      <c r="M106" t="s">
        <v>677</v>
      </c>
      <c r="O106" t="s">
        <v>845</v>
      </c>
      <c r="Q106" t="s">
        <v>691</v>
      </c>
      <c r="S106" t="s">
        <v>1199</v>
      </c>
      <c r="Y106" t="s">
        <v>1559</v>
      </c>
    </row>
    <row r="107" spans="3:25" x14ac:dyDescent="0.15">
      <c r="C107" t="s">
        <v>283</v>
      </c>
      <c r="I107" t="s">
        <v>518</v>
      </c>
      <c r="M107" t="s">
        <v>678</v>
      </c>
      <c r="O107" t="s">
        <v>846</v>
      </c>
      <c r="Q107" t="s">
        <v>1054</v>
      </c>
      <c r="S107" t="s">
        <v>1200</v>
      </c>
      <c r="Y107" t="s">
        <v>1560</v>
      </c>
    </row>
    <row r="108" spans="3:25" x14ac:dyDescent="0.15">
      <c r="C108" t="s">
        <v>284</v>
      </c>
      <c r="I108" t="s">
        <v>519</v>
      </c>
      <c r="M108" t="s">
        <v>679</v>
      </c>
      <c r="O108" t="s">
        <v>847</v>
      </c>
      <c r="Q108" t="s">
        <v>1055</v>
      </c>
      <c r="S108" t="s">
        <v>1201</v>
      </c>
      <c r="Y108" t="s">
        <v>1561</v>
      </c>
    </row>
    <row r="109" spans="3:25" x14ac:dyDescent="0.15">
      <c r="C109" t="s">
        <v>285</v>
      </c>
      <c r="I109" t="s">
        <v>520</v>
      </c>
      <c r="M109" t="s">
        <v>680</v>
      </c>
      <c r="O109" t="s">
        <v>848</v>
      </c>
      <c r="Q109" t="s">
        <v>1056</v>
      </c>
      <c r="S109" t="s">
        <v>1202</v>
      </c>
      <c r="Y109" t="s">
        <v>623</v>
      </c>
    </row>
    <row r="110" spans="3:25" x14ac:dyDescent="0.15">
      <c r="C110" t="s">
        <v>286</v>
      </c>
      <c r="I110" t="s">
        <v>521</v>
      </c>
      <c r="M110" t="s">
        <v>681</v>
      </c>
      <c r="O110" t="s">
        <v>519</v>
      </c>
      <c r="Q110" t="s">
        <v>1057</v>
      </c>
      <c r="S110" t="s">
        <v>823</v>
      </c>
      <c r="Y110" t="s">
        <v>624</v>
      </c>
    </row>
    <row r="111" spans="3:25" x14ac:dyDescent="0.15">
      <c r="I111" t="s">
        <v>522</v>
      </c>
      <c r="M111" t="s">
        <v>682</v>
      </c>
      <c r="O111" t="s">
        <v>849</v>
      </c>
      <c r="Q111" t="s">
        <v>700</v>
      </c>
      <c r="S111" t="s">
        <v>1203</v>
      </c>
      <c r="Y111" t="s">
        <v>1562</v>
      </c>
    </row>
    <row r="112" spans="3:25" x14ac:dyDescent="0.15">
      <c r="I112" t="s">
        <v>523</v>
      </c>
      <c r="M112" t="s">
        <v>683</v>
      </c>
      <c r="O112" t="s">
        <v>850</v>
      </c>
      <c r="Q112" t="s">
        <v>1058</v>
      </c>
      <c r="S112" t="s">
        <v>1204</v>
      </c>
      <c r="Y112" t="s">
        <v>1563</v>
      </c>
    </row>
    <row r="113" spans="9:25" x14ac:dyDescent="0.15">
      <c r="I113" t="s">
        <v>524</v>
      </c>
      <c r="M113" t="s">
        <v>684</v>
      </c>
      <c r="O113" t="s">
        <v>851</v>
      </c>
      <c r="Q113" t="s">
        <v>1059</v>
      </c>
      <c r="S113" t="s">
        <v>1205</v>
      </c>
      <c r="Y113" t="s">
        <v>1564</v>
      </c>
    </row>
    <row r="114" spans="9:25" x14ac:dyDescent="0.15">
      <c r="I114" t="s">
        <v>525</v>
      </c>
      <c r="M114" t="s">
        <v>685</v>
      </c>
      <c r="O114" t="s">
        <v>852</v>
      </c>
      <c r="Q114" t="s">
        <v>1060</v>
      </c>
      <c r="S114" t="s">
        <v>1206</v>
      </c>
      <c r="Y114" t="s">
        <v>1565</v>
      </c>
    </row>
    <row r="115" spans="9:25" x14ac:dyDescent="0.15">
      <c r="I115" t="s">
        <v>526</v>
      </c>
      <c r="M115" t="s">
        <v>686</v>
      </c>
      <c r="O115" t="s">
        <v>853</v>
      </c>
      <c r="Q115" t="s">
        <v>1061</v>
      </c>
      <c r="S115" t="s">
        <v>1207</v>
      </c>
      <c r="Y115" t="s">
        <v>618</v>
      </c>
    </row>
    <row r="116" spans="9:25" x14ac:dyDescent="0.15">
      <c r="I116" t="s">
        <v>527</v>
      </c>
      <c r="M116" t="s">
        <v>687</v>
      </c>
      <c r="O116" t="s">
        <v>696</v>
      </c>
      <c r="Q116" t="s">
        <v>1062</v>
      </c>
      <c r="S116" t="s">
        <v>1208</v>
      </c>
      <c r="Y116" t="s">
        <v>1566</v>
      </c>
    </row>
    <row r="117" spans="9:25" x14ac:dyDescent="0.15">
      <c r="I117" t="s">
        <v>528</v>
      </c>
      <c r="M117" t="s">
        <v>688</v>
      </c>
      <c r="O117" t="s">
        <v>854</v>
      </c>
      <c r="Q117" t="s">
        <v>1063</v>
      </c>
      <c r="S117" t="s">
        <v>1209</v>
      </c>
      <c r="Y117" t="s">
        <v>829</v>
      </c>
    </row>
    <row r="118" spans="9:25" x14ac:dyDescent="0.15">
      <c r="I118" t="s">
        <v>529</v>
      </c>
      <c r="M118" t="s">
        <v>689</v>
      </c>
      <c r="O118" t="s">
        <v>855</v>
      </c>
      <c r="Q118" t="s">
        <v>1064</v>
      </c>
      <c r="S118" t="s">
        <v>1210</v>
      </c>
      <c r="Y118" t="s">
        <v>830</v>
      </c>
    </row>
    <row r="119" spans="9:25" x14ac:dyDescent="0.15">
      <c r="I119" t="s">
        <v>530</v>
      </c>
      <c r="M119" t="s">
        <v>690</v>
      </c>
      <c r="O119" t="s">
        <v>660</v>
      </c>
      <c r="Q119" t="s">
        <v>1065</v>
      </c>
      <c r="S119" t="s">
        <v>1211</v>
      </c>
      <c r="Y119" t="s">
        <v>831</v>
      </c>
    </row>
    <row r="120" spans="9:25" x14ac:dyDescent="0.15">
      <c r="I120" t="s">
        <v>531</v>
      </c>
      <c r="M120" t="s">
        <v>691</v>
      </c>
      <c r="O120" t="s">
        <v>750</v>
      </c>
      <c r="Q120" t="s">
        <v>1066</v>
      </c>
      <c r="S120" t="s">
        <v>1212</v>
      </c>
      <c r="Y120" t="s">
        <v>832</v>
      </c>
    </row>
    <row r="121" spans="9:25" x14ac:dyDescent="0.15">
      <c r="I121" t="s">
        <v>532</v>
      </c>
      <c r="M121" t="s">
        <v>692</v>
      </c>
      <c r="O121" t="s">
        <v>688</v>
      </c>
      <c r="Q121" t="s">
        <v>1067</v>
      </c>
      <c r="S121" t="s">
        <v>1213</v>
      </c>
      <c r="Y121" t="s">
        <v>833</v>
      </c>
    </row>
    <row r="122" spans="9:25" x14ac:dyDescent="0.15">
      <c r="I122" t="s">
        <v>533</v>
      </c>
      <c r="M122" t="s">
        <v>693</v>
      </c>
      <c r="O122" t="s">
        <v>609</v>
      </c>
      <c r="Q122" t="s">
        <v>1068</v>
      </c>
      <c r="S122" t="s">
        <v>1214</v>
      </c>
      <c r="Y122" t="s">
        <v>834</v>
      </c>
    </row>
    <row r="123" spans="9:25" x14ac:dyDescent="0.15">
      <c r="I123" t="s">
        <v>534</v>
      </c>
      <c r="M123" t="s">
        <v>694</v>
      </c>
      <c r="O123" t="s">
        <v>856</v>
      </c>
      <c r="Q123" t="s">
        <v>1069</v>
      </c>
      <c r="S123" t="s">
        <v>1215</v>
      </c>
      <c r="Y123" t="s">
        <v>1567</v>
      </c>
    </row>
    <row r="124" spans="9:25" x14ac:dyDescent="0.15">
      <c r="I124" t="s">
        <v>535</v>
      </c>
      <c r="M124" t="s">
        <v>695</v>
      </c>
      <c r="O124" t="s">
        <v>715</v>
      </c>
      <c r="Q124" t="s">
        <v>1070</v>
      </c>
      <c r="S124" t="s">
        <v>1216</v>
      </c>
      <c r="Y124" t="s">
        <v>1568</v>
      </c>
    </row>
    <row r="125" spans="9:25" x14ac:dyDescent="0.15">
      <c r="I125" t="s">
        <v>536</v>
      </c>
      <c r="M125" t="s">
        <v>696</v>
      </c>
      <c r="O125" t="s">
        <v>857</v>
      </c>
      <c r="Q125" t="s">
        <v>428</v>
      </c>
      <c r="S125" t="s">
        <v>1003</v>
      </c>
      <c r="Y125" t="s">
        <v>1569</v>
      </c>
    </row>
    <row r="126" spans="9:25" x14ac:dyDescent="0.15">
      <c r="I126" t="s">
        <v>537</v>
      </c>
      <c r="M126" t="s">
        <v>697</v>
      </c>
      <c r="O126" t="s">
        <v>858</v>
      </c>
      <c r="Q126" t="s">
        <v>1071</v>
      </c>
      <c r="S126" t="s">
        <v>1004</v>
      </c>
      <c r="Y126" t="s">
        <v>1341</v>
      </c>
    </row>
    <row r="127" spans="9:25" x14ac:dyDescent="0.15">
      <c r="I127" t="s">
        <v>538</v>
      </c>
      <c r="M127" t="s">
        <v>698</v>
      </c>
      <c r="O127" t="s">
        <v>859</v>
      </c>
      <c r="Q127" t="s">
        <v>1072</v>
      </c>
      <c r="S127" t="s">
        <v>1005</v>
      </c>
      <c r="Y127" t="s">
        <v>835</v>
      </c>
    </row>
    <row r="128" spans="9:25" x14ac:dyDescent="0.15">
      <c r="I128" t="s">
        <v>539</v>
      </c>
      <c r="M128" t="s">
        <v>699</v>
      </c>
      <c r="O128" t="s">
        <v>860</v>
      </c>
      <c r="Q128" t="s">
        <v>1073</v>
      </c>
      <c r="S128" t="s">
        <v>1006</v>
      </c>
      <c r="Y128" t="s">
        <v>1570</v>
      </c>
    </row>
    <row r="129" spans="9:25" x14ac:dyDescent="0.15">
      <c r="I129" t="s">
        <v>540</v>
      </c>
      <c r="M129" t="s">
        <v>700</v>
      </c>
      <c r="O129" t="s">
        <v>861</v>
      </c>
      <c r="Q129" t="s">
        <v>1074</v>
      </c>
      <c r="S129" t="s">
        <v>1007</v>
      </c>
      <c r="Y129" t="s">
        <v>1571</v>
      </c>
    </row>
    <row r="130" spans="9:25" x14ac:dyDescent="0.15">
      <c r="M130" t="s">
        <v>701</v>
      </c>
      <c r="O130" t="s">
        <v>862</v>
      </c>
      <c r="Q130" t="s">
        <v>1075</v>
      </c>
      <c r="S130" t="s">
        <v>1217</v>
      </c>
      <c r="Y130" t="s">
        <v>1572</v>
      </c>
    </row>
    <row r="131" spans="9:25" x14ac:dyDescent="0.15">
      <c r="M131" t="s">
        <v>702</v>
      </c>
      <c r="O131" t="s">
        <v>863</v>
      </c>
      <c r="Q131" t="s">
        <v>1076</v>
      </c>
      <c r="S131" t="s">
        <v>1218</v>
      </c>
      <c r="Y131" t="s">
        <v>1573</v>
      </c>
    </row>
    <row r="132" spans="9:25" x14ac:dyDescent="0.15">
      <c r="M132" t="s">
        <v>703</v>
      </c>
      <c r="O132" t="s">
        <v>864</v>
      </c>
      <c r="Q132" t="s">
        <v>1077</v>
      </c>
      <c r="S132" t="s">
        <v>1219</v>
      </c>
      <c r="Y132" t="s">
        <v>1574</v>
      </c>
    </row>
    <row r="133" spans="9:25" x14ac:dyDescent="0.15">
      <c r="M133" t="s">
        <v>704</v>
      </c>
      <c r="O133" t="s">
        <v>865</v>
      </c>
      <c r="Q133" t="s">
        <v>1078</v>
      </c>
      <c r="S133" t="s">
        <v>1220</v>
      </c>
      <c r="Y133" t="s">
        <v>1575</v>
      </c>
    </row>
    <row r="134" spans="9:25" x14ac:dyDescent="0.15">
      <c r="M134" t="s">
        <v>705</v>
      </c>
      <c r="O134" t="s">
        <v>671</v>
      </c>
      <c r="Q134" t="s">
        <v>1079</v>
      </c>
      <c r="S134" t="s">
        <v>1221</v>
      </c>
      <c r="Y134" t="s">
        <v>1576</v>
      </c>
    </row>
    <row r="135" spans="9:25" x14ac:dyDescent="0.15">
      <c r="M135" t="s">
        <v>706</v>
      </c>
      <c r="O135" t="s">
        <v>866</v>
      </c>
      <c r="Q135" t="s">
        <v>1080</v>
      </c>
      <c r="S135" t="s">
        <v>1222</v>
      </c>
      <c r="Y135" t="s">
        <v>1043</v>
      </c>
    </row>
    <row r="136" spans="9:25" x14ac:dyDescent="0.15">
      <c r="M136" t="s">
        <v>707</v>
      </c>
      <c r="O136" t="s">
        <v>867</v>
      </c>
      <c r="Q136" t="s">
        <v>1081</v>
      </c>
      <c r="S136" t="s">
        <v>1223</v>
      </c>
      <c r="Y136" t="s">
        <v>1577</v>
      </c>
    </row>
    <row r="137" spans="9:25" x14ac:dyDescent="0.15">
      <c r="M137" t="s">
        <v>708</v>
      </c>
      <c r="O137" t="s">
        <v>868</v>
      </c>
      <c r="Q137" t="s">
        <v>1082</v>
      </c>
      <c r="S137" t="s">
        <v>1224</v>
      </c>
      <c r="Y137" t="s">
        <v>1578</v>
      </c>
    </row>
    <row r="138" spans="9:25" x14ac:dyDescent="0.15">
      <c r="M138" t="s">
        <v>709</v>
      </c>
      <c r="O138" t="s">
        <v>869</v>
      </c>
      <c r="Q138" t="s">
        <v>1083</v>
      </c>
      <c r="S138" t="s">
        <v>1225</v>
      </c>
      <c r="Y138" t="s">
        <v>1579</v>
      </c>
    </row>
    <row r="139" spans="9:25" x14ac:dyDescent="0.15">
      <c r="M139" t="s">
        <v>710</v>
      </c>
      <c r="O139" t="s">
        <v>870</v>
      </c>
      <c r="Q139" t="s">
        <v>1084</v>
      </c>
      <c r="S139" t="s">
        <v>1226</v>
      </c>
      <c r="Y139" t="s">
        <v>1580</v>
      </c>
    </row>
    <row r="140" spans="9:25" x14ac:dyDescent="0.15">
      <c r="M140" t="s">
        <v>711</v>
      </c>
      <c r="O140" t="s">
        <v>871</v>
      </c>
      <c r="Q140" t="s">
        <v>1085</v>
      </c>
      <c r="S140" t="s">
        <v>1227</v>
      </c>
      <c r="Y140" t="s">
        <v>1581</v>
      </c>
    </row>
    <row r="141" spans="9:25" x14ac:dyDescent="0.15">
      <c r="M141" t="s">
        <v>712</v>
      </c>
      <c r="O141" t="s">
        <v>872</v>
      </c>
      <c r="Q141" t="s">
        <v>1086</v>
      </c>
      <c r="S141" t="s">
        <v>1228</v>
      </c>
      <c r="Y141" t="s">
        <v>1582</v>
      </c>
    </row>
    <row r="142" spans="9:25" x14ac:dyDescent="0.15">
      <c r="M142" t="s">
        <v>713</v>
      </c>
      <c r="O142" t="s">
        <v>593</v>
      </c>
      <c r="Q142" t="s">
        <v>1087</v>
      </c>
      <c r="S142" t="s">
        <v>1229</v>
      </c>
      <c r="Y142" t="s">
        <v>1583</v>
      </c>
    </row>
    <row r="143" spans="9:25" x14ac:dyDescent="0.15">
      <c r="M143" t="s">
        <v>714</v>
      </c>
      <c r="O143" t="s">
        <v>873</v>
      </c>
      <c r="Q143" t="s">
        <v>1088</v>
      </c>
      <c r="S143" t="s">
        <v>1230</v>
      </c>
      <c r="Y143" t="s">
        <v>1584</v>
      </c>
    </row>
    <row r="144" spans="9:25" x14ac:dyDescent="0.15">
      <c r="M144" t="s">
        <v>715</v>
      </c>
      <c r="O144" t="s">
        <v>874</v>
      </c>
      <c r="Q144" t="s">
        <v>1089</v>
      </c>
      <c r="S144" t="s">
        <v>1231</v>
      </c>
      <c r="Y144" t="s">
        <v>1585</v>
      </c>
    </row>
    <row r="145" spans="13:25" x14ac:dyDescent="0.15">
      <c r="M145" t="s">
        <v>716</v>
      </c>
      <c r="O145" t="s">
        <v>875</v>
      </c>
      <c r="Q145" t="s">
        <v>1090</v>
      </c>
      <c r="S145" t="s">
        <v>1232</v>
      </c>
      <c r="Y145" t="s">
        <v>1586</v>
      </c>
    </row>
    <row r="146" spans="13:25" x14ac:dyDescent="0.15">
      <c r="M146" t="s">
        <v>717</v>
      </c>
      <c r="O146" t="s">
        <v>876</v>
      </c>
      <c r="Q146" t="s">
        <v>1091</v>
      </c>
      <c r="S146" t="s">
        <v>1233</v>
      </c>
      <c r="Y146" t="s">
        <v>1587</v>
      </c>
    </row>
    <row r="147" spans="13:25" x14ac:dyDescent="0.15">
      <c r="M147" t="s">
        <v>718</v>
      </c>
      <c r="O147" t="s">
        <v>877</v>
      </c>
      <c r="Q147" t="s">
        <v>1092</v>
      </c>
      <c r="S147" t="s">
        <v>1234</v>
      </c>
      <c r="Y147" t="s">
        <v>1588</v>
      </c>
    </row>
    <row r="148" spans="13:25" x14ac:dyDescent="0.15">
      <c r="M148" t="s">
        <v>719</v>
      </c>
      <c r="O148" t="s">
        <v>878</v>
      </c>
      <c r="Q148" t="s">
        <v>1093</v>
      </c>
      <c r="S148" t="s">
        <v>1235</v>
      </c>
      <c r="Y148" t="s">
        <v>1589</v>
      </c>
    </row>
    <row r="149" spans="13:25" x14ac:dyDescent="0.15">
      <c r="M149" t="s">
        <v>720</v>
      </c>
      <c r="O149" t="s">
        <v>879</v>
      </c>
      <c r="Q149" t="s">
        <v>1094</v>
      </c>
      <c r="S149" t="s">
        <v>1236</v>
      </c>
      <c r="Y149" t="s">
        <v>1590</v>
      </c>
    </row>
    <row r="150" spans="13:25" x14ac:dyDescent="0.15">
      <c r="M150" t="s">
        <v>721</v>
      </c>
      <c r="O150" t="s">
        <v>678</v>
      </c>
      <c r="Q150" t="s">
        <v>1095</v>
      </c>
      <c r="S150" t="s">
        <v>1237</v>
      </c>
      <c r="Y150" t="s">
        <v>1591</v>
      </c>
    </row>
    <row r="151" spans="13:25" x14ac:dyDescent="0.15">
      <c r="M151" t="s">
        <v>722</v>
      </c>
      <c r="O151" t="s">
        <v>880</v>
      </c>
      <c r="Q151" t="s">
        <v>1096</v>
      </c>
      <c r="S151" t="s">
        <v>1238</v>
      </c>
      <c r="Y151" t="s">
        <v>1592</v>
      </c>
    </row>
    <row r="152" spans="13:25" x14ac:dyDescent="0.15">
      <c r="M152" t="s">
        <v>723</v>
      </c>
      <c r="O152" t="s">
        <v>636</v>
      </c>
      <c r="Q152" t="s">
        <v>1097</v>
      </c>
      <c r="S152" t="s">
        <v>1239</v>
      </c>
      <c r="Y152" t="s">
        <v>1593</v>
      </c>
    </row>
    <row r="153" spans="13:25" x14ac:dyDescent="0.15">
      <c r="M153" t="s">
        <v>724</v>
      </c>
      <c r="O153" t="s">
        <v>881</v>
      </c>
      <c r="Q153" t="s">
        <v>1098</v>
      </c>
      <c r="S153" t="s">
        <v>1240</v>
      </c>
      <c r="Y153" t="s">
        <v>1238</v>
      </c>
    </row>
    <row r="154" spans="13:25" x14ac:dyDescent="0.15">
      <c r="M154" t="s">
        <v>725</v>
      </c>
      <c r="O154" t="s">
        <v>681</v>
      </c>
      <c r="Q154" t="s">
        <v>1099</v>
      </c>
      <c r="S154" t="s">
        <v>1241</v>
      </c>
      <c r="Y154" t="s">
        <v>478</v>
      </c>
    </row>
    <row r="155" spans="13:25" x14ac:dyDescent="0.15">
      <c r="M155" t="s">
        <v>726</v>
      </c>
      <c r="O155" t="s">
        <v>882</v>
      </c>
      <c r="Q155" t="s">
        <v>1100</v>
      </c>
      <c r="S155" t="s">
        <v>1242</v>
      </c>
      <c r="Y155" t="s">
        <v>1239</v>
      </c>
    </row>
    <row r="156" spans="13:25" x14ac:dyDescent="0.15">
      <c r="M156" t="s">
        <v>727</v>
      </c>
      <c r="O156" t="s">
        <v>883</v>
      </c>
      <c r="Q156" t="s">
        <v>1101</v>
      </c>
      <c r="S156" t="s">
        <v>1243</v>
      </c>
      <c r="Y156" t="s">
        <v>1594</v>
      </c>
    </row>
    <row r="157" spans="13:25" x14ac:dyDescent="0.15">
      <c r="M157" t="s">
        <v>728</v>
      </c>
      <c r="O157" t="s">
        <v>672</v>
      </c>
      <c r="Q157" t="s">
        <v>1102</v>
      </c>
      <c r="S157" t="s">
        <v>1244</v>
      </c>
      <c r="Y157" t="s">
        <v>1595</v>
      </c>
    </row>
    <row r="158" spans="13:25" x14ac:dyDescent="0.15">
      <c r="M158" t="s">
        <v>729</v>
      </c>
      <c r="O158" t="s">
        <v>673</v>
      </c>
      <c r="Q158" t="s">
        <v>1103</v>
      </c>
      <c r="S158" t="s">
        <v>1245</v>
      </c>
      <c r="Y158" t="s">
        <v>1596</v>
      </c>
    </row>
    <row r="159" spans="13:25" x14ac:dyDescent="0.15">
      <c r="M159" t="s">
        <v>730</v>
      </c>
      <c r="O159" t="s">
        <v>884</v>
      </c>
      <c r="S159" t="s">
        <v>1246</v>
      </c>
      <c r="Y159" t="s">
        <v>847</v>
      </c>
    </row>
    <row r="160" spans="13:25" x14ac:dyDescent="0.15">
      <c r="M160" t="s">
        <v>731</v>
      </c>
      <c r="O160" t="s">
        <v>885</v>
      </c>
      <c r="S160" t="s">
        <v>1247</v>
      </c>
      <c r="Y160" t="s">
        <v>849</v>
      </c>
    </row>
    <row r="161" spans="13:25" x14ac:dyDescent="0.15">
      <c r="M161" t="s">
        <v>732</v>
      </c>
      <c r="O161" t="s">
        <v>886</v>
      </c>
      <c r="S161" t="s">
        <v>1248</v>
      </c>
      <c r="Y161" t="s">
        <v>850</v>
      </c>
    </row>
    <row r="162" spans="13:25" x14ac:dyDescent="0.15">
      <c r="M162" t="s">
        <v>733</v>
      </c>
      <c r="O162" t="s">
        <v>887</v>
      </c>
      <c r="S162" t="s">
        <v>1249</v>
      </c>
      <c r="Y162" t="s">
        <v>851</v>
      </c>
    </row>
    <row r="163" spans="13:25" x14ac:dyDescent="0.15">
      <c r="M163" t="s">
        <v>734</v>
      </c>
      <c r="O163" t="s">
        <v>888</v>
      </c>
      <c r="S163" t="s">
        <v>824</v>
      </c>
      <c r="Y163" t="s">
        <v>1597</v>
      </c>
    </row>
    <row r="164" spans="13:25" x14ac:dyDescent="0.15">
      <c r="M164" t="s">
        <v>735</v>
      </c>
      <c r="O164" t="s">
        <v>889</v>
      </c>
      <c r="S164" t="s">
        <v>825</v>
      </c>
      <c r="Y164" t="s">
        <v>1598</v>
      </c>
    </row>
    <row r="165" spans="13:25" x14ac:dyDescent="0.15">
      <c r="M165" t="s">
        <v>736</v>
      </c>
      <c r="O165" t="s">
        <v>890</v>
      </c>
      <c r="S165" t="s">
        <v>1250</v>
      </c>
      <c r="Y165" t="s">
        <v>1599</v>
      </c>
    </row>
    <row r="166" spans="13:25" x14ac:dyDescent="0.15">
      <c r="M166" t="s">
        <v>737</v>
      </c>
      <c r="O166" t="s">
        <v>891</v>
      </c>
      <c r="S166" t="s">
        <v>1251</v>
      </c>
      <c r="Y166" t="s">
        <v>1600</v>
      </c>
    </row>
    <row r="167" spans="13:25" x14ac:dyDescent="0.15">
      <c r="M167" t="s">
        <v>738</v>
      </c>
      <c r="O167" t="s">
        <v>892</v>
      </c>
      <c r="S167" t="s">
        <v>1252</v>
      </c>
      <c r="Y167" t="s">
        <v>1601</v>
      </c>
    </row>
    <row r="168" spans="13:25" x14ac:dyDescent="0.15">
      <c r="M168" t="s">
        <v>739</v>
      </c>
      <c r="O168" t="s">
        <v>893</v>
      </c>
      <c r="S168" t="s">
        <v>1253</v>
      </c>
      <c r="Y168" t="s">
        <v>750</v>
      </c>
    </row>
    <row r="169" spans="13:25" x14ac:dyDescent="0.15">
      <c r="M169" t="s">
        <v>740</v>
      </c>
      <c r="O169" t="s">
        <v>894</v>
      </c>
      <c r="S169" t="s">
        <v>1254</v>
      </c>
      <c r="Y169" t="s">
        <v>1602</v>
      </c>
    </row>
    <row r="170" spans="13:25" x14ac:dyDescent="0.15">
      <c r="M170" t="s">
        <v>741</v>
      </c>
      <c r="O170" t="s">
        <v>895</v>
      </c>
      <c r="S170" t="s">
        <v>1255</v>
      </c>
      <c r="Y170" t="s">
        <v>1603</v>
      </c>
    </row>
    <row r="171" spans="13:25" x14ac:dyDescent="0.15">
      <c r="M171" t="s">
        <v>742</v>
      </c>
      <c r="O171" t="s">
        <v>896</v>
      </c>
      <c r="S171" t="s">
        <v>1256</v>
      </c>
      <c r="Y171" t="s">
        <v>1604</v>
      </c>
    </row>
    <row r="172" spans="13:25" x14ac:dyDescent="0.15">
      <c r="M172" t="s">
        <v>743</v>
      </c>
      <c r="O172" t="s">
        <v>897</v>
      </c>
      <c r="S172" t="s">
        <v>1257</v>
      </c>
      <c r="Y172" t="s">
        <v>1605</v>
      </c>
    </row>
    <row r="173" spans="13:25" x14ac:dyDescent="0.15">
      <c r="M173" t="s">
        <v>744</v>
      </c>
      <c r="O173" t="s">
        <v>898</v>
      </c>
      <c r="S173" t="s">
        <v>1258</v>
      </c>
      <c r="Y173" t="s">
        <v>1606</v>
      </c>
    </row>
    <row r="174" spans="13:25" x14ac:dyDescent="0.15">
      <c r="M174" t="s">
        <v>745</v>
      </c>
      <c r="O174" t="s">
        <v>899</v>
      </c>
      <c r="S174" t="s">
        <v>1259</v>
      </c>
      <c r="Y174" t="s">
        <v>1607</v>
      </c>
    </row>
    <row r="175" spans="13:25" x14ac:dyDescent="0.15">
      <c r="M175" t="s">
        <v>746</v>
      </c>
      <c r="O175" t="s">
        <v>698</v>
      </c>
      <c r="S175" t="s">
        <v>1260</v>
      </c>
      <c r="Y175" t="s">
        <v>1608</v>
      </c>
    </row>
    <row r="176" spans="13:25" x14ac:dyDescent="0.15">
      <c r="M176" t="s">
        <v>747</v>
      </c>
      <c r="O176" t="s">
        <v>626</v>
      </c>
      <c r="S176" t="s">
        <v>1261</v>
      </c>
      <c r="Y176" t="s">
        <v>1609</v>
      </c>
    </row>
    <row r="177" spans="13:25" x14ac:dyDescent="0.15">
      <c r="M177" t="s">
        <v>748</v>
      </c>
      <c r="O177" t="s">
        <v>701</v>
      </c>
      <c r="S177" t="s">
        <v>1262</v>
      </c>
      <c r="Y177" t="s">
        <v>1610</v>
      </c>
    </row>
    <row r="178" spans="13:25" x14ac:dyDescent="0.15">
      <c r="M178" t="s">
        <v>749</v>
      </c>
      <c r="O178" t="s">
        <v>900</v>
      </c>
      <c r="S178" t="s">
        <v>1263</v>
      </c>
      <c r="Y178" t="s">
        <v>1611</v>
      </c>
    </row>
    <row r="179" spans="13:25" x14ac:dyDescent="0.15">
      <c r="M179" t="s">
        <v>750</v>
      </c>
      <c r="O179" t="s">
        <v>587</v>
      </c>
      <c r="S179" t="s">
        <v>1264</v>
      </c>
      <c r="Y179" t="s">
        <v>1612</v>
      </c>
    </row>
    <row r="180" spans="13:25" x14ac:dyDescent="0.15">
      <c r="M180" t="s">
        <v>751</v>
      </c>
      <c r="O180" t="s">
        <v>702</v>
      </c>
      <c r="S180" t="s">
        <v>1265</v>
      </c>
      <c r="Y180" t="s">
        <v>1613</v>
      </c>
    </row>
    <row r="181" spans="13:25" x14ac:dyDescent="0.15">
      <c r="M181" t="s">
        <v>752</v>
      </c>
      <c r="O181" t="s">
        <v>703</v>
      </c>
      <c r="S181" t="s">
        <v>1266</v>
      </c>
      <c r="Y181" t="s">
        <v>1614</v>
      </c>
    </row>
    <row r="182" spans="13:25" x14ac:dyDescent="0.15">
      <c r="M182" t="s">
        <v>753</v>
      </c>
      <c r="O182" t="s">
        <v>901</v>
      </c>
      <c r="S182" t="s">
        <v>1267</v>
      </c>
      <c r="Y182" t="s">
        <v>1615</v>
      </c>
    </row>
    <row r="183" spans="13:25" x14ac:dyDescent="0.15">
      <c r="M183" t="s">
        <v>754</v>
      </c>
      <c r="O183" t="s">
        <v>902</v>
      </c>
      <c r="S183" t="s">
        <v>1268</v>
      </c>
      <c r="Y183" t="s">
        <v>1616</v>
      </c>
    </row>
    <row r="184" spans="13:25" x14ac:dyDescent="0.15">
      <c r="M184" t="s">
        <v>755</v>
      </c>
      <c r="O184" t="s">
        <v>903</v>
      </c>
      <c r="S184" t="s">
        <v>1269</v>
      </c>
      <c r="Y184" t="s">
        <v>1617</v>
      </c>
    </row>
    <row r="185" spans="13:25" x14ac:dyDescent="0.15">
      <c r="M185" t="s">
        <v>756</v>
      </c>
      <c r="O185" t="s">
        <v>904</v>
      </c>
      <c r="S185" t="s">
        <v>1270</v>
      </c>
      <c r="Y185" t="s">
        <v>1287</v>
      </c>
    </row>
    <row r="186" spans="13:25" x14ac:dyDescent="0.15">
      <c r="M186" t="s">
        <v>757</v>
      </c>
      <c r="O186" t="s">
        <v>905</v>
      </c>
      <c r="S186" t="s">
        <v>1271</v>
      </c>
      <c r="Y186" t="s">
        <v>1618</v>
      </c>
    </row>
    <row r="187" spans="13:25" x14ac:dyDescent="0.15">
      <c r="M187" t="s">
        <v>758</v>
      </c>
      <c r="O187" t="s">
        <v>607</v>
      </c>
      <c r="S187" t="s">
        <v>1272</v>
      </c>
      <c r="Y187" t="s">
        <v>1619</v>
      </c>
    </row>
    <row r="188" spans="13:25" x14ac:dyDescent="0.15">
      <c r="M188" t="s">
        <v>759</v>
      </c>
      <c r="O188" t="s">
        <v>906</v>
      </c>
      <c r="S188" t="s">
        <v>1273</v>
      </c>
      <c r="Y188" t="s">
        <v>1620</v>
      </c>
    </row>
    <row r="189" spans="13:25" x14ac:dyDescent="0.15">
      <c r="M189" t="s">
        <v>760</v>
      </c>
      <c r="O189" t="s">
        <v>907</v>
      </c>
      <c r="S189" t="s">
        <v>1274</v>
      </c>
      <c r="Y189" t="s">
        <v>1621</v>
      </c>
    </row>
    <row r="190" spans="13:25" x14ac:dyDescent="0.15">
      <c r="M190" t="s">
        <v>761</v>
      </c>
      <c r="O190" t="s">
        <v>908</v>
      </c>
      <c r="S190" t="s">
        <v>1275</v>
      </c>
      <c r="Y190" t="s">
        <v>1622</v>
      </c>
    </row>
    <row r="191" spans="13:25" x14ac:dyDescent="0.15">
      <c r="M191" t="s">
        <v>762</v>
      </c>
      <c r="O191" t="s">
        <v>714</v>
      </c>
      <c r="S191" t="s">
        <v>1276</v>
      </c>
      <c r="Y191" t="s">
        <v>1623</v>
      </c>
    </row>
    <row r="192" spans="13:25" x14ac:dyDescent="0.15">
      <c r="M192" t="s">
        <v>763</v>
      </c>
      <c r="O192" t="s">
        <v>909</v>
      </c>
      <c r="S192" t="s">
        <v>1277</v>
      </c>
      <c r="Y192" t="s">
        <v>1624</v>
      </c>
    </row>
    <row r="193" spans="13:25" x14ac:dyDescent="0.15">
      <c r="M193" t="s">
        <v>764</v>
      </c>
      <c r="O193" t="s">
        <v>910</v>
      </c>
      <c r="S193" t="s">
        <v>1278</v>
      </c>
      <c r="Y193" t="s">
        <v>1625</v>
      </c>
    </row>
    <row r="194" spans="13:25" x14ac:dyDescent="0.15">
      <c r="M194" t="s">
        <v>765</v>
      </c>
      <c r="O194" t="s">
        <v>756</v>
      </c>
      <c r="S194" t="s">
        <v>1279</v>
      </c>
      <c r="Y194" t="s">
        <v>1626</v>
      </c>
    </row>
    <row r="195" spans="13:25" x14ac:dyDescent="0.15">
      <c r="M195" t="s">
        <v>766</v>
      </c>
      <c r="O195" t="s">
        <v>911</v>
      </c>
      <c r="S195" t="s">
        <v>1280</v>
      </c>
      <c r="Y195" t="s">
        <v>1168</v>
      </c>
    </row>
    <row r="196" spans="13:25" x14ac:dyDescent="0.15">
      <c r="M196" t="s">
        <v>767</v>
      </c>
      <c r="O196" t="s">
        <v>591</v>
      </c>
      <c r="S196" t="s">
        <v>1281</v>
      </c>
      <c r="Y196" t="s">
        <v>1169</v>
      </c>
    </row>
    <row r="197" spans="13:25" x14ac:dyDescent="0.15">
      <c r="M197" t="s">
        <v>768</v>
      </c>
      <c r="O197" t="s">
        <v>912</v>
      </c>
      <c r="S197" t="s">
        <v>1282</v>
      </c>
      <c r="Y197" t="s">
        <v>1627</v>
      </c>
    </row>
    <row r="198" spans="13:25" x14ac:dyDescent="0.15">
      <c r="M198" t="s">
        <v>769</v>
      </c>
      <c r="O198" t="s">
        <v>913</v>
      </c>
      <c r="S198" t="s">
        <v>1283</v>
      </c>
      <c r="Y198" t="s">
        <v>1628</v>
      </c>
    </row>
    <row r="199" spans="13:25" x14ac:dyDescent="0.15">
      <c r="M199" t="s">
        <v>770</v>
      </c>
      <c r="O199" t="s">
        <v>914</v>
      </c>
      <c r="S199" t="s">
        <v>1284</v>
      </c>
      <c r="Y199" t="s">
        <v>1629</v>
      </c>
    </row>
    <row r="200" spans="13:25" x14ac:dyDescent="0.15">
      <c r="M200" t="s">
        <v>771</v>
      </c>
      <c r="O200" t="s">
        <v>915</v>
      </c>
      <c r="S200" t="s">
        <v>1285</v>
      </c>
      <c r="Y200" t="s">
        <v>1630</v>
      </c>
    </row>
    <row r="201" spans="13:25" x14ac:dyDescent="0.15">
      <c r="O201" t="s">
        <v>916</v>
      </c>
      <c r="S201" t="s">
        <v>1286</v>
      </c>
      <c r="Y201" t="s">
        <v>1631</v>
      </c>
    </row>
    <row r="202" spans="13:25" x14ac:dyDescent="0.15">
      <c r="O202" t="s">
        <v>917</v>
      </c>
      <c r="S202" t="s">
        <v>1287</v>
      </c>
      <c r="Y202" t="s">
        <v>1632</v>
      </c>
    </row>
    <row r="203" spans="13:25" x14ac:dyDescent="0.15">
      <c r="O203" t="s">
        <v>918</v>
      </c>
      <c r="S203" t="s">
        <v>1288</v>
      </c>
      <c r="Y203" t="s">
        <v>1633</v>
      </c>
    </row>
    <row r="204" spans="13:25" x14ac:dyDescent="0.15">
      <c r="O204" t="s">
        <v>736</v>
      </c>
      <c r="S204" t="s">
        <v>692</v>
      </c>
      <c r="Y204" t="s">
        <v>1634</v>
      </c>
    </row>
    <row r="205" spans="13:25" x14ac:dyDescent="0.15">
      <c r="O205" t="s">
        <v>737</v>
      </c>
      <c r="S205" t="s">
        <v>1289</v>
      </c>
      <c r="Y205" t="s">
        <v>1635</v>
      </c>
    </row>
    <row r="206" spans="13:25" x14ac:dyDescent="0.15">
      <c r="O206" t="s">
        <v>919</v>
      </c>
      <c r="S206" t="s">
        <v>1290</v>
      </c>
      <c r="Y206" t="s">
        <v>1636</v>
      </c>
    </row>
    <row r="207" spans="13:25" x14ac:dyDescent="0.15">
      <c r="O207" t="s">
        <v>920</v>
      </c>
      <c r="S207" t="s">
        <v>1291</v>
      </c>
      <c r="Y207" t="s">
        <v>1637</v>
      </c>
    </row>
    <row r="208" spans="13:25" x14ac:dyDescent="0.15">
      <c r="O208" t="s">
        <v>921</v>
      </c>
      <c r="S208" t="s">
        <v>1292</v>
      </c>
      <c r="Y208" t="s">
        <v>1638</v>
      </c>
    </row>
    <row r="209" spans="15:25" x14ac:dyDescent="0.15">
      <c r="O209" t="s">
        <v>922</v>
      </c>
      <c r="S209" t="s">
        <v>1293</v>
      </c>
      <c r="Y209" t="s">
        <v>1639</v>
      </c>
    </row>
    <row r="210" spans="15:25" x14ac:dyDescent="0.15">
      <c r="O210" t="s">
        <v>923</v>
      </c>
      <c r="S210" t="s">
        <v>1294</v>
      </c>
      <c r="Y210" t="s">
        <v>1640</v>
      </c>
    </row>
    <row r="211" spans="15:25" x14ac:dyDescent="0.15">
      <c r="O211" t="s">
        <v>924</v>
      </c>
      <c r="S211" t="s">
        <v>1295</v>
      </c>
      <c r="Y211" t="s">
        <v>1641</v>
      </c>
    </row>
    <row r="212" spans="15:25" x14ac:dyDescent="0.15">
      <c r="O212" t="s">
        <v>745</v>
      </c>
      <c r="S212" t="s">
        <v>1296</v>
      </c>
      <c r="Y212" t="s">
        <v>1642</v>
      </c>
    </row>
    <row r="213" spans="15:25" x14ac:dyDescent="0.15">
      <c r="O213" t="s">
        <v>925</v>
      </c>
      <c r="S213" t="s">
        <v>1297</v>
      </c>
      <c r="Y213" t="s">
        <v>499</v>
      </c>
    </row>
    <row r="214" spans="15:25" x14ac:dyDescent="0.15">
      <c r="O214" t="s">
        <v>926</v>
      </c>
      <c r="S214" t="s">
        <v>1298</v>
      </c>
      <c r="Y214" t="s">
        <v>889</v>
      </c>
    </row>
    <row r="215" spans="15:25" x14ac:dyDescent="0.15">
      <c r="O215" t="s">
        <v>927</v>
      </c>
      <c r="S215" t="s">
        <v>892</v>
      </c>
      <c r="Y215" t="s">
        <v>1643</v>
      </c>
    </row>
    <row r="216" spans="15:25" x14ac:dyDescent="0.15">
      <c r="O216" t="s">
        <v>928</v>
      </c>
      <c r="S216" t="s">
        <v>1299</v>
      </c>
      <c r="Y216" t="s">
        <v>1299</v>
      </c>
    </row>
    <row r="217" spans="15:25" x14ac:dyDescent="0.15">
      <c r="O217" t="s">
        <v>929</v>
      </c>
      <c r="S217" t="s">
        <v>1300</v>
      </c>
      <c r="Y217" t="s">
        <v>893</v>
      </c>
    </row>
    <row r="218" spans="15:25" x14ac:dyDescent="0.15">
      <c r="O218" t="s">
        <v>930</v>
      </c>
      <c r="S218" t="s">
        <v>1301</v>
      </c>
      <c r="Y218" t="s">
        <v>1644</v>
      </c>
    </row>
    <row r="219" spans="15:25" x14ac:dyDescent="0.15">
      <c r="O219" t="s">
        <v>754</v>
      </c>
      <c r="S219" t="s">
        <v>1302</v>
      </c>
      <c r="Y219" t="s">
        <v>1645</v>
      </c>
    </row>
    <row r="220" spans="15:25" x14ac:dyDescent="0.15">
      <c r="O220" t="s">
        <v>931</v>
      </c>
      <c r="S220" t="s">
        <v>1303</v>
      </c>
      <c r="Y220" t="s">
        <v>1646</v>
      </c>
    </row>
    <row r="221" spans="15:25" x14ac:dyDescent="0.15">
      <c r="O221" t="s">
        <v>932</v>
      </c>
      <c r="S221" t="s">
        <v>1304</v>
      </c>
      <c r="Y221" t="s">
        <v>1647</v>
      </c>
    </row>
    <row r="222" spans="15:25" x14ac:dyDescent="0.15">
      <c r="O222" t="s">
        <v>933</v>
      </c>
      <c r="S222" t="s">
        <v>1305</v>
      </c>
      <c r="Y222" t="s">
        <v>1648</v>
      </c>
    </row>
    <row r="223" spans="15:25" x14ac:dyDescent="0.15">
      <c r="O223" t="s">
        <v>934</v>
      </c>
      <c r="S223" t="s">
        <v>1306</v>
      </c>
      <c r="Y223" t="s">
        <v>1649</v>
      </c>
    </row>
    <row r="224" spans="15:25" x14ac:dyDescent="0.15">
      <c r="O224" t="s">
        <v>935</v>
      </c>
      <c r="S224" t="s">
        <v>1307</v>
      </c>
      <c r="Y224" t="s">
        <v>1650</v>
      </c>
    </row>
    <row r="225" spans="15:25" x14ac:dyDescent="0.15">
      <c r="O225" t="s">
        <v>936</v>
      </c>
      <c r="S225" t="s">
        <v>1308</v>
      </c>
      <c r="Y225" t="s">
        <v>1651</v>
      </c>
    </row>
    <row r="226" spans="15:25" x14ac:dyDescent="0.15">
      <c r="O226" t="s">
        <v>937</v>
      </c>
      <c r="S226" t="s">
        <v>1309</v>
      </c>
      <c r="Y226" t="s">
        <v>1652</v>
      </c>
    </row>
    <row r="227" spans="15:25" x14ac:dyDescent="0.15">
      <c r="O227" t="s">
        <v>938</v>
      </c>
      <c r="S227" t="s">
        <v>1310</v>
      </c>
      <c r="Y227" t="s">
        <v>1653</v>
      </c>
    </row>
    <row r="228" spans="15:25" x14ac:dyDescent="0.15">
      <c r="O228" t="s">
        <v>939</v>
      </c>
      <c r="S228" t="s">
        <v>1311</v>
      </c>
      <c r="Y228" t="s">
        <v>335</v>
      </c>
    </row>
    <row r="229" spans="15:25" x14ac:dyDescent="0.15">
      <c r="O229" t="s">
        <v>940</v>
      </c>
      <c r="S229" t="s">
        <v>1312</v>
      </c>
      <c r="Y229" t="s">
        <v>1654</v>
      </c>
    </row>
    <row r="230" spans="15:25" x14ac:dyDescent="0.15">
      <c r="O230" t="s">
        <v>941</v>
      </c>
      <c r="S230" t="s">
        <v>1313</v>
      </c>
      <c r="Y230" t="s">
        <v>1655</v>
      </c>
    </row>
    <row r="231" spans="15:25" x14ac:dyDescent="0.15">
      <c r="O231" t="s">
        <v>942</v>
      </c>
      <c r="S231" t="s">
        <v>1314</v>
      </c>
      <c r="Y231" t="s">
        <v>1656</v>
      </c>
    </row>
    <row r="232" spans="15:25" x14ac:dyDescent="0.15">
      <c r="O232" t="s">
        <v>943</v>
      </c>
      <c r="S232" t="s">
        <v>1315</v>
      </c>
      <c r="Y232" t="s">
        <v>1657</v>
      </c>
    </row>
    <row r="233" spans="15:25" x14ac:dyDescent="0.15">
      <c r="O233" t="s">
        <v>944</v>
      </c>
      <c r="S233" t="s">
        <v>701</v>
      </c>
      <c r="Y233" t="s">
        <v>1658</v>
      </c>
    </row>
    <row r="234" spans="15:25" x14ac:dyDescent="0.15">
      <c r="O234" t="s">
        <v>945</v>
      </c>
      <c r="S234" t="s">
        <v>900</v>
      </c>
      <c r="Y234" t="s">
        <v>1659</v>
      </c>
    </row>
    <row r="235" spans="15:25" x14ac:dyDescent="0.15">
      <c r="O235" t="s">
        <v>946</v>
      </c>
      <c r="S235" t="s">
        <v>587</v>
      </c>
      <c r="Y235" t="s">
        <v>1660</v>
      </c>
    </row>
    <row r="236" spans="15:25" x14ac:dyDescent="0.15">
      <c r="O236" t="s">
        <v>947</v>
      </c>
      <c r="S236" t="s">
        <v>702</v>
      </c>
      <c r="Y236" t="s">
        <v>1661</v>
      </c>
    </row>
    <row r="237" spans="15:25" x14ac:dyDescent="0.15">
      <c r="O237" t="s">
        <v>948</v>
      </c>
      <c r="S237" t="s">
        <v>703</v>
      </c>
      <c r="Y237" t="s">
        <v>1662</v>
      </c>
    </row>
    <row r="238" spans="15:25" x14ac:dyDescent="0.15">
      <c r="O238" t="s">
        <v>949</v>
      </c>
      <c r="S238" t="s">
        <v>1316</v>
      </c>
      <c r="Y238" t="s">
        <v>1663</v>
      </c>
    </row>
    <row r="239" spans="15:25" x14ac:dyDescent="0.15">
      <c r="O239" t="s">
        <v>950</v>
      </c>
      <c r="S239" t="s">
        <v>1317</v>
      </c>
      <c r="Y239" t="s">
        <v>1664</v>
      </c>
    </row>
    <row r="240" spans="15:25" x14ac:dyDescent="0.15">
      <c r="O240" t="s">
        <v>951</v>
      </c>
      <c r="S240" t="s">
        <v>1318</v>
      </c>
      <c r="Y240" t="s">
        <v>901</v>
      </c>
    </row>
    <row r="241" spans="19:25" x14ac:dyDescent="0.15">
      <c r="S241" t="s">
        <v>1319</v>
      </c>
      <c r="Y241" t="s">
        <v>1665</v>
      </c>
    </row>
    <row r="242" spans="19:25" x14ac:dyDescent="0.15">
      <c r="S242" t="s">
        <v>1320</v>
      </c>
      <c r="Y242" t="s">
        <v>1666</v>
      </c>
    </row>
    <row r="243" spans="19:25" x14ac:dyDescent="0.15">
      <c r="S243" t="s">
        <v>1000</v>
      </c>
      <c r="Y243" t="s">
        <v>1667</v>
      </c>
    </row>
    <row r="244" spans="19:25" x14ac:dyDescent="0.15">
      <c r="S244" t="s">
        <v>1321</v>
      </c>
      <c r="Y244" t="s">
        <v>1668</v>
      </c>
    </row>
    <row r="245" spans="19:25" x14ac:dyDescent="0.15">
      <c r="S245" t="s">
        <v>1322</v>
      </c>
      <c r="Y245" t="s">
        <v>1669</v>
      </c>
    </row>
    <row r="246" spans="19:25" x14ac:dyDescent="0.15">
      <c r="S246" t="s">
        <v>547</v>
      </c>
      <c r="Y246" t="s">
        <v>1670</v>
      </c>
    </row>
    <row r="247" spans="19:25" x14ac:dyDescent="0.15">
      <c r="S247" t="s">
        <v>548</v>
      </c>
      <c r="Y247" t="s">
        <v>1671</v>
      </c>
    </row>
    <row r="248" spans="19:25" x14ac:dyDescent="0.15">
      <c r="S248" t="s">
        <v>815</v>
      </c>
      <c r="Y248" t="s">
        <v>1672</v>
      </c>
    </row>
    <row r="249" spans="19:25" x14ac:dyDescent="0.15">
      <c r="S249" t="s">
        <v>1323</v>
      </c>
      <c r="Y249" t="s">
        <v>1673</v>
      </c>
    </row>
    <row r="250" spans="19:25" x14ac:dyDescent="0.15">
      <c r="S250" t="s">
        <v>1324</v>
      </c>
      <c r="Y250" t="s">
        <v>1674</v>
      </c>
    </row>
    <row r="251" spans="19:25" x14ac:dyDescent="0.15">
      <c r="S251" t="s">
        <v>1325</v>
      </c>
      <c r="Y251" t="s">
        <v>1675</v>
      </c>
    </row>
    <row r="252" spans="19:25" x14ac:dyDescent="0.15">
      <c r="S252" t="s">
        <v>1326</v>
      </c>
      <c r="Y252" t="s">
        <v>1676</v>
      </c>
    </row>
    <row r="253" spans="19:25" x14ac:dyDescent="0.15">
      <c r="S253" t="s">
        <v>1327</v>
      </c>
      <c r="Y253" t="s">
        <v>1342</v>
      </c>
    </row>
    <row r="254" spans="19:25" x14ac:dyDescent="0.15">
      <c r="S254" t="s">
        <v>1328</v>
      </c>
      <c r="Y254" t="s">
        <v>1343</v>
      </c>
    </row>
    <row r="255" spans="19:25" x14ac:dyDescent="0.15">
      <c r="S255" t="s">
        <v>1329</v>
      </c>
      <c r="Y255" t="s">
        <v>1677</v>
      </c>
    </row>
    <row r="256" spans="19:25" x14ac:dyDescent="0.15">
      <c r="S256" t="s">
        <v>1330</v>
      </c>
      <c r="Y256" t="s">
        <v>1678</v>
      </c>
    </row>
    <row r="257" spans="19:25" x14ac:dyDescent="0.15">
      <c r="S257" t="s">
        <v>1331</v>
      </c>
      <c r="Y257" t="s">
        <v>1679</v>
      </c>
    </row>
    <row r="258" spans="19:25" x14ac:dyDescent="0.15">
      <c r="S258" t="s">
        <v>1332</v>
      </c>
      <c r="Y258" t="s">
        <v>911</v>
      </c>
    </row>
    <row r="259" spans="19:25" x14ac:dyDescent="0.15">
      <c r="S259" t="s">
        <v>1333</v>
      </c>
      <c r="Y259" t="s">
        <v>1680</v>
      </c>
    </row>
    <row r="260" spans="19:25" x14ac:dyDescent="0.15">
      <c r="S260" t="s">
        <v>1068</v>
      </c>
      <c r="Y260" t="s">
        <v>1681</v>
      </c>
    </row>
    <row r="261" spans="19:25" x14ac:dyDescent="0.15">
      <c r="S261" t="s">
        <v>908</v>
      </c>
      <c r="Y261" t="s">
        <v>1682</v>
      </c>
    </row>
    <row r="262" spans="19:25" x14ac:dyDescent="0.15">
      <c r="S262" t="s">
        <v>1334</v>
      </c>
      <c r="Y262" t="s">
        <v>1683</v>
      </c>
    </row>
    <row r="263" spans="19:25" x14ac:dyDescent="0.15">
      <c r="S263" t="s">
        <v>1335</v>
      </c>
      <c r="Y263" t="s">
        <v>1684</v>
      </c>
    </row>
    <row r="264" spans="19:25" x14ac:dyDescent="0.15">
      <c r="S264" t="s">
        <v>1336</v>
      </c>
      <c r="Y264" t="s">
        <v>1685</v>
      </c>
    </row>
    <row r="265" spans="19:25" x14ac:dyDescent="0.15">
      <c r="S265" t="s">
        <v>1337</v>
      </c>
      <c r="Y265" t="s">
        <v>940</v>
      </c>
    </row>
    <row r="266" spans="19:25" x14ac:dyDescent="0.15">
      <c r="S266" t="s">
        <v>1338</v>
      </c>
      <c r="Y266" t="s">
        <v>941</v>
      </c>
    </row>
    <row r="267" spans="19:25" x14ac:dyDescent="0.15">
      <c r="S267" t="s">
        <v>1339</v>
      </c>
      <c r="Y267" t="s">
        <v>1686</v>
      </c>
    </row>
    <row r="268" spans="19:25" x14ac:dyDescent="0.15">
      <c r="S268" t="s">
        <v>1340</v>
      </c>
      <c r="Y268" t="s">
        <v>1687</v>
      </c>
    </row>
    <row r="269" spans="19:25" x14ac:dyDescent="0.15">
      <c r="S269" t="s">
        <v>1341</v>
      </c>
      <c r="Y269" t="s">
        <v>1688</v>
      </c>
    </row>
    <row r="270" spans="19:25" x14ac:dyDescent="0.15">
      <c r="S270" t="s">
        <v>835</v>
      </c>
      <c r="Y270" t="s">
        <v>1689</v>
      </c>
    </row>
    <row r="271" spans="19:25" x14ac:dyDescent="0.15">
      <c r="S271" t="s">
        <v>1342</v>
      </c>
      <c r="Y271" t="s">
        <v>1690</v>
      </c>
    </row>
    <row r="272" spans="19:25" x14ac:dyDescent="0.15">
      <c r="S272" t="s">
        <v>1343</v>
      </c>
      <c r="Y272" t="s">
        <v>1360</v>
      </c>
    </row>
    <row r="273" spans="19:25" x14ac:dyDescent="0.15">
      <c r="S273" t="s">
        <v>1344</v>
      </c>
      <c r="Y273" t="s">
        <v>736</v>
      </c>
    </row>
    <row r="274" spans="19:25" x14ac:dyDescent="0.15">
      <c r="S274" t="s">
        <v>1345</v>
      </c>
      <c r="Y274" t="s">
        <v>737</v>
      </c>
    </row>
    <row r="275" spans="19:25" x14ac:dyDescent="0.15">
      <c r="S275" t="s">
        <v>1346</v>
      </c>
      <c r="Y275" t="s">
        <v>1691</v>
      </c>
    </row>
    <row r="276" spans="19:25" x14ac:dyDescent="0.15">
      <c r="S276" t="s">
        <v>1347</v>
      </c>
      <c r="Y276" t="s">
        <v>1692</v>
      </c>
    </row>
    <row r="277" spans="19:25" x14ac:dyDescent="0.15">
      <c r="S277" t="s">
        <v>1348</v>
      </c>
      <c r="Y277" t="s">
        <v>1693</v>
      </c>
    </row>
    <row r="278" spans="19:25" x14ac:dyDescent="0.15">
      <c r="S278" t="s">
        <v>1349</v>
      </c>
      <c r="Y278" t="s">
        <v>1694</v>
      </c>
    </row>
    <row r="279" spans="19:25" x14ac:dyDescent="0.15">
      <c r="S279" t="s">
        <v>1350</v>
      </c>
      <c r="Y279" t="s">
        <v>1695</v>
      </c>
    </row>
    <row r="280" spans="19:25" x14ac:dyDescent="0.15">
      <c r="S280" t="s">
        <v>1351</v>
      </c>
      <c r="Y280" t="s">
        <v>1696</v>
      </c>
    </row>
    <row r="281" spans="19:25" x14ac:dyDescent="0.15">
      <c r="S281" t="s">
        <v>1352</v>
      </c>
      <c r="Y281" t="s">
        <v>1697</v>
      </c>
    </row>
    <row r="282" spans="19:25" x14ac:dyDescent="0.15">
      <c r="S282" t="s">
        <v>1353</v>
      </c>
      <c r="Y282" t="s">
        <v>1698</v>
      </c>
    </row>
    <row r="283" spans="19:25" x14ac:dyDescent="0.15">
      <c r="S283" t="s">
        <v>1354</v>
      </c>
      <c r="Y283" t="s">
        <v>1699</v>
      </c>
    </row>
    <row r="284" spans="19:25" x14ac:dyDescent="0.15">
      <c r="S284" t="s">
        <v>1355</v>
      </c>
      <c r="Y284" t="s">
        <v>1700</v>
      </c>
    </row>
    <row r="285" spans="19:25" x14ac:dyDescent="0.15">
      <c r="S285" t="s">
        <v>1356</v>
      </c>
      <c r="Y285" t="s">
        <v>1701</v>
      </c>
    </row>
    <row r="286" spans="19:25" x14ac:dyDescent="0.15">
      <c r="S286" t="s">
        <v>1357</v>
      </c>
      <c r="Y286" t="s">
        <v>1702</v>
      </c>
    </row>
    <row r="287" spans="19:25" x14ac:dyDescent="0.15">
      <c r="S287" t="s">
        <v>1358</v>
      </c>
      <c r="Y287" t="s">
        <v>1703</v>
      </c>
    </row>
    <row r="288" spans="19:25" x14ac:dyDescent="0.15">
      <c r="S288" t="s">
        <v>1359</v>
      </c>
      <c r="Y288" t="s">
        <v>1704</v>
      </c>
    </row>
    <row r="289" spans="19:25" x14ac:dyDescent="0.15">
      <c r="S289" t="s">
        <v>1360</v>
      </c>
      <c r="Y289" t="s">
        <v>1705</v>
      </c>
    </row>
    <row r="290" spans="19:25" x14ac:dyDescent="0.15">
      <c r="S290" t="s">
        <v>1361</v>
      </c>
      <c r="Y290" t="s">
        <v>1706</v>
      </c>
    </row>
    <row r="291" spans="19:25" x14ac:dyDescent="0.15">
      <c r="S291" t="s">
        <v>1362</v>
      </c>
      <c r="Y291" t="s">
        <v>1707</v>
      </c>
    </row>
    <row r="292" spans="19:25" x14ac:dyDescent="0.15">
      <c r="S292" t="s">
        <v>1363</v>
      </c>
      <c r="Y292" t="s">
        <v>1193</v>
      </c>
    </row>
    <row r="293" spans="19:25" x14ac:dyDescent="0.15">
      <c r="S293" t="s">
        <v>1364</v>
      </c>
      <c r="Y293" t="s">
        <v>1708</v>
      </c>
    </row>
    <row r="294" spans="19:25" x14ac:dyDescent="0.15">
      <c r="S294" t="s">
        <v>1365</v>
      </c>
      <c r="Y294" t="s">
        <v>1709</v>
      </c>
    </row>
    <row r="295" spans="19:25" x14ac:dyDescent="0.15">
      <c r="S295" t="s">
        <v>1366</v>
      </c>
      <c r="Y295" t="s">
        <v>1710</v>
      </c>
    </row>
    <row r="296" spans="19:25" x14ac:dyDescent="0.15">
      <c r="S296" t="s">
        <v>1367</v>
      </c>
      <c r="Y296" t="s">
        <v>1711</v>
      </c>
    </row>
    <row r="297" spans="19:25" x14ac:dyDescent="0.15">
      <c r="S297" t="s">
        <v>1368</v>
      </c>
      <c r="Y297" t="s">
        <v>1712</v>
      </c>
    </row>
    <row r="298" spans="19:25" x14ac:dyDescent="0.15">
      <c r="S298" t="s">
        <v>1369</v>
      </c>
      <c r="Y298" t="s">
        <v>1713</v>
      </c>
    </row>
    <row r="299" spans="19:25" x14ac:dyDescent="0.15">
      <c r="S299" t="s">
        <v>1370</v>
      </c>
      <c r="Y299" t="s">
        <v>1714</v>
      </c>
    </row>
    <row r="300" spans="19:25" x14ac:dyDescent="0.15">
      <c r="S300" t="s">
        <v>1371</v>
      </c>
      <c r="Y300" t="s">
        <v>1715</v>
      </c>
    </row>
    <row r="301" spans="19:25" x14ac:dyDescent="0.15">
      <c r="S301" t="s">
        <v>859</v>
      </c>
      <c r="Y301" t="s">
        <v>1716</v>
      </c>
    </row>
    <row r="302" spans="19:25" x14ac:dyDescent="0.15">
      <c r="S302" t="s">
        <v>1372</v>
      </c>
      <c r="Y302" t="s">
        <v>1717</v>
      </c>
    </row>
    <row r="303" spans="19:25" x14ac:dyDescent="0.15">
      <c r="S303" t="s">
        <v>1373</v>
      </c>
      <c r="Y303" t="s">
        <v>1718</v>
      </c>
    </row>
    <row r="304" spans="19:25" x14ac:dyDescent="0.15">
      <c r="S304" t="s">
        <v>1374</v>
      </c>
      <c r="Y304" t="s">
        <v>1385</v>
      </c>
    </row>
    <row r="305" spans="19:25" x14ac:dyDescent="0.15">
      <c r="S305" t="s">
        <v>1375</v>
      </c>
      <c r="Y305" t="s">
        <v>1719</v>
      </c>
    </row>
    <row r="306" spans="19:25" x14ac:dyDescent="0.15">
      <c r="S306" t="s">
        <v>1376</v>
      </c>
      <c r="Y306" t="s">
        <v>1720</v>
      </c>
    </row>
    <row r="307" spans="19:25" x14ac:dyDescent="0.15">
      <c r="S307" t="s">
        <v>1377</v>
      </c>
      <c r="Y307" t="s">
        <v>1721</v>
      </c>
    </row>
    <row r="308" spans="19:25" x14ac:dyDescent="0.15">
      <c r="S308" t="s">
        <v>1378</v>
      </c>
      <c r="Y308" t="s">
        <v>1722</v>
      </c>
    </row>
    <row r="309" spans="19:25" x14ac:dyDescent="0.15">
      <c r="S309" t="s">
        <v>1379</v>
      </c>
      <c r="Y309" t="s">
        <v>1723</v>
      </c>
    </row>
    <row r="310" spans="19:25" x14ac:dyDescent="0.15">
      <c r="S310" t="s">
        <v>1380</v>
      </c>
      <c r="Y310" t="s">
        <v>1724</v>
      </c>
    </row>
    <row r="311" spans="19:25" x14ac:dyDescent="0.15">
      <c r="S311" t="s">
        <v>1381</v>
      </c>
      <c r="Y311" t="s">
        <v>1725</v>
      </c>
    </row>
    <row r="312" spans="19:25" x14ac:dyDescent="0.15">
      <c r="S312" t="s">
        <v>1382</v>
      </c>
      <c r="Y312" t="s">
        <v>1726</v>
      </c>
    </row>
    <row r="313" spans="19:25" x14ac:dyDescent="0.15">
      <c r="S313" t="s">
        <v>1383</v>
      </c>
      <c r="Y313" t="s">
        <v>1727</v>
      </c>
    </row>
    <row r="314" spans="19:25" x14ac:dyDescent="0.15">
      <c r="S314" t="s">
        <v>1384</v>
      </c>
      <c r="Y314" t="s">
        <v>1728</v>
      </c>
    </row>
    <row r="315" spans="19:25" x14ac:dyDescent="0.15">
      <c r="S315" t="s">
        <v>1385</v>
      </c>
      <c r="Y315" t="s">
        <v>1729</v>
      </c>
    </row>
    <row r="316" spans="19:25" x14ac:dyDescent="0.15">
      <c r="S316" t="s">
        <v>1386</v>
      </c>
      <c r="Y316" t="s">
        <v>600</v>
      </c>
    </row>
    <row r="317" spans="19:25" x14ac:dyDescent="0.15">
      <c r="S317" t="s">
        <v>1387</v>
      </c>
      <c r="Y317" t="s">
        <v>1730</v>
      </c>
    </row>
    <row r="318" spans="19:25" x14ac:dyDescent="0.15">
      <c r="S318" t="s">
        <v>1388</v>
      </c>
      <c r="Y318" t="s">
        <v>1731</v>
      </c>
    </row>
    <row r="319" spans="19:25" x14ac:dyDescent="0.15">
      <c r="S319" t="s">
        <v>1389</v>
      </c>
      <c r="Y319" t="s">
        <v>1732</v>
      </c>
    </row>
    <row r="320" spans="19:25" x14ac:dyDescent="0.15">
      <c r="S320" t="s">
        <v>1390</v>
      </c>
      <c r="Y320" t="s">
        <v>1733</v>
      </c>
    </row>
    <row r="321" spans="19:25" x14ac:dyDescent="0.15">
      <c r="S321" t="s">
        <v>1391</v>
      </c>
      <c r="Y321" t="s">
        <v>1734</v>
      </c>
    </row>
    <row r="322" spans="19:25" x14ac:dyDescent="0.15">
      <c r="S322" t="s">
        <v>1392</v>
      </c>
      <c r="Y322" t="s">
        <v>1735</v>
      </c>
    </row>
    <row r="323" spans="19:25" x14ac:dyDescent="0.15">
      <c r="S323" t="s">
        <v>1393</v>
      </c>
      <c r="Y323" t="s">
        <v>1736</v>
      </c>
    </row>
    <row r="324" spans="19:25" x14ac:dyDescent="0.15">
      <c r="S324" t="s">
        <v>1394</v>
      </c>
      <c r="Y324" t="s">
        <v>1737</v>
      </c>
    </row>
    <row r="325" spans="19:25" x14ac:dyDescent="0.15">
      <c r="S325" t="s">
        <v>1395</v>
      </c>
      <c r="Y325" t="s">
        <v>1738</v>
      </c>
    </row>
    <row r="326" spans="19:25" x14ac:dyDescent="0.15">
      <c r="S326" t="s">
        <v>1396</v>
      </c>
      <c r="Y326" t="s">
        <v>1739</v>
      </c>
    </row>
    <row r="327" spans="19:25" x14ac:dyDescent="0.15">
      <c r="S327" t="s">
        <v>1397</v>
      </c>
      <c r="Y327" t="s">
        <v>1740</v>
      </c>
    </row>
    <row r="328" spans="19:25" x14ac:dyDescent="0.15">
      <c r="S328" t="s">
        <v>1398</v>
      </c>
      <c r="Y328" t="s">
        <v>1741</v>
      </c>
    </row>
    <row r="329" spans="19:25" x14ac:dyDescent="0.15">
      <c r="S329" t="s">
        <v>1399</v>
      </c>
      <c r="Y329" t="s">
        <v>1742</v>
      </c>
    </row>
    <row r="330" spans="19:25" x14ac:dyDescent="0.15">
      <c r="S330" t="s">
        <v>1400</v>
      </c>
      <c r="Y330" t="s">
        <v>1743</v>
      </c>
    </row>
    <row r="331" spans="19:25" x14ac:dyDescent="0.15">
      <c r="S331" t="s">
        <v>1401</v>
      </c>
      <c r="Y331" t="s">
        <v>1744</v>
      </c>
    </row>
    <row r="332" spans="19:25" x14ac:dyDescent="0.15">
      <c r="S332" t="s">
        <v>1402</v>
      </c>
      <c r="Y332" t="s">
        <v>1745</v>
      </c>
    </row>
    <row r="333" spans="19:25" x14ac:dyDescent="0.15">
      <c r="S333" t="s">
        <v>1403</v>
      </c>
      <c r="Y333" t="s">
        <v>1746</v>
      </c>
    </row>
    <row r="334" spans="19:25" x14ac:dyDescent="0.15">
      <c r="S334" t="s">
        <v>1404</v>
      </c>
      <c r="Y334" t="s">
        <v>1747</v>
      </c>
    </row>
    <row r="335" spans="19:25" x14ac:dyDescent="0.15">
      <c r="S335" t="s">
        <v>1405</v>
      </c>
      <c r="Y335" t="s">
        <v>1748</v>
      </c>
    </row>
    <row r="336" spans="19:25" x14ac:dyDescent="0.15">
      <c r="S336" t="s">
        <v>1406</v>
      </c>
      <c r="Y336" t="s">
        <v>1749</v>
      </c>
    </row>
    <row r="337" spans="19:25" x14ac:dyDescent="0.15">
      <c r="S337" t="s">
        <v>1407</v>
      </c>
      <c r="Y337" t="s">
        <v>1750</v>
      </c>
    </row>
    <row r="338" spans="19:25" x14ac:dyDescent="0.15">
      <c r="S338" t="s">
        <v>1408</v>
      </c>
      <c r="Y338" t="s">
        <v>1751</v>
      </c>
    </row>
    <row r="339" spans="19:25" x14ac:dyDescent="0.15">
      <c r="S339" t="s">
        <v>1409</v>
      </c>
      <c r="Y339" t="s">
        <v>1752</v>
      </c>
    </row>
    <row r="340" spans="19:25" x14ac:dyDescent="0.15">
      <c r="Y340" t="s">
        <v>1753</v>
      </c>
    </row>
    <row r="341" spans="19:25" x14ac:dyDescent="0.15">
      <c r="Y341" t="s">
        <v>1754</v>
      </c>
    </row>
    <row r="342" spans="19:25" x14ac:dyDescent="0.15">
      <c r="Y342" t="s">
        <v>1755</v>
      </c>
    </row>
    <row r="343" spans="19:25" x14ac:dyDescent="0.15">
      <c r="Y343" t="s">
        <v>1756</v>
      </c>
    </row>
    <row r="344" spans="19:25" x14ac:dyDescent="0.15">
      <c r="Y344" t="s">
        <v>1757</v>
      </c>
    </row>
    <row r="345" spans="19:25" x14ac:dyDescent="0.15">
      <c r="Y345" t="s">
        <v>1758</v>
      </c>
    </row>
    <row r="346" spans="19:25" x14ac:dyDescent="0.15">
      <c r="Y346" t="s">
        <v>1759</v>
      </c>
    </row>
    <row r="347" spans="19:25" x14ac:dyDescent="0.15">
      <c r="Y347" t="s">
        <v>942</v>
      </c>
    </row>
    <row r="348" spans="19:25" x14ac:dyDescent="0.15">
      <c r="Y348" t="s">
        <v>1760</v>
      </c>
    </row>
    <row r="349" spans="19:25" x14ac:dyDescent="0.15">
      <c r="Y349" t="s">
        <v>1761</v>
      </c>
    </row>
    <row r="350" spans="19:25" x14ac:dyDescent="0.15">
      <c r="Y350" t="s">
        <v>1762</v>
      </c>
    </row>
    <row r="351" spans="19:25" x14ac:dyDescent="0.15">
      <c r="Y351" t="s">
        <v>1763</v>
      </c>
    </row>
    <row r="352" spans="19:25" x14ac:dyDescent="0.15">
      <c r="Y352" t="s">
        <v>1764</v>
      </c>
    </row>
    <row r="353" spans="25:25" x14ac:dyDescent="0.15">
      <c r="Y353" t="s">
        <v>1765</v>
      </c>
    </row>
    <row r="354" spans="25:25" x14ac:dyDescent="0.15">
      <c r="Y354" t="s">
        <v>1766</v>
      </c>
    </row>
    <row r="355" spans="25:25" x14ac:dyDescent="0.15">
      <c r="Y355" t="s">
        <v>1767</v>
      </c>
    </row>
    <row r="356" spans="25:25" x14ac:dyDescent="0.15">
      <c r="Y356" t="s">
        <v>1768</v>
      </c>
    </row>
    <row r="357" spans="25:25" x14ac:dyDescent="0.15">
      <c r="Y357" t="s">
        <v>1769</v>
      </c>
    </row>
    <row r="358" spans="25:25" x14ac:dyDescent="0.15">
      <c r="Y358" t="s">
        <v>1770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D1" workbookViewId="0">
      <selection activeCell="AA30" sqref="AA30"/>
    </sheetView>
  </sheetViews>
  <sheetFormatPr defaultRowHeight="13.5" x14ac:dyDescent="0.15"/>
  <cols>
    <col min="2" max="2" width="9.75" customWidth="1"/>
    <col min="9" max="11" width="3.5" customWidth="1"/>
    <col min="12" max="13" width="8" customWidth="1"/>
    <col min="14" max="17" width="3.5" customWidth="1"/>
    <col min="18" max="32" width="2.5" customWidth="1"/>
  </cols>
  <sheetData>
    <row r="1" spans="1:13" x14ac:dyDescent="0.15">
      <c r="A1" t="s">
        <v>37</v>
      </c>
      <c r="B1" t="s">
        <v>38</v>
      </c>
      <c r="C1" t="s">
        <v>39</v>
      </c>
    </row>
    <row r="2" spans="1:13" x14ac:dyDescent="0.15">
      <c r="A2" t="s">
        <v>40</v>
      </c>
      <c r="B2" t="s">
        <v>41</v>
      </c>
      <c r="C2" t="s">
        <v>42</v>
      </c>
    </row>
    <row r="3" spans="1:13" x14ac:dyDescent="0.15">
      <c r="A3" t="s">
        <v>43</v>
      </c>
      <c r="B3" t="s">
        <v>44</v>
      </c>
      <c r="C3" t="s">
        <v>45</v>
      </c>
    </row>
    <row r="4" spans="1:13" x14ac:dyDescent="0.15">
      <c r="A4" t="s">
        <v>46</v>
      </c>
      <c r="B4" t="s">
        <v>47</v>
      </c>
      <c r="C4" t="s">
        <v>48</v>
      </c>
      <c r="J4" s="19">
        <v>0</v>
      </c>
      <c r="K4" s="19" t="s">
        <v>155</v>
      </c>
      <c r="L4" s="24" t="s">
        <v>166</v>
      </c>
      <c r="M4" s="19"/>
    </row>
    <row r="5" spans="1:13" x14ac:dyDescent="0.15">
      <c r="A5" t="s">
        <v>49</v>
      </c>
      <c r="B5" t="s">
        <v>50</v>
      </c>
      <c r="C5" t="s">
        <v>51</v>
      </c>
      <c r="J5" s="19">
        <v>1</v>
      </c>
      <c r="K5" s="19" t="s">
        <v>156</v>
      </c>
      <c r="L5" s="19" t="s">
        <v>169</v>
      </c>
      <c r="M5" s="19"/>
    </row>
    <row r="6" spans="1:13" x14ac:dyDescent="0.15">
      <c r="A6" t="s">
        <v>52</v>
      </c>
      <c r="B6" t="s">
        <v>53</v>
      </c>
      <c r="C6" t="s">
        <v>54</v>
      </c>
      <c r="J6" s="19">
        <v>2</v>
      </c>
      <c r="K6" s="19" t="s">
        <v>157</v>
      </c>
      <c r="L6" s="19" t="s">
        <v>161</v>
      </c>
      <c r="M6" s="19" t="s">
        <v>165</v>
      </c>
    </row>
    <row r="7" spans="1:13" x14ac:dyDescent="0.15">
      <c r="A7" t="s">
        <v>55</v>
      </c>
      <c r="B7" t="s">
        <v>56</v>
      </c>
      <c r="C7" t="s">
        <v>57</v>
      </c>
      <c r="J7" s="19">
        <v>3</v>
      </c>
      <c r="K7" s="19" t="s">
        <v>158</v>
      </c>
      <c r="L7" s="19" t="s">
        <v>164</v>
      </c>
      <c r="M7" s="19"/>
    </row>
    <row r="8" spans="1:13" x14ac:dyDescent="0.15">
      <c r="A8" t="s">
        <v>58</v>
      </c>
      <c r="B8" t="s">
        <v>59</v>
      </c>
      <c r="C8" t="s">
        <v>60</v>
      </c>
      <c r="J8" s="19">
        <v>4</v>
      </c>
      <c r="K8" s="19" t="s">
        <v>105</v>
      </c>
      <c r="L8" s="19" t="s">
        <v>106</v>
      </c>
      <c r="M8" s="19" t="s">
        <v>107</v>
      </c>
    </row>
    <row r="9" spans="1:13" x14ac:dyDescent="0.15">
      <c r="A9" t="s">
        <v>61</v>
      </c>
      <c r="B9" t="s">
        <v>62</v>
      </c>
      <c r="C9" t="s">
        <v>63</v>
      </c>
      <c r="J9" s="19">
        <v>5</v>
      </c>
      <c r="K9" s="19" t="s">
        <v>99</v>
      </c>
      <c r="L9" s="24" t="s">
        <v>100</v>
      </c>
      <c r="M9" s="19" t="s">
        <v>101</v>
      </c>
    </row>
    <row r="10" spans="1:13" x14ac:dyDescent="0.15">
      <c r="A10" t="s">
        <v>64</v>
      </c>
      <c r="B10" t="s">
        <v>65</v>
      </c>
      <c r="C10" t="s">
        <v>66</v>
      </c>
      <c r="J10" s="19">
        <v>6</v>
      </c>
      <c r="K10" s="19" t="s">
        <v>102</v>
      </c>
      <c r="L10" s="24" t="s">
        <v>103</v>
      </c>
      <c r="M10" s="19" t="s">
        <v>104</v>
      </c>
    </row>
    <row r="11" spans="1:13" x14ac:dyDescent="0.15">
      <c r="A11" t="s">
        <v>67</v>
      </c>
      <c r="B11" t="s">
        <v>68</v>
      </c>
      <c r="C11" t="s">
        <v>69</v>
      </c>
      <c r="J11" s="19">
        <v>7</v>
      </c>
      <c r="K11" s="19" t="s">
        <v>159</v>
      </c>
      <c r="L11" s="19" t="s">
        <v>163</v>
      </c>
      <c r="M11" s="19"/>
    </row>
    <row r="12" spans="1:13" x14ac:dyDescent="0.15">
      <c r="A12" t="s">
        <v>70</v>
      </c>
      <c r="B12" t="s">
        <v>71</v>
      </c>
      <c r="C12" t="s">
        <v>72</v>
      </c>
      <c r="J12" s="19">
        <v>8</v>
      </c>
      <c r="K12" s="19" t="s">
        <v>160</v>
      </c>
      <c r="L12" s="19" t="s">
        <v>162</v>
      </c>
      <c r="M12" s="19"/>
    </row>
    <row r="13" spans="1:13" x14ac:dyDescent="0.15">
      <c r="A13" t="s">
        <v>73</v>
      </c>
      <c r="B13" t="s">
        <v>74</v>
      </c>
      <c r="C13" t="s">
        <v>75</v>
      </c>
      <c r="J13" s="19">
        <v>9</v>
      </c>
      <c r="K13" s="19" t="s">
        <v>43</v>
      </c>
      <c r="L13" s="19" t="s">
        <v>44</v>
      </c>
      <c r="M13" s="19" t="s">
        <v>45</v>
      </c>
    </row>
    <row r="14" spans="1:13" x14ac:dyDescent="0.15">
      <c r="A14" t="s">
        <v>76</v>
      </c>
      <c r="B14" t="s">
        <v>77</v>
      </c>
      <c r="C14" t="s">
        <v>78</v>
      </c>
      <c r="J14" s="19">
        <v>10</v>
      </c>
      <c r="K14" s="19" t="s">
        <v>55</v>
      </c>
      <c r="L14" s="19" t="s">
        <v>56</v>
      </c>
      <c r="M14" s="19" t="s">
        <v>57</v>
      </c>
    </row>
    <row r="15" spans="1:13" x14ac:dyDescent="0.15">
      <c r="A15" t="s">
        <v>79</v>
      </c>
      <c r="B15" t="s">
        <v>80</v>
      </c>
      <c r="C15" t="s">
        <v>81</v>
      </c>
      <c r="J15" s="19">
        <v>11</v>
      </c>
      <c r="K15" s="19" t="s">
        <v>52</v>
      </c>
      <c r="L15" s="19" t="s">
        <v>53</v>
      </c>
      <c r="M15" s="19" t="s">
        <v>54</v>
      </c>
    </row>
    <row r="16" spans="1:13" x14ac:dyDescent="0.15">
      <c r="A16" t="s">
        <v>82</v>
      </c>
      <c r="B16" t="s">
        <v>83</v>
      </c>
      <c r="J16" s="19">
        <v>12</v>
      </c>
      <c r="K16" s="19" t="s">
        <v>61</v>
      </c>
      <c r="L16" s="19" t="s">
        <v>62</v>
      </c>
      <c r="M16" s="19" t="s">
        <v>63</v>
      </c>
    </row>
    <row r="17" spans="1:13" x14ac:dyDescent="0.15">
      <c r="A17" t="s">
        <v>84</v>
      </c>
      <c r="B17" t="s">
        <v>85</v>
      </c>
      <c r="C17" t="s">
        <v>86</v>
      </c>
      <c r="J17" s="19">
        <v>13</v>
      </c>
      <c r="K17" s="19" t="s">
        <v>76</v>
      </c>
      <c r="L17" s="19" t="s">
        <v>77</v>
      </c>
      <c r="M17" s="19" t="s">
        <v>78</v>
      </c>
    </row>
    <row r="18" spans="1:13" x14ac:dyDescent="0.15">
      <c r="A18" t="s">
        <v>87</v>
      </c>
      <c r="B18" t="s">
        <v>88</v>
      </c>
      <c r="C18" t="s">
        <v>89</v>
      </c>
      <c r="J18" s="19">
        <v>14</v>
      </c>
      <c r="K18" s="19" t="s">
        <v>73</v>
      </c>
      <c r="L18" s="19" t="s">
        <v>74</v>
      </c>
      <c r="M18" s="19" t="s">
        <v>75</v>
      </c>
    </row>
    <row r="19" spans="1:13" x14ac:dyDescent="0.15">
      <c r="A19" t="s">
        <v>90</v>
      </c>
      <c r="B19" t="s">
        <v>91</v>
      </c>
      <c r="C19" t="s">
        <v>92</v>
      </c>
      <c r="J19" s="19">
        <v>15</v>
      </c>
      <c r="K19" s="19" t="s">
        <v>79</v>
      </c>
      <c r="L19" s="19" t="s">
        <v>80</v>
      </c>
      <c r="M19" s="19" t="s">
        <v>81</v>
      </c>
    </row>
    <row r="20" spans="1:13" x14ac:dyDescent="0.15">
      <c r="A20" t="s">
        <v>93</v>
      </c>
      <c r="B20" t="s">
        <v>94</v>
      </c>
      <c r="C20" t="s">
        <v>95</v>
      </c>
      <c r="J20" s="19">
        <v>16</v>
      </c>
      <c r="K20" s="19" t="s">
        <v>87</v>
      </c>
      <c r="L20" s="19" t="s">
        <v>88</v>
      </c>
      <c r="M20" s="19" t="s">
        <v>89</v>
      </c>
    </row>
    <row r="21" spans="1:13" x14ac:dyDescent="0.15">
      <c r="A21" t="s">
        <v>96</v>
      </c>
      <c r="B21" t="s">
        <v>97</v>
      </c>
      <c r="C21" t="s">
        <v>98</v>
      </c>
      <c r="J21" s="19">
        <v>17</v>
      </c>
      <c r="K21" s="19" t="s">
        <v>93</v>
      </c>
      <c r="L21" s="19" t="s">
        <v>94</v>
      </c>
      <c r="M21" s="19" t="s">
        <v>95</v>
      </c>
    </row>
    <row r="22" spans="1:13" x14ac:dyDescent="0.15">
      <c r="A22" t="s">
        <v>99</v>
      </c>
      <c r="B22" t="s">
        <v>100</v>
      </c>
      <c r="C22" t="s">
        <v>101</v>
      </c>
      <c r="J22" s="19">
        <v>18</v>
      </c>
      <c r="K22" s="19" t="s">
        <v>114</v>
      </c>
      <c r="L22" s="19" t="s">
        <v>115</v>
      </c>
      <c r="M22" s="19" t="s">
        <v>116</v>
      </c>
    </row>
    <row r="23" spans="1:13" x14ac:dyDescent="0.15">
      <c r="A23" t="s">
        <v>102</v>
      </c>
      <c r="B23" t="s">
        <v>103</v>
      </c>
      <c r="C23" t="s">
        <v>104</v>
      </c>
      <c r="J23" s="19">
        <v>19</v>
      </c>
      <c r="K23" s="19" t="s">
        <v>111</v>
      </c>
      <c r="L23" s="19" t="s">
        <v>112</v>
      </c>
      <c r="M23" s="19" t="s">
        <v>113</v>
      </c>
    </row>
    <row r="24" spans="1:13" x14ac:dyDescent="0.15">
      <c r="A24" t="s">
        <v>105</v>
      </c>
      <c r="B24" t="s">
        <v>106</v>
      </c>
      <c r="C24" t="s">
        <v>107</v>
      </c>
      <c r="J24" s="19">
        <v>20</v>
      </c>
      <c r="K24" s="19" t="s">
        <v>117</v>
      </c>
      <c r="L24" s="19" t="s">
        <v>118</v>
      </c>
      <c r="M24" s="19" t="s">
        <v>119</v>
      </c>
    </row>
    <row r="25" spans="1:13" x14ac:dyDescent="0.15">
      <c r="A25" t="s">
        <v>108</v>
      </c>
      <c r="B25" t="s">
        <v>109</v>
      </c>
      <c r="C25" t="s">
        <v>110</v>
      </c>
      <c r="J25" s="19">
        <v>21</v>
      </c>
      <c r="K25" s="19" t="s">
        <v>129</v>
      </c>
      <c r="L25" s="19" t="s">
        <v>130</v>
      </c>
      <c r="M25" s="19" t="s">
        <v>131</v>
      </c>
    </row>
    <row r="26" spans="1:13" x14ac:dyDescent="0.15">
      <c r="A26" t="s">
        <v>111</v>
      </c>
      <c r="B26" t="s">
        <v>112</v>
      </c>
      <c r="C26" t="s">
        <v>113</v>
      </c>
      <c r="J26" s="19">
        <v>22</v>
      </c>
      <c r="K26" s="19" t="s">
        <v>135</v>
      </c>
      <c r="L26" s="19" t="s">
        <v>136</v>
      </c>
      <c r="M26" s="19" t="s">
        <v>137</v>
      </c>
    </row>
    <row r="27" spans="1:13" x14ac:dyDescent="0.15">
      <c r="A27" t="s">
        <v>114</v>
      </c>
      <c r="B27" t="s">
        <v>115</v>
      </c>
      <c r="C27" t="s">
        <v>116</v>
      </c>
      <c r="J27" s="19">
        <v>23</v>
      </c>
      <c r="K27" s="19" t="s">
        <v>152</v>
      </c>
      <c r="L27" s="19" t="s">
        <v>153</v>
      </c>
      <c r="M27" s="19" t="s">
        <v>154</v>
      </c>
    </row>
    <row r="28" spans="1:13" x14ac:dyDescent="0.15">
      <c r="A28" t="s">
        <v>117</v>
      </c>
      <c r="B28" t="s">
        <v>118</v>
      </c>
      <c r="C28" t="s">
        <v>119</v>
      </c>
    </row>
    <row r="29" spans="1:13" x14ac:dyDescent="0.15">
      <c r="A29" t="s">
        <v>120</v>
      </c>
      <c r="B29" t="s">
        <v>121</v>
      </c>
      <c r="C29" t="s">
        <v>122</v>
      </c>
    </row>
    <row r="30" spans="1:13" x14ac:dyDescent="0.15">
      <c r="A30" t="s">
        <v>123</v>
      </c>
      <c r="B30" t="s">
        <v>124</v>
      </c>
      <c r="C30" t="s">
        <v>125</v>
      </c>
    </row>
    <row r="31" spans="1:13" x14ac:dyDescent="0.15">
      <c r="A31" t="s">
        <v>126</v>
      </c>
      <c r="B31" t="s">
        <v>127</v>
      </c>
      <c r="C31" t="s">
        <v>128</v>
      </c>
    </row>
    <row r="32" spans="1:13" x14ac:dyDescent="0.15">
      <c r="A32" t="s">
        <v>129</v>
      </c>
      <c r="B32" t="s">
        <v>130</v>
      </c>
      <c r="C32" t="s">
        <v>131</v>
      </c>
    </row>
    <row r="33" spans="1:3" x14ac:dyDescent="0.15">
      <c r="A33" t="s">
        <v>132</v>
      </c>
      <c r="B33" t="s">
        <v>133</v>
      </c>
      <c r="C33" t="s">
        <v>134</v>
      </c>
    </row>
    <row r="34" spans="1:3" x14ac:dyDescent="0.15">
      <c r="A34" t="s">
        <v>135</v>
      </c>
      <c r="B34" t="s">
        <v>136</v>
      </c>
      <c r="C34" t="s">
        <v>137</v>
      </c>
    </row>
    <row r="35" spans="1:3" x14ac:dyDescent="0.15">
      <c r="A35" t="s">
        <v>138</v>
      </c>
      <c r="B35" t="s">
        <v>139</v>
      </c>
      <c r="C35" t="s">
        <v>140</v>
      </c>
    </row>
    <row r="36" spans="1:3" x14ac:dyDescent="0.15">
      <c r="A36" t="s">
        <v>141</v>
      </c>
      <c r="B36" t="s">
        <v>142</v>
      </c>
      <c r="C36" t="s">
        <v>143</v>
      </c>
    </row>
    <row r="37" spans="1:3" x14ac:dyDescent="0.15">
      <c r="A37" t="s">
        <v>144</v>
      </c>
      <c r="B37" t="s">
        <v>145</v>
      </c>
    </row>
    <row r="38" spans="1:3" x14ac:dyDescent="0.15">
      <c r="A38" t="s">
        <v>146</v>
      </c>
      <c r="B38" t="s">
        <v>147</v>
      </c>
      <c r="C38" t="s">
        <v>148</v>
      </c>
    </row>
    <row r="39" spans="1:3" x14ac:dyDescent="0.15">
      <c r="A39" t="s">
        <v>149</v>
      </c>
      <c r="B39" t="s">
        <v>150</v>
      </c>
      <c r="C39" t="s">
        <v>151</v>
      </c>
    </row>
    <row r="40" spans="1:3" x14ac:dyDescent="0.15">
      <c r="A40" t="s">
        <v>152</v>
      </c>
      <c r="B40" t="s">
        <v>153</v>
      </c>
      <c r="C40" t="s">
        <v>154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36</vt:i4>
      </vt:variant>
    </vt:vector>
  </HeadingPairs>
  <TitlesOfParts>
    <vt:vector size="44" baseType="lpstr">
      <vt:lpstr>6类</vt:lpstr>
      <vt:lpstr>7类</vt:lpstr>
      <vt:lpstr>整体结果</vt:lpstr>
      <vt:lpstr>长度</vt:lpstr>
      <vt:lpstr>AtoB</vt:lpstr>
      <vt:lpstr>Results</vt:lpstr>
      <vt:lpstr>Rules</vt:lpstr>
      <vt:lpstr>POS集合</vt:lpstr>
      <vt:lpstr>POS集合!tmp</vt:lpstr>
      <vt:lpstr>Results!tmp</vt:lpstr>
      <vt:lpstr>长度!tmp</vt:lpstr>
      <vt:lpstr>整体结果!tmp</vt:lpstr>
      <vt:lpstr>长度!tmp_1</vt:lpstr>
      <vt:lpstr>'7类'!tmp_10</vt:lpstr>
      <vt:lpstr>'7类'!tmp_11</vt:lpstr>
      <vt:lpstr>'7类'!tmp_13</vt:lpstr>
      <vt:lpstr>'7类'!tmp_15</vt:lpstr>
      <vt:lpstr>'7类'!tmp_16</vt:lpstr>
      <vt:lpstr>'7类'!tmp_17</vt:lpstr>
      <vt:lpstr>'7类'!tmp_18</vt:lpstr>
      <vt:lpstr>AtoB!tmp_27</vt:lpstr>
      <vt:lpstr>AtoB!tmp_28</vt:lpstr>
      <vt:lpstr>'6类'!tmp_3</vt:lpstr>
      <vt:lpstr>'7类'!tmp_3</vt:lpstr>
      <vt:lpstr>AtoB!tmp_31</vt:lpstr>
      <vt:lpstr>AtoB!tmp_32</vt:lpstr>
      <vt:lpstr>AtoB!tmp_34</vt:lpstr>
      <vt:lpstr>AtoB!tmp_35</vt:lpstr>
      <vt:lpstr>AtoB!tmp_36</vt:lpstr>
      <vt:lpstr>AtoB!tmp_37</vt:lpstr>
      <vt:lpstr>AtoB!tmp_38</vt:lpstr>
      <vt:lpstr>AtoB!tmp_39</vt:lpstr>
      <vt:lpstr>'6类'!tmp_4</vt:lpstr>
      <vt:lpstr>'7类'!tmp_4</vt:lpstr>
      <vt:lpstr>AtoB!tmp_41</vt:lpstr>
      <vt:lpstr>AtoB!tmp_42</vt:lpstr>
      <vt:lpstr>AtoB!tmp_43</vt:lpstr>
      <vt:lpstr>AtoB!tmp_44</vt:lpstr>
      <vt:lpstr>'6类'!tmp_5</vt:lpstr>
      <vt:lpstr>'7类'!tmp_5</vt:lpstr>
      <vt:lpstr>'6类'!tmp_6</vt:lpstr>
      <vt:lpstr>'7类'!tmp_6</vt:lpstr>
      <vt:lpstr>'7类'!tmp_7</vt:lpstr>
      <vt:lpstr>'7类'!tmp_9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2015-02-04T08:39:52Z</dcterms:modified>
</cp:coreProperties>
</file>