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5955" windowWidth="19260" windowHeight="301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商品表">[1]商品!$A$2:$C$1001</definedName>
  </definedNames>
  <calcPr calcId="124519"/>
</workbook>
</file>

<file path=xl/calcChain.xml><?xml version="1.0" encoding="utf-8"?>
<calcChain xmlns="http://schemas.openxmlformats.org/spreadsheetml/2006/main">
  <c r="C25" i="1"/>
  <c r="C24"/>
  <c r="B25"/>
  <c r="A25"/>
  <c r="A24"/>
  <c r="A16"/>
  <c r="B16" s="1"/>
  <c r="A7"/>
  <c r="C7" s="1"/>
  <c r="A17"/>
  <c r="B17" s="1"/>
  <c r="A18"/>
  <c r="B18" s="1"/>
  <c r="A19"/>
  <c r="B19" s="1"/>
  <c r="B23"/>
  <c r="A22"/>
  <c r="A15"/>
  <c r="B15" s="1"/>
  <c r="A21"/>
  <c r="A20"/>
  <c r="A14"/>
  <c r="A13"/>
  <c r="B13" s="1"/>
  <c r="A12"/>
  <c r="C12" s="1"/>
  <c r="A11"/>
  <c r="B11" s="1"/>
  <c r="A10"/>
  <c r="A9"/>
  <c r="B9" s="1"/>
  <c r="A8"/>
  <c r="C8" s="1"/>
  <c r="A6"/>
  <c r="C6" s="1"/>
  <c r="A5"/>
  <c r="C5" s="1"/>
  <c r="A4"/>
  <c r="C4" s="1"/>
  <c r="A3"/>
  <c r="C3" s="1"/>
  <c r="A2"/>
  <c r="C19" l="1"/>
  <c r="C18"/>
  <c r="B24"/>
  <c r="B7"/>
  <c r="C16"/>
  <c r="C14"/>
  <c r="C17"/>
  <c r="C22"/>
  <c r="B22"/>
  <c r="B3"/>
  <c r="B5"/>
  <c r="B8"/>
  <c r="B10"/>
  <c r="B12"/>
  <c r="B20"/>
  <c r="C9"/>
  <c r="C11"/>
  <c r="C13"/>
  <c r="C15"/>
  <c r="B14"/>
  <c r="B2"/>
  <c r="B4"/>
  <c r="B6"/>
  <c r="B21"/>
  <c r="C21"/>
  <c r="C20"/>
  <c r="C10"/>
  <c r="C2"/>
</calcChain>
</file>

<file path=xl/sharedStrings.xml><?xml version="1.0" encoding="utf-8"?>
<sst xmlns="http://schemas.openxmlformats.org/spreadsheetml/2006/main" count="3" uniqueCount="3">
  <si>
    <t>商品編號</t>
    <phoneticPr fontId="2" type="noConversion"/>
  </si>
  <si>
    <t>品名規格</t>
    <phoneticPr fontId="2" type="noConversion"/>
  </si>
  <si>
    <t>數量</t>
    <phoneticPr fontId="2" type="noConversion"/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</si>
</sst>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76" formatCode="_-* #,##0_-;\-* #,##0_-;_-* &quot;-&quot;??_-;_-@_-"/>
  </numFmts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color rgb="FF000000"/>
      <name val="Arial"/>
      <family val="2"/>
    </font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Protection="1">
      <alignment vertical="center"/>
    </xf>
    <xf numFmtId="0" fontId="0" fillId="2" borderId="1" xfId="0" applyFill="1" applyBorder="1" applyAlignment="1" applyProtection="1">
      <alignment horizontal="left" vertical="center"/>
    </xf>
    <xf numFmtId="0" fontId="0" fillId="2" borderId="2" xfId="0" applyFill="1" applyBorder="1" applyAlignment="1" applyProtection="1">
      <alignment horizontal="right" vertical="center"/>
    </xf>
    <xf numFmtId="0" fontId="0" fillId="0" borderId="1" xfId="0" applyBorder="1" applyProtection="1">
      <alignment vertical="center"/>
      <protection locked="0"/>
    </xf>
    <xf numFmtId="0" fontId="3" fillId="0" borderId="0" xfId="0" applyFont="1">
      <alignment vertical="center"/>
    </xf>
    <xf numFmtId="0" fontId="0" fillId="0" borderId="0" xfId="0" applyProtection="1">
      <alignment vertical="center"/>
    </xf>
    <xf numFmtId="176" fontId="0" fillId="3" borderId="1" xfId="2" applyNumberFormat="1" applyFont="1" applyFill="1" applyBorder="1" applyProtection="1">
      <alignment vertical="center"/>
      <protection hidden="1"/>
    </xf>
    <xf numFmtId="0" fontId="5" fillId="0" borderId="0" xfId="1" applyAlignment="1" applyProtection="1">
      <alignment vertical="center"/>
    </xf>
    <xf numFmtId="0" fontId="5" fillId="3" borderId="3" xfId="1" applyFill="1" applyBorder="1" applyAlignment="1" applyProtection="1">
      <alignment vertical="center"/>
      <protection hidden="1"/>
    </xf>
    <xf numFmtId="49" fontId="0" fillId="0" borderId="1" xfId="0" applyNumberFormat="1" applyBorder="1" applyProtection="1">
      <alignment vertical="center"/>
      <protection locked="0"/>
    </xf>
  </cellXfs>
  <cellStyles count="3">
    <cellStyle name="一般" xfId="0" builtinId="0"/>
    <cellStyle name="千分位" xfId="2" builtinId="3"/>
    <cellStyle name="超連結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913;&#37941;-ex-09-&#37559;&#36008;&#2193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di-ex-09-&#37559;&#36008;&#21934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銷貨單"/>
      <sheetName val="商品"/>
      <sheetName val="客戶"/>
    </sheetNames>
    <sheetDataSet>
      <sheetData sheetId="0">
        <row r="7">
          <cell r="B7">
            <v>56440</v>
          </cell>
          <cell r="C7" t="str">
            <v>二極體 1N4148</v>
          </cell>
          <cell r="F7">
            <v>1</v>
          </cell>
          <cell r="G7">
            <v>500</v>
          </cell>
        </row>
        <row r="8">
          <cell r="B8">
            <v>16497</v>
          </cell>
          <cell r="C8" t="str">
            <v>電阻 1.2K 1/2W</v>
          </cell>
          <cell r="F8">
            <v>1</v>
          </cell>
          <cell r="G8">
            <v>500</v>
          </cell>
        </row>
        <row r="9">
          <cell r="B9" t="str">
            <v>23469</v>
          </cell>
          <cell r="C9" t="str">
            <v>電阻 470 1/4W</v>
          </cell>
          <cell r="E9" t="e">
            <v>#N/A</v>
          </cell>
          <cell r="F9">
            <v>1</v>
          </cell>
          <cell r="G9">
            <v>500</v>
          </cell>
        </row>
        <row r="10">
          <cell r="C10" t="str">
            <v>端子台 5 Pins</v>
          </cell>
          <cell r="F10">
            <v>1</v>
          </cell>
          <cell r="G10">
            <v>500</v>
          </cell>
        </row>
        <row r="11">
          <cell r="B11">
            <v>78287</v>
          </cell>
          <cell r="C11" t="str">
            <v>30n06l</v>
          </cell>
          <cell r="F11">
            <v>1</v>
          </cell>
          <cell r="G11">
            <v>500</v>
          </cell>
        </row>
        <row r="12">
          <cell r="B12" t="str">
            <v>69790</v>
          </cell>
          <cell r="C12" t="str">
            <v>電解電容 10u</v>
          </cell>
          <cell r="E12" t="e">
            <v>#N/A</v>
          </cell>
          <cell r="F12">
            <v>1</v>
          </cell>
          <cell r="G12">
            <v>500</v>
          </cell>
        </row>
        <row r="13">
          <cell r="B13">
            <v>4349</v>
          </cell>
          <cell r="C13" t="str">
            <v>細牙六角銅柱</v>
          </cell>
          <cell r="F13">
            <v>4</v>
          </cell>
          <cell r="G13">
            <v>2000</v>
          </cell>
        </row>
        <row r="14">
          <cell r="B14">
            <v>2682</v>
          </cell>
          <cell r="C14" t="str">
            <v>細牙六角螺帽</v>
          </cell>
          <cell r="F14">
            <v>4</v>
          </cell>
          <cell r="G14">
            <v>2000</v>
          </cell>
        </row>
        <row r="15">
          <cell r="B15">
            <v>37491</v>
          </cell>
          <cell r="C15" t="str">
            <v>LED</v>
          </cell>
          <cell r="F15">
            <v>1</v>
          </cell>
          <cell r="G15">
            <v>500</v>
          </cell>
        </row>
        <row r="16">
          <cell r="B16">
            <v>89737</v>
          </cell>
          <cell r="C16" t="str">
            <v>22AWG 300V</v>
          </cell>
          <cell r="F16">
            <v>5</v>
          </cell>
          <cell r="G16">
            <v>5</v>
          </cell>
        </row>
        <row r="17">
          <cell r="B17">
            <v>74608</v>
          </cell>
          <cell r="C17" t="str">
            <v>絕緣壓接端子</v>
          </cell>
          <cell r="F17">
            <v>2</v>
          </cell>
          <cell r="G17">
            <v>1000</v>
          </cell>
        </row>
      </sheetData>
      <sheetData sheetId="1">
        <row r="2">
          <cell r="A2" t="str">
            <v>A1101</v>
          </cell>
          <cell r="B2" t="str">
            <v>HP Laser Printer</v>
          </cell>
          <cell r="C2">
            <v>12000</v>
          </cell>
        </row>
        <row r="3">
          <cell r="A3" t="str">
            <v>A1103</v>
          </cell>
          <cell r="B3" t="str">
            <v>Acer Midea Player</v>
          </cell>
          <cell r="C3">
            <v>50000</v>
          </cell>
        </row>
        <row r="4">
          <cell r="A4" t="str">
            <v>A2101</v>
          </cell>
          <cell r="B4" t="str">
            <v>Ausu 14" Notebook</v>
          </cell>
          <cell r="C4">
            <v>25000</v>
          </cell>
        </row>
        <row r="5">
          <cell r="A5" t="str">
            <v>A2103</v>
          </cell>
          <cell r="B5" t="str">
            <v>Foxcon HD 100G</v>
          </cell>
          <cell r="C5">
            <v>3600</v>
          </cell>
        </row>
        <row r="6">
          <cell r="A6" t="str">
            <v>B1102</v>
          </cell>
          <cell r="B6" t="str">
            <v>Logitech Wisdom Mouse</v>
          </cell>
          <cell r="C6">
            <v>1200</v>
          </cell>
        </row>
        <row r="7">
          <cell r="A7" t="str">
            <v>B1104</v>
          </cell>
          <cell r="B7" t="str">
            <v>Tomorrow Game</v>
          </cell>
          <cell r="C7">
            <v>360</v>
          </cell>
        </row>
        <row r="8">
          <cell r="A8" t="str">
            <v>B2104</v>
          </cell>
          <cell r="B8" t="str">
            <v>Joy Stick</v>
          </cell>
          <cell r="C8">
            <v>500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銷貨單"/>
      <sheetName val="商品"/>
      <sheetName val="客戶"/>
    </sheetNames>
    <sheetDataSet>
      <sheetData sheetId="0">
        <row r="7">
          <cell r="C7" t="str">
            <v>MCU</v>
          </cell>
          <cell r="F7">
            <v>1</v>
          </cell>
          <cell r="G7">
            <v>20</v>
          </cell>
        </row>
        <row r="8">
          <cell r="B8">
            <v>56440</v>
          </cell>
          <cell r="C8" t="str">
            <v>二極體 1N4148</v>
          </cell>
          <cell r="F8">
            <v>1</v>
          </cell>
          <cell r="G8">
            <v>20</v>
          </cell>
        </row>
        <row r="9">
          <cell r="B9">
            <v>16348</v>
          </cell>
          <cell r="C9" t="str">
            <v>電阻 1K 1/4W</v>
          </cell>
          <cell r="E9" t="e">
            <v>#N/A</v>
          </cell>
          <cell r="F9">
            <v>8</v>
          </cell>
          <cell r="G9">
            <v>160</v>
          </cell>
        </row>
        <row r="10">
          <cell r="B10">
            <v>17263</v>
          </cell>
          <cell r="C10" t="str">
            <v>電阻 5.6K 1/4W</v>
          </cell>
          <cell r="E10" t="e">
            <v>#N/A</v>
          </cell>
          <cell r="F10">
            <v>8</v>
          </cell>
          <cell r="G10">
            <v>160</v>
          </cell>
        </row>
        <row r="11">
          <cell r="B11">
            <v>16362</v>
          </cell>
          <cell r="C11" t="str">
            <v>電阻 220 1/4W</v>
          </cell>
          <cell r="E11" t="e">
            <v>#N/A</v>
          </cell>
          <cell r="F11">
            <v>4</v>
          </cell>
          <cell r="G11">
            <v>80</v>
          </cell>
        </row>
        <row r="12">
          <cell r="B12">
            <v>16352</v>
          </cell>
          <cell r="C12" t="str">
            <v>電阻 47K 1/4W</v>
          </cell>
          <cell r="E12" t="e">
            <v>#N/A</v>
          </cell>
          <cell r="F12">
            <v>2</v>
          </cell>
          <cell r="G12">
            <v>40</v>
          </cell>
        </row>
        <row r="13">
          <cell r="C13" t="str">
            <v>振盪器</v>
          </cell>
          <cell r="F13">
            <v>1</v>
          </cell>
          <cell r="G13">
            <v>20</v>
          </cell>
        </row>
        <row r="14">
          <cell r="C14" t="str">
            <v>74L165</v>
          </cell>
          <cell r="F14">
            <v>1</v>
          </cell>
          <cell r="G14">
            <v>20</v>
          </cell>
        </row>
        <row r="15">
          <cell r="C15" t="str">
            <v>Reset</v>
          </cell>
          <cell r="F15">
            <v>1</v>
          </cell>
          <cell r="G15">
            <v>20</v>
          </cell>
        </row>
        <row r="16">
          <cell r="B16">
            <v>35698</v>
          </cell>
          <cell r="C16" t="str">
            <v>6N138</v>
          </cell>
          <cell r="F16">
            <v>1</v>
          </cell>
          <cell r="G16">
            <v>20</v>
          </cell>
        </row>
        <row r="17">
          <cell r="C17" t="str">
            <v>旋轉 switch</v>
          </cell>
          <cell r="D17" t="str">
            <v>(焊1個就好)</v>
          </cell>
          <cell r="F17">
            <v>1</v>
          </cell>
          <cell r="G17">
            <v>20</v>
          </cell>
        </row>
        <row r="18">
          <cell r="B18">
            <v>62815</v>
          </cell>
          <cell r="C18" t="str">
            <v>陶瓷電容 22P</v>
          </cell>
          <cell r="F18">
            <v>2</v>
          </cell>
          <cell r="G18">
            <v>40</v>
          </cell>
        </row>
        <row r="19">
          <cell r="B19">
            <v>37491</v>
          </cell>
          <cell r="C19" t="str">
            <v>LED</v>
          </cell>
          <cell r="F19">
            <v>8</v>
          </cell>
          <cell r="G19">
            <v>160</v>
          </cell>
        </row>
        <row r="20">
          <cell r="B20">
            <v>4380</v>
          </cell>
          <cell r="C20" t="str">
            <v>2.54 連接座 16P</v>
          </cell>
          <cell r="F20">
            <v>2</v>
          </cell>
          <cell r="G20">
            <v>40</v>
          </cell>
        </row>
        <row r="21">
          <cell r="B21">
            <v>43130</v>
          </cell>
          <cell r="C21" t="str">
            <v>2.54 連接座 18P</v>
          </cell>
          <cell r="F21">
            <v>1</v>
          </cell>
          <cell r="G21">
            <v>20</v>
          </cell>
        </row>
        <row r="22">
          <cell r="C22" t="str">
            <v>DIN 5</v>
          </cell>
          <cell r="F22">
            <v>2</v>
          </cell>
          <cell r="G22">
            <v>40</v>
          </cell>
        </row>
        <row r="23">
          <cell r="B23">
            <v>5201</v>
          </cell>
          <cell r="C23" t="str">
            <v>電解電容 4.7u</v>
          </cell>
          <cell r="E23" t="e">
            <v>#N/A</v>
          </cell>
          <cell r="F23">
            <v>2</v>
          </cell>
          <cell r="G23">
            <v>40</v>
          </cell>
        </row>
        <row r="24">
          <cell r="B24">
            <v>5223</v>
          </cell>
          <cell r="C24" t="str">
            <v>電解電容 0.1u</v>
          </cell>
          <cell r="F24">
            <v>2</v>
          </cell>
          <cell r="G24">
            <v>40</v>
          </cell>
        </row>
        <row r="25">
          <cell r="B25">
            <v>4684</v>
          </cell>
          <cell r="C25" t="str">
            <v>電解電容 1u</v>
          </cell>
          <cell r="E25" t="e">
            <v>#N/A</v>
          </cell>
          <cell r="F25">
            <v>1</v>
          </cell>
          <cell r="G25">
            <v>20</v>
          </cell>
        </row>
        <row r="26">
          <cell r="C26" t="str">
            <v>ZENER</v>
          </cell>
          <cell r="F26">
            <v>0</v>
          </cell>
          <cell r="G26">
            <v>0</v>
          </cell>
        </row>
        <row r="27">
          <cell r="B27">
            <v>6609</v>
          </cell>
          <cell r="C27" t="str">
            <v>DIN 鍵盤用線</v>
          </cell>
          <cell r="F27">
            <v>1</v>
          </cell>
          <cell r="G27">
            <v>20</v>
          </cell>
        </row>
        <row r="28">
          <cell r="B28">
            <v>4349</v>
          </cell>
          <cell r="C28" t="str">
            <v>細牙六角銅柱</v>
          </cell>
          <cell r="F28">
            <v>4</v>
          </cell>
          <cell r="G28">
            <v>80</v>
          </cell>
        </row>
        <row r="29">
          <cell r="B29">
            <v>2682</v>
          </cell>
          <cell r="C29" t="str">
            <v>細牙六角螺帽</v>
          </cell>
          <cell r="F29">
            <v>4</v>
          </cell>
          <cell r="G29">
            <v>80</v>
          </cell>
        </row>
        <row r="30">
          <cell r="B30">
            <v>7711</v>
          </cell>
          <cell r="C30" t="str">
            <v>2.54mm 端子線 10P - 單邊</v>
          </cell>
          <cell r="F30">
            <v>1</v>
          </cell>
          <cell r="G30">
            <v>20</v>
          </cell>
        </row>
        <row r="31">
          <cell r="B31">
            <v>9113</v>
          </cell>
          <cell r="C31" t="str">
            <v>2.54mm 端子線 8P - 單邊</v>
          </cell>
          <cell r="F31">
            <v>5</v>
          </cell>
          <cell r="G31">
            <v>100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100y.com.tw/viewproduct.asp?MNo=52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topLeftCell="A7" workbookViewId="0">
      <selection activeCell="C24" sqref="C24"/>
    </sheetView>
  </sheetViews>
  <sheetFormatPr defaultRowHeight="16.5"/>
  <cols>
    <col min="2" max="2" width="22.25" customWidth="1"/>
    <col min="4" max="4" width="9.5" bestFit="1" customWidth="1"/>
  </cols>
  <sheetData>
    <row r="1" spans="1:5">
      <c r="A1" s="1" t="s">
        <v>0</v>
      </c>
      <c r="B1" s="2" t="s">
        <v>1</v>
      </c>
      <c r="C1" s="3" t="s">
        <v>2</v>
      </c>
    </row>
    <row r="2" spans="1:5">
      <c r="A2" s="4">
        <f>[2]銷貨單!$B$8</f>
        <v>56440</v>
      </c>
      <c r="B2" s="9" t="str">
        <f>HYPERLINK("http://www.100y.com.tw/viewproduct.asp?MNo=" &amp; A2, [2]銷貨單!$C$8)</f>
        <v>二極體 1N4148</v>
      </c>
      <c r="C2">
        <f>IF(ISERROR(VLOOKUP(A2,[2]銷貨單!$B$7:$B$29,1,FALSE)),0,VLOOKUP(A2,[2]銷貨單!$B$7:$G$29,6,FALSE)) + IF(ISERROR(VLOOKUP(A2,[1]銷貨單!$B$7:$B$18,1,FALSE)),0,VLOOKUP(A2,[1]銷貨單!$B$7:$G$18,6,FALSE))</f>
        <v>520</v>
      </c>
      <c r="D2" s="8"/>
    </row>
    <row r="3" spans="1:5">
      <c r="A3" s="4">
        <f>[2]銷貨單!$B$9</f>
        <v>16348</v>
      </c>
      <c r="B3" s="9" t="str">
        <f>HYPERLINK("http://www.100y.com.tw/viewproduct.asp?MNo=" &amp; A3, [2]銷貨單!$C$9)</f>
        <v>電阻 1K 1/4W</v>
      </c>
      <c r="C3">
        <f>IF(ISERROR(VLOOKUP(A3,[2]銷貨單!$B$7:$B$29,1,FALSE)),0,VLOOKUP(A3,[2]銷貨單!$B$7:$G$29,6,FALSE)) + IF(ISERROR(VLOOKUP(A3,[1]銷貨單!$B$7:$B$18,1,FALSE)),0,VLOOKUP(A3,[1]銷貨單!$B$7:$G$18,6,FALSE))</f>
        <v>160</v>
      </c>
    </row>
    <row r="4" spans="1:5">
      <c r="A4" s="4">
        <f>[2]銷貨單!$B$10</f>
        <v>17263</v>
      </c>
      <c r="B4" s="9" t="str">
        <f>HYPERLINK("http://www.100y.com.tw/viewproduct.asp?MNo=" &amp; A4, [2]銷貨單!$C$10)</f>
        <v>電阻 5.6K 1/4W</v>
      </c>
      <c r="C4">
        <f>IF(ISERROR(VLOOKUP(A4,[2]銷貨單!$B$7:$B$29,1,FALSE)),0,VLOOKUP(A4,[2]銷貨單!$B$7:$G$29,6,FALSE)) + IF(ISERROR(VLOOKUP(A4,[1]銷貨單!$B$7:$B$18,1,FALSE)),0,VLOOKUP(A4,[1]銷貨單!$B$7:$G$18,6,FALSE))</f>
        <v>160</v>
      </c>
    </row>
    <row r="5" spans="1:5">
      <c r="A5" s="4">
        <f>[2]銷貨單!$B$11</f>
        <v>16362</v>
      </c>
      <c r="B5" s="9" t="str">
        <f>HYPERLINK("http://www.100y.com.tw/viewproduct.asp?MNo=" &amp; A5, [2]銷貨單!$C$11)</f>
        <v>電阻 220 1/4W</v>
      </c>
      <c r="C5">
        <f>IF(ISERROR(VLOOKUP(A5,[2]銷貨單!$B$7:$B$29,1,FALSE)),0,VLOOKUP(A5,[2]銷貨單!$B$7:$G$29,6,FALSE)) + IF(ISERROR(VLOOKUP(A5,[1]銷貨單!$B$7:$B$18,1,FALSE)),0,VLOOKUP(A5,[1]銷貨單!$B$7:$G$18,6,FALSE))</f>
        <v>80</v>
      </c>
    </row>
    <row r="6" spans="1:5">
      <c r="A6" s="4">
        <f>[2]銷貨單!$B$12</f>
        <v>16352</v>
      </c>
      <c r="B6" s="9" t="str">
        <f>HYPERLINK("http://www.100y.com.tw/viewproduct.asp?MNo=" &amp; A6, [2]銷貨單!$C$12)</f>
        <v>電阻 47K 1/4W</v>
      </c>
      <c r="C6">
        <f>IF(ISERROR(VLOOKUP(A6,[2]銷貨單!$B$7:$B$29,1,FALSE)),0,VLOOKUP(A6,[2]銷貨單!$B$7:$G$29,6,FALSE)) + IF(ISERROR(VLOOKUP(A6,[1]銷貨單!$B$7:$B$18,1,FALSE)),0,VLOOKUP(A6,[1]銷貨單!$B$7:$G$18,6,FALSE))</f>
        <v>40</v>
      </c>
    </row>
    <row r="7" spans="1:5" s="6" customFormat="1">
      <c r="A7" s="10" t="str">
        <f>[1]銷貨單!$B$9</f>
        <v>23469</v>
      </c>
      <c r="B7" s="9" t="str">
        <f>HYPERLINK("http://www.100y.com.tw/viewproduct.asp?MNo=" &amp; A7,[1]銷貨單!$C$9)</f>
        <v>電阻 470 1/4W</v>
      </c>
      <c r="C7" s="7">
        <f>IF(ISERROR(VLOOKUP(A7,[2]銷貨單!$B$7:$B$29,1,FALSE)),0,VLOOKUP(A7,[2]銷貨單!$B$7:$G$29,6,FALSE)) + IF(ISERROR(VLOOKUP(A7,[1]銷貨單!$B$7:$B$18,1,FALSE)),0,VLOOKUP(A7,[1]銷貨單!$B$7:$G$18,6,FALSE))</f>
        <v>500</v>
      </c>
      <c r="D7" s="4"/>
      <c r="E7" s="3"/>
    </row>
    <row r="8" spans="1:5">
      <c r="A8" s="5">
        <f>[2]銷貨單!$B$16</f>
        <v>35698</v>
      </c>
      <c r="B8" s="9" t="str">
        <f>HYPERLINK("http://www.100y.com.tw/viewproduct.asp?MNo=" &amp; A8, [2]銷貨單!$C$16)</f>
        <v>6N138</v>
      </c>
      <c r="C8">
        <f>IF(ISERROR(VLOOKUP(A8,[2]銷貨單!$B$7:$B$29,1,FALSE)),0,VLOOKUP(A8,[2]銷貨單!$B$7:$G$29,6,FALSE)) + IF(ISERROR(VLOOKUP(A8,[1]銷貨單!$B$7:$B$18,1,FALSE)),0,VLOOKUP(A8,[1]銷貨單!$B$7:$G$18,6,FALSE))</f>
        <v>20</v>
      </c>
    </row>
    <row r="9" spans="1:5">
      <c r="A9" s="4">
        <f>[2]銷貨單!$B$18</f>
        <v>62815</v>
      </c>
      <c r="B9" s="9" t="str">
        <f>HYPERLINK("http://www.100y.com.tw/viewproduct.asp?MNo=" &amp; A9, [2]銷貨單!$C$18)</f>
        <v>陶瓷電容 22P</v>
      </c>
      <c r="C9">
        <f>IF(ISERROR(VLOOKUP(A9,[2]銷貨單!$B$7:$B$29,1,FALSE)),0,VLOOKUP(A9,[2]銷貨單!$B$7:$G$29,6,FALSE)) + IF(ISERROR(VLOOKUP(A9,[1]銷貨單!$B$7:$B$18,1,FALSE)),0,VLOOKUP(A9,[1]銷貨單!$B$7:$G$18,6,FALSE))</f>
        <v>40</v>
      </c>
    </row>
    <row r="10" spans="1:5">
      <c r="A10" s="4">
        <f>[2]銷貨單!$B$19</f>
        <v>37491</v>
      </c>
      <c r="B10" s="9" t="str">
        <f>HYPERLINK("http://www.100y.com.tw/viewproduct.asp?MNo=" &amp; A10, [2]銷貨單!$C$19)</f>
        <v>LED</v>
      </c>
      <c r="C10">
        <f>IF(ISERROR(VLOOKUP(A10,[2]銷貨單!$B$7:$B$29,1,FALSE)),0,VLOOKUP(A10,[2]銷貨單!$B$7:$G$29,6,FALSE)) + IF(ISERROR(VLOOKUP(A10,[1]銷貨單!$B$7:$B$18,1,FALSE)),0,VLOOKUP(A10,[1]銷貨單!$B$7:$G$18,6,FALSE))</f>
        <v>660</v>
      </c>
    </row>
    <row r="11" spans="1:5">
      <c r="A11" s="4">
        <f>[2]銷貨單!$B$20</f>
        <v>4380</v>
      </c>
      <c r="B11" s="9" t="str">
        <f>HYPERLINK("http://www.100y.com.tw/viewproduct.asp?MNo=" &amp; A11,[2]銷貨單!$C$20)</f>
        <v>2.54 連接座 16P</v>
      </c>
      <c r="C11">
        <f>IF(ISERROR(VLOOKUP(A11,[2]銷貨單!$B$7:$B$29,1,FALSE)),0,VLOOKUP(A11,[2]銷貨單!$B$7:$G$29,6,FALSE)) + IF(ISERROR(VLOOKUP(A11,[1]銷貨單!$B$7:$B$18,1,FALSE)),0,VLOOKUP(A11,[1]銷貨單!$B$7:$G$18,6,FALSE))</f>
        <v>40</v>
      </c>
    </row>
    <row r="12" spans="1:5">
      <c r="A12" s="5">
        <f>[2]銷貨單!$B$21</f>
        <v>43130</v>
      </c>
      <c r="B12" s="9" t="str">
        <f>HYPERLINK("http://www.100y.com.tw/viewproduct.asp?MNo=" &amp; A12,[2]銷貨單!$C$21)</f>
        <v>2.54 連接座 18P</v>
      </c>
      <c r="C12">
        <f>IF(ISERROR(VLOOKUP(A12,[2]銷貨單!$B$7:$B$29,1,FALSE)),0,VLOOKUP(A12,[2]銷貨單!$B$7:$G$29,6,FALSE)) + IF(ISERROR(VLOOKUP(A12,[1]銷貨單!$B$7:$B$18,1,FALSE)),0,VLOOKUP(A12,[1]銷貨單!$B$7:$G$18,6,FALSE))</f>
        <v>20</v>
      </c>
    </row>
    <row r="13" spans="1:5">
      <c r="A13" s="5">
        <f>[2]銷貨單!$B$23</f>
        <v>5201</v>
      </c>
      <c r="B13" s="9" t="str">
        <f>HYPERLINK("http://www.100y.com.tw/viewproduct.asp?MNo=" &amp; A13,[2]銷貨單!$C$23)</f>
        <v>電解電容 4.7u</v>
      </c>
      <c r="C13">
        <f>IF(ISERROR(VLOOKUP(A13,[2]銷貨單!$B$7:$B$29,1,FALSE)),0,VLOOKUP(A13,[2]銷貨單!$B$7:$G$29,6,FALSE)) + IF(ISERROR(VLOOKUP(A13,[1]銷貨單!$B$7:$B$18,1,FALSE)),0,VLOOKUP(A13,[1]銷貨單!$B$7:$G$18,6,FALSE))</f>
        <v>40</v>
      </c>
    </row>
    <row r="14" spans="1:5">
      <c r="A14" s="4">
        <f>[2]銷貨單!$B$24</f>
        <v>5223</v>
      </c>
      <c r="B14" s="9" t="str">
        <f>HYPERLINK("http://www.100y.com.tw/viewproduct.asp?MNo=" &amp; A14,[2]銷貨單!$C$24)</f>
        <v>電解電容 0.1u</v>
      </c>
      <c r="C14">
        <f>IF(ISERROR(VLOOKUP(A14,[2]銷貨單!$B$7:$B$29,1,FALSE)),0,VLOOKUP(A14,[2]銷貨單!$B$7:$G$29,6,FALSE)) + IF(ISERROR(VLOOKUP(A14,[1]銷貨單!$B$7:$B$18,1,FALSE)),0,VLOOKUP(A14,[1]銷貨單!$B$7:$G$18,6,FALSE))</f>
        <v>40</v>
      </c>
    </row>
    <row r="15" spans="1:5">
      <c r="A15" s="5">
        <f>[2]銷貨單!$B$25</f>
        <v>4684</v>
      </c>
      <c r="B15" s="9" t="str">
        <f>HYPERLINK("http://www.100y.com.tw/viewproduct.asp?MNo=" &amp; A15,[2]銷貨單!$C$25)</f>
        <v>電解電容 1u</v>
      </c>
      <c r="C15">
        <f>IF(ISERROR(VLOOKUP(A15,[2]銷貨單!$B$7:$B$29,1,FALSE)),0,VLOOKUP(A15,[2]銷貨單!$B$7:$G$29,6,FALSE)) + IF(ISERROR(VLOOKUP(A15,[1]銷貨單!$B$7:$B$18,1,FALSE)),0,VLOOKUP(A15,[1]銷貨單!$B$7:$G$18,6,FALSE))</f>
        <v>20</v>
      </c>
    </row>
    <row r="16" spans="1:5" s="6" customFormat="1">
      <c r="A16" s="10" t="str">
        <f>[1]銷貨單!$B$12</f>
        <v>69790</v>
      </c>
      <c r="B16" s="9" t="str">
        <f>HYPERLINK("http://www.100y.com.tw/viewproduct.asp?MNo=" &amp; A16,[1]銷貨單!$C$12)</f>
        <v>電解電容 10u</v>
      </c>
      <c r="C16" s="7">
        <f>IF(ISERROR(VLOOKUP(A7,[2]銷貨單!$B$7:$B$29,1,FALSE)),0,VLOOKUP(A7,[2]銷貨單!$B$7:$G$29,6,FALSE)) + IF(ISERROR(VLOOKUP(A16,[1]銷貨單!$B$7:$B$18,1,FALSE)),0,VLOOKUP(A16,[1]銷貨單!$B$7:$G$18,6,FALSE))</f>
        <v>500</v>
      </c>
      <c r="D16" s="4"/>
      <c r="E16" s="3"/>
    </row>
    <row r="17" spans="1:3">
      <c r="A17" s="5">
        <f>[2]銷貨單!$B$27</f>
        <v>6609</v>
      </c>
      <c r="B17" s="9" t="str">
        <f>HYPERLINK("http://www.100y.com.tw/viewproduct.asp?MNo=" &amp; A17,[2]銷貨單!$C$27)</f>
        <v>DIN 鍵盤用線</v>
      </c>
      <c r="C17">
        <f>IF(ISERROR(VLOOKUP(A17,[2]銷貨單!$B$7:$B$29,1,FALSE)),0,VLOOKUP(A17,[2]銷貨單!$B$7:$G$29,6,FALSE)) + IF(ISERROR(VLOOKUP(A17,[1]銷貨單!$B$7:$B$18,1,FALSE)),0,VLOOKUP(A17,[1]銷貨單!$B$7:$G$18,6,FALSE))</f>
        <v>20</v>
      </c>
    </row>
    <row r="18" spans="1:3">
      <c r="A18" s="4">
        <f>[2]銷貨單!$B$28</f>
        <v>4349</v>
      </c>
      <c r="B18" s="9" t="str">
        <f>HYPERLINK("http://www.100y.com.tw/viewproduct.asp?MNo=" &amp; A18,[2]銷貨單!$C$28)</f>
        <v>細牙六角銅柱</v>
      </c>
      <c r="C18">
        <f>IF(ISERROR(VLOOKUP(A18,[2]銷貨單!$B$7:$B$29,1,FALSE)),0,VLOOKUP(A18,[2]銷貨單!$B$7:$G$29,6,FALSE)) + IF(ISERROR(VLOOKUP(A18,[1]銷貨單!$B$7:$B$18,1,FALSE)),0,VLOOKUP(A18,[1]銷貨單!$B$7:$G$18,6,FALSE))</f>
        <v>2080</v>
      </c>
    </row>
    <row r="19" spans="1:3">
      <c r="A19" s="5">
        <f>[2]銷貨單!$B$29</f>
        <v>2682</v>
      </c>
      <c r="B19" s="9" t="str">
        <f>HYPERLINK("http://www.100y.com.tw/viewproduct.asp?MNo=" &amp; A19,[2]銷貨單!$C$29)</f>
        <v>細牙六角螺帽</v>
      </c>
      <c r="C19">
        <f>IF(ISERROR(VLOOKUP(A19,[2]銷貨單!$B$7:$B$29,1,FALSE)),0,VLOOKUP(A19,[2]銷貨單!$B$7:$G$29,6,FALSE)) + IF(ISERROR(VLOOKUP(A19,[1]銷貨單!$B$7:$B$18,1,FALSE)),0,VLOOKUP(A19,[1]銷貨單!$B$7:$G$18,6,FALSE))</f>
        <v>2080</v>
      </c>
    </row>
    <row r="20" spans="1:3">
      <c r="A20" s="5">
        <f>[1]銷貨單!$B$11</f>
        <v>78287</v>
      </c>
      <c r="B20" s="9" t="str">
        <f>HYPERLINK("http://www.100y.com.tw/viewproduct.asp?MNo=" &amp; A20,[1]銷貨單!$C$11)</f>
        <v>30n06l</v>
      </c>
      <c r="C20">
        <f>IF(ISERROR(VLOOKUP(A20,[2]銷貨單!$B$7:$B$29,1,FALSE)),0,VLOOKUP(A20,[2]銷貨單!$B$7:$G$29,6,FALSE)) + IF(ISERROR(VLOOKUP(A20,[1]銷貨單!$B$7:$B$18,1,FALSE)),0,VLOOKUP(A20,[1]銷貨單!$B$7:$G$18,6,FALSE))</f>
        <v>500</v>
      </c>
    </row>
    <row r="21" spans="1:3">
      <c r="A21" s="5">
        <f>[1]銷貨單!$B$16</f>
        <v>89737</v>
      </c>
      <c r="B21" s="9" t="str">
        <f>HYPERLINK("http://www.100y.com.tw/viewproduct.asp?MNo=" &amp; A21,[1]銷貨單!$C$16)</f>
        <v>22AWG 300V</v>
      </c>
      <c r="C21">
        <f>IF(ISERROR(VLOOKUP(A21,[2]銷貨單!$B$7:$B$29,1,FALSE)),0,VLOOKUP(A21,[2]銷貨單!$B$7:$G$29,6,FALSE)) + IF(ISERROR(VLOOKUP(A21,[1]銷貨單!$B$7:$B$18,1,FALSE)),0,VLOOKUP(A21,[1]銷貨單!$B$7:$G$18,6,FALSE))</f>
        <v>5</v>
      </c>
    </row>
    <row r="22" spans="1:3">
      <c r="A22">
        <f>[1]銷貨單!$B$17</f>
        <v>74608</v>
      </c>
      <c r="B22" s="8" t="str">
        <f>HYPERLINK("http://www.100y.com.tw/viewproduct.asp?MNo=" &amp; A22,[1]銷貨單!$C$17)</f>
        <v>絕緣壓接端子</v>
      </c>
      <c r="C22">
        <f>IF(ISERROR(VLOOKUP(A22,[2]銷貨單!$B$7:$B$29,1,FALSE)),0,VLOOKUP(A22,[2]銷貨單!$B$7:$G$29,6,FALSE)) + IF(ISERROR(VLOOKUP(A22,[1]銷貨單!$B$7:$B$18,1,FALSE)),0,VLOOKUP(A22,[1]銷貨單!$B$7:$G$18,6,FALSE))</f>
        <v>1000</v>
      </c>
    </row>
    <row r="23" spans="1:3">
      <c r="A23" s="5">
        <v>13218</v>
      </c>
      <c r="B23" s="8" t="str">
        <f>HYPERLINK("http://www.100y.com.tw/viewproduct.asp?MNo=" &amp; A23,"透明熱收縮套管")</f>
        <v>透明熱收縮套管</v>
      </c>
      <c r="C23">
        <v>1</v>
      </c>
    </row>
    <row r="24" spans="1:3">
      <c r="A24">
        <f>[2]銷貨單!$B$30</f>
        <v>7711</v>
      </c>
      <c r="B24" s="8" t="str">
        <f>HYPERLINK("http://www.100y.com.tw/viewproduct.asp?MNo=" &amp; A24,[2]銷貨單!$C$30)</f>
        <v>2.54mm 端子線 10P - 單邊</v>
      </c>
      <c r="C24">
        <f>IF(ISERROR(VLOOKUP(A24,[2]銷貨單!$B$7:$B$31,1,FALSE)),0,VLOOKUP(A24,[2]銷貨單!$B$7:$G$31,6,FALSE)) + IF(ISERROR(VLOOKUP(A24,[1]銷貨單!$B$7:$B$18,1,FALSE)),0,VLOOKUP(A24,[1]銷貨單!$B$7:$G$18,6,FALSE))</f>
        <v>20</v>
      </c>
    </row>
    <row r="25" spans="1:3">
      <c r="A25">
        <f>[2]銷貨單!$B$31</f>
        <v>9113</v>
      </c>
      <c r="B25" s="8" t="str">
        <f>HYPERLINK("http://www.100y.com.tw/viewproduct.asp?MNo=" &amp; A25,[2]銷貨單!$C$31)</f>
        <v>2.54mm 端子線 8P - 單邊</v>
      </c>
      <c r="C25">
        <f>IF(ISERROR(VLOOKUP(A25,[2]銷貨單!$B$7:$B$31,1,FALSE)),0,VLOOKUP(A25,[2]銷貨單!$B$7:$G$31,6,FALSE)) + IF(ISERROR(VLOOKUP(A25,[1]銷貨單!$B$7:$B$18,1,FALSE)),0,VLOOKUP(A25,[1]銷貨單!$B$7:$G$18,6,FALSE))</f>
        <v>100</v>
      </c>
    </row>
  </sheetData>
  <phoneticPr fontId="1" type="noConversion"/>
  <hyperlinks>
    <hyperlink ref="A14" r:id="rId1" display="http://www.100y.com.tw/viewproduct.asp?MNo=522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2013-05-13T01:50:20Z</dcterms:created>
  <dcterms:modified xsi:type="dcterms:W3CDTF">2013-05-19T10:04:20Z</dcterms:modified>
</cp:coreProperties>
</file>