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woca-my.sharepoint.com/personal/mzhou272_uwo_ca/Documents/大二/大二下学期/1032/1032_Asn6/"/>
    </mc:Choice>
  </mc:AlternateContent>
  <xr:revisionPtr revIDLastSave="0" documentId="8_{A4E2F117-ADEF-4FED-8A64-C55FB295F273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  <c r="F5" i="1"/>
  <c r="F6" i="1"/>
  <c r="F7" i="1"/>
  <c r="F8" i="1"/>
  <c r="F9" i="1"/>
  <c r="F10" i="1"/>
  <c r="I10" i="1" s="1"/>
  <c r="K10" i="1" s="1"/>
  <c r="F11" i="1"/>
  <c r="F4" i="1"/>
  <c r="E5" i="1"/>
  <c r="E6" i="1"/>
  <c r="E7" i="1"/>
  <c r="E8" i="1"/>
  <c r="E9" i="1"/>
  <c r="E10" i="1"/>
  <c r="E11" i="1"/>
  <c r="I7" i="1"/>
  <c r="K7" i="1" s="1"/>
  <c r="E4" i="1"/>
  <c r="G4" i="1"/>
  <c r="J5" i="1"/>
  <c r="J6" i="1"/>
  <c r="J7" i="1"/>
  <c r="J8" i="1"/>
  <c r="J9" i="1"/>
  <c r="J10" i="1"/>
  <c r="J11" i="1"/>
  <c r="J4" i="1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I6" i="1"/>
  <c r="K6" i="1" s="1"/>
  <c r="I9" i="1"/>
  <c r="K9" i="1" s="1"/>
  <c r="I11" i="1"/>
  <c r="K11" i="1" s="1"/>
  <c r="I5" i="1"/>
  <c r="K5" i="1" s="1"/>
  <c r="I8" i="1" l="1"/>
  <c r="K8" i="1" s="1"/>
  <c r="I4" i="1"/>
  <c r="K4" i="1" l="1"/>
</calcChain>
</file>

<file path=xl/sharedStrings.xml><?xml version="1.0" encoding="utf-8"?>
<sst xmlns="http://schemas.openxmlformats.org/spreadsheetml/2006/main" count="34" uniqueCount="34">
  <si>
    <t>Niblick Manufacturing Inc. - April 2019</t>
  </si>
  <si>
    <t>Sales Person</t>
  </si>
  <si>
    <t>Niblick Sales</t>
  </si>
  <si>
    <t>Pit Mashie Sales</t>
  </si>
  <si>
    <t>Warrantees Sold</t>
  </si>
  <si>
    <t>Product Sales Revenue</t>
  </si>
  <si>
    <t>Warrantee Sales Revenue</t>
  </si>
  <si>
    <t>Warrantee Sales Commission</t>
  </si>
  <si>
    <t>Net Earnings</t>
  </si>
  <si>
    <t>Unit Costs to the Salesperson</t>
  </si>
  <si>
    <t>Isabelle Ringing</t>
  </si>
  <si>
    <t>Milton Yermouth</t>
  </si>
  <si>
    <t>Stu Pendous</t>
  </si>
  <si>
    <t>Bo Linball</t>
  </si>
  <si>
    <t>Mel Odious</t>
  </si>
  <si>
    <t>Warren Pease</t>
  </si>
  <si>
    <t>Bert Toast</t>
  </si>
  <si>
    <t>Sadie Word</t>
  </si>
  <si>
    <t>Totals</t>
  </si>
  <si>
    <t>Purchase Price to Customer:</t>
  </si>
  <si>
    <t xml:space="preserve">Per Unit Costs to Salesperson:  </t>
  </si>
  <si>
    <t>Niblick Cost to Customer (each)</t>
  </si>
  <si>
    <t>Niblick Cost to Salesperson</t>
  </si>
  <si>
    <t>Pitch Mashie Cost to Customer (each)</t>
  </si>
  <si>
    <t>Pit Mashie Cost to Salesperson</t>
  </si>
  <si>
    <t>Warrentee Cost to Customer (each)</t>
  </si>
  <si>
    <t>Product Sales Commission Scale:</t>
  </si>
  <si>
    <t>Warrantee Commission Scale:</t>
  </si>
  <si>
    <t>Infinity</t>
  </si>
  <si>
    <t>Infintiy</t>
  </si>
  <si>
    <t>Prepared By:</t>
  </si>
  <si>
    <t>Date:</t>
  </si>
  <si>
    <t>Revenue Profit/Loss</t>
    <phoneticPr fontId="4" type="noConversion"/>
  </si>
  <si>
    <t>Product Sales Commission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</si>
</sst>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0" xfId="0" applyNumberFormat="1"/>
    <xf numFmtId="0" fontId="3" fillId="0" borderId="0" xfId="5" applyNumberFormat="1" applyFont="1" applyFill="1"/>
    <xf numFmtId="0" fontId="3" fillId="0" borderId="0" xfId="5" applyNumberFormat="1" applyFont="1" applyFill="1" applyBorder="1"/>
    <xf numFmtId="0" fontId="0" fillId="0" borderId="0" xfId="0" applyNumberFormat="1" applyFont="1" applyFill="1" applyBorder="1"/>
    <xf numFmtId="0" fontId="2" fillId="0" borderId="0" xfId="3" applyFill="1" applyBorder="1"/>
    <xf numFmtId="0" fontId="0" fillId="0" borderId="0" xfId="0" applyNumberFormat="1" applyFill="1" applyBorder="1"/>
    <xf numFmtId="0" fontId="3" fillId="0" borderId="0" xfId="3" applyFont="1" applyFill="1" applyBorder="1"/>
    <xf numFmtId="0" fontId="3" fillId="0" borderId="0" xfId="3" applyFont="1" applyFill="1" applyBorder="1" applyAlignment="1">
      <alignment horizontal="right"/>
    </xf>
    <xf numFmtId="0" fontId="2" fillId="0" borderId="0" xfId="3" applyNumberFormat="1" applyFill="1" applyBorder="1"/>
    <xf numFmtId="0" fontId="3" fillId="0" borderId="0" xfId="3" applyNumberFormat="1" applyFont="1" applyFill="1" applyBorder="1" applyAlignment="1">
      <alignment horizontal="right"/>
    </xf>
    <xf numFmtId="0" fontId="3" fillId="0" borderId="0" xfId="3" applyFont="1" applyFill="1" applyBorder="1"/>
    <xf numFmtId="0" fontId="0" fillId="0" borderId="0" xfId="0" applyNumberFormat="1" applyBorder="1"/>
    <xf numFmtId="0" fontId="3" fillId="0" borderId="0" xfId="5" applyBorder="1"/>
    <xf numFmtId="0" fontId="2" fillId="0" borderId="0" xfId="3" applyBorder="1"/>
    <xf numFmtId="0" fontId="3" fillId="0" borderId="0" xfId="1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 vertical="center" wrapText="1"/>
    </xf>
    <xf numFmtId="0" fontId="2" fillId="0" borderId="0" xfId="5" applyFont="1" applyBorder="1"/>
    <xf numFmtId="0" fontId="3" fillId="0" borderId="0" xfId="5" applyFont="1" applyBorder="1"/>
  </cellXfs>
  <cellStyles count="6">
    <cellStyle name="Normal" xfId="0" builtinId="0"/>
    <cellStyle name="Normal 2" xfId="3" xr:uid="{00000000-0005-0000-0000-000001000000}"/>
    <cellStyle name="Normal 2 2" xfId="5" xr:uid="{00000000-0005-0000-0000-000002000000}"/>
    <cellStyle name="Normal 3" xfId="2" xr:uid="{00000000-0005-0000-0000-000003000000}"/>
    <cellStyle name="Normal 4" xfId="1" xr:uid="{00000000-0005-0000-0000-000004000000}"/>
    <cellStyle name="Normal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="80" zoomScaleNormal="80" workbookViewId="0">
      <selection activeCell="D4" sqref="D4"/>
    </sheetView>
  </sheetViews>
  <sheetFormatPr defaultRowHeight="14" x14ac:dyDescent="0.25"/>
  <cols>
    <col min="1" max="1" width="15.90625" customWidth="1"/>
    <col min="2" max="2" width="14.90625" customWidth="1"/>
    <col min="3" max="3" width="15.26953125" customWidth="1"/>
    <col min="4" max="4" width="14.1796875" customWidth="1"/>
    <col min="5" max="5" width="21.26953125" customWidth="1"/>
    <col min="6" max="6" width="23.36328125" customWidth="1"/>
    <col min="7" max="7" width="22.1796875" customWidth="1"/>
    <col min="8" max="8" width="25.453125" customWidth="1"/>
    <col min="9" max="9" width="11" customWidth="1"/>
    <col min="10" max="10" width="24.7265625" customWidth="1"/>
    <col min="11" max="11" width="12.81640625" customWidth="1"/>
  </cols>
  <sheetData>
    <row r="1" spans="1:12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"/>
    </row>
    <row r="2" spans="1:1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"/>
    </row>
    <row r="3" spans="1:12" ht="42" customHeight="1" x14ac:dyDescent="0.25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33</v>
      </c>
      <c r="G3" s="15" t="s">
        <v>6</v>
      </c>
      <c r="H3" s="15" t="s">
        <v>7</v>
      </c>
      <c r="I3" s="15" t="s">
        <v>8</v>
      </c>
      <c r="J3" s="15" t="s">
        <v>9</v>
      </c>
      <c r="K3" s="18" t="s">
        <v>32</v>
      </c>
      <c r="L3" s="16"/>
    </row>
    <row r="4" spans="1:12" x14ac:dyDescent="0.25">
      <c r="A4" s="19" t="s">
        <v>10</v>
      </c>
      <c r="B4" s="13">
        <v>175</v>
      </c>
      <c r="C4" s="13">
        <v>110</v>
      </c>
      <c r="D4" s="14">
        <v>215</v>
      </c>
      <c r="E4" s="12">
        <f>SUM($B4*$D$16,$C4*$D$17)</f>
        <v>65700</v>
      </c>
      <c r="F4" s="12">
        <f>IF(SUM($B4,$C4)&lt;76, $E4*$D$22,IF(SUM($B4,$C4) &lt; 151,$E4*$D$23, IF(SUM($B4,$C4) &lt; 301,$E4*$D$24,$E4*$D$25)))</f>
        <v>9855</v>
      </c>
      <c r="G4" s="12">
        <f>$D4*$D$18</f>
        <v>18275</v>
      </c>
      <c r="H4" s="12">
        <f>IF( $D4&lt;101, $G4*$H$22, IF($D4&lt;251, $G4*$H$23, $G4*$H$24))</f>
        <v>1827.5</v>
      </c>
      <c r="I4" s="12">
        <f>$F4+$H4</f>
        <v>11682.5</v>
      </c>
      <c r="J4" s="12">
        <f>$B4* $G$16 + $C4* $G$17</f>
        <v>15678.75</v>
      </c>
      <c r="K4" s="12">
        <f>$I4-$J4</f>
        <v>-3996.25</v>
      </c>
      <c r="L4" s="1"/>
    </row>
    <row r="5" spans="1:12" x14ac:dyDescent="0.25">
      <c r="A5" s="19" t="s">
        <v>11</v>
      </c>
      <c r="B5" s="13">
        <v>42</v>
      </c>
      <c r="C5" s="13">
        <v>425</v>
      </c>
      <c r="D5" s="14">
        <v>425</v>
      </c>
      <c r="E5" s="12">
        <f t="shared" ref="E5:E11" si="0">SUM($B5*$D$16,$C5*$D$17)</f>
        <v>63600</v>
      </c>
      <c r="F5" s="12">
        <f t="shared" ref="F5:F11" si="1">IF(SUM($B5,$C5)&lt;76, $E5*$D$22,IF(SUM($B5,$C5) &lt; 151,$E5*$D$23, IF(SUM($B5,$C5) &lt; 301,$E5*$D$24,$E5*$D$25)))</f>
        <v>12720</v>
      </c>
      <c r="G5" s="12">
        <f t="shared" ref="G5:G11" si="2">$D5*$D$18</f>
        <v>36125</v>
      </c>
      <c r="H5" s="12">
        <f t="shared" ref="H5:H11" si="3">IF( $D5&lt;101, $G5*$H$22, IF($D5&lt;251, $G5*$H$23, $G5*$H$24))</f>
        <v>5418.75</v>
      </c>
      <c r="I5" s="12">
        <f t="shared" ref="I5:I11" si="4">$F5+$H5</f>
        <v>18138.75</v>
      </c>
      <c r="J5" s="12">
        <f t="shared" ref="J5:J11" si="5">$B5* $G$16 + $C5* $G$17</f>
        <v>10638.75</v>
      </c>
      <c r="K5" s="12">
        <f t="shared" ref="K5:K11" si="6">$I5-$J5</f>
        <v>7500</v>
      </c>
      <c r="L5" s="1"/>
    </row>
    <row r="6" spans="1:12" x14ac:dyDescent="0.25">
      <c r="A6" s="19" t="s">
        <v>12</v>
      </c>
      <c r="B6" s="13">
        <v>107</v>
      </c>
      <c r="C6" s="13">
        <v>184</v>
      </c>
      <c r="D6" s="14">
        <v>166</v>
      </c>
      <c r="E6" s="12">
        <f t="shared" si="0"/>
        <v>54180</v>
      </c>
      <c r="F6" s="12">
        <f t="shared" si="1"/>
        <v>8127</v>
      </c>
      <c r="G6" s="12">
        <f t="shared" si="2"/>
        <v>14110</v>
      </c>
      <c r="H6" s="12">
        <f t="shared" si="3"/>
        <v>1411</v>
      </c>
      <c r="I6" s="12">
        <f t="shared" si="4"/>
        <v>9538</v>
      </c>
      <c r="J6" s="12">
        <f t="shared" si="5"/>
        <v>11600.25</v>
      </c>
      <c r="K6" s="12">
        <f t="shared" si="6"/>
        <v>-2062.25</v>
      </c>
      <c r="L6" s="1"/>
    </row>
    <row r="7" spans="1:12" x14ac:dyDescent="0.25">
      <c r="A7" s="19" t="s">
        <v>13</v>
      </c>
      <c r="B7" s="13">
        <v>390</v>
      </c>
      <c r="C7" s="13">
        <v>670</v>
      </c>
      <c r="D7" s="14">
        <v>987</v>
      </c>
      <c r="E7" s="12">
        <f t="shared" si="0"/>
        <v>197400</v>
      </c>
      <c r="F7" s="12">
        <f t="shared" si="1"/>
        <v>39480</v>
      </c>
      <c r="G7" s="12">
        <f t="shared" si="2"/>
        <v>83895</v>
      </c>
      <c r="H7" s="12">
        <f t="shared" si="3"/>
        <v>12584.25</v>
      </c>
      <c r="I7" s="12">
        <f t="shared" si="4"/>
        <v>52064.25</v>
      </c>
      <c r="J7" s="12">
        <f t="shared" si="5"/>
        <v>42270</v>
      </c>
      <c r="K7" s="12">
        <f t="shared" si="6"/>
        <v>9794.25</v>
      </c>
      <c r="L7" s="1"/>
    </row>
    <row r="8" spans="1:12" x14ac:dyDescent="0.25">
      <c r="A8" s="20" t="s">
        <v>14</v>
      </c>
      <c r="B8" s="13">
        <v>31</v>
      </c>
      <c r="C8" s="13">
        <v>210</v>
      </c>
      <c r="D8" s="14">
        <v>244</v>
      </c>
      <c r="E8" s="12">
        <f t="shared" si="0"/>
        <v>34500</v>
      </c>
      <c r="F8" s="12">
        <f t="shared" si="1"/>
        <v>5175</v>
      </c>
      <c r="G8" s="12">
        <f t="shared" si="2"/>
        <v>20740</v>
      </c>
      <c r="H8" s="12">
        <f t="shared" si="3"/>
        <v>2074</v>
      </c>
      <c r="I8" s="12">
        <f t="shared" si="4"/>
        <v>7249</v>
      </c>
      <c r="J8" s="12">
        <f t="shared" si="5"/>
        <v>6063.75</v>
      </c>
      <c r="K8" s="12">
        <f t="shared" si="6"/>
        <v>1185.25</v>
      </c>
      <c r="L8" s="1"/>
    </row>
    <row r="9" spans="1:12" x14ac:dyDescent="0.25">
      <c r="A9" s="19" t="s">
        <v>15</v>
      </c>
      <c r="B9" s="13">
        <v>148</v>
      </c>
      <c r="C9" s="13">
        <v>554</v>
      </c>
      <c r="D9" s="14">
        <v>368</v>
      </c>
      <c r="E9" s="12">
        <f t="shared" si="0"/>
        <v>110880</v>
      </c>
      <c r="F9" s="12">
        <f t="shared" si="1"/>
        <v>22176</v>
      </c>
      <c r="G9" s="12">
        <f t="shared" si="2"/>
        <v>31280</v>
      </c>
      <c r="H9" s="12">
        <f t="shared" si="3"/>
        <v>4692</v>
      </c>
      <c r="I9" s="12">
        <f t="shared" si="4"/>
        <v>26868</v>
      </c>
      <c r="J9" s="12">
        <f t="shared" si="5"/>
        <v>21211.5</v>
      </c>
      <c r="K9" s="12">
        <f t="shared" si="6"/>
        <v>5656.5</v>
      </c>
      <c r="L9" s="1"/>
    </row>
    <row r="10" spans="1:12" x14ac:dyDescent="0.25">
      <c r="A10" s="19" t="s">
        <v>16</v>
      </c>
      <c r="B10" s="13">
        <v>73</v>
      </c>
      <c r="C10" s="13">
        <v>98</v>
      </c>
      <c r="D10" s="14">
        <v>147</v>
      </c>
      <c r="E10" s="12">
        <f t="shared" si="0"/>
        <v>33660</v>
      </c>
      <c r="F10" s="12">
        <f t="shared" si="1"/>
        <v>5049</v>
      </c>
      <c r="G10" s="12">
        <f t="shared" si="2"/>
        <v>12495</v>
      </c>
      <c r="H10" s="12">
        <f t="shared" si="3"/>
        <v>1249.5</v>
      </c>
      <c r="I10" s="12">
        <f t="shared" si="4"/>
        <v>6298.5</v>
      </c>
      <c r="J10" s="12">
        <f t="shared" si="5"/>
        <v>7439.25</v>
      </c>
      <c r="K10" s="12">
        <f t="shared" si="6"/>
        <v>-1140.75</v>
      </c>
      <c r="L10" s="1"/>
    </row>
    <row r="11" spans="1:12" x14ac:dyDescent="0.25">
      <c r="A11" s="19" t="s">
        <v>17</v>
      </c>
      <c r="B11" s="13">
        <v>365</v>
      </c>
      <c r="C11" s="13">
        <v>794</v>
      </c>
      <c r="D11" s="14">
        <v>1017</v>
      </c>
      <c r="E11" s="12">
        <f t="shared" si="0"/>
        <v>204780</v>
      </c>
      <c r="F11" s="12">
        <f t="shared" si="1"/>
        <v>40956</v>
      </c>
      <c r="G11" s="12">
        <f t="shared" si="2"/>
        <v>86445</v>
      </c>
      <c r="H11" s="12">
        <f t="shared" si="3"/>
        <v>12966.75</v>
      </c>
      <c r="I11" s="12">
        <f t="shared" si="4"/>
        <v>53922.75</v>
      </c>
      <c r="J11" s="12">
        <f t="shared" si="5"/>
        <v>42440.25</v>
      </c>
      <c r="K11" s="12">
        <f t="shared" si="6"/>
        <v>11482.5</v>
      </c>
      <c r="L11" s="1"/>
    </row>
    <row r="12" spans="1:12" x14ac:dyDescent="0.25">
      <c r="A12" s="2" t="s">
        <v>18</v>
      </c>
      <c r="B12" s="1">
        <f>SUM(B$4:B$11)</f>
        <v>1331</v>
      </c>
      <c r="C12" s="1">
        <f t="shared" ref="C12:K14" si="7">SUM(C$4:C$11)</f>
        <v>3045</v>
      </c>
      <c r="D12" s="1">
        <f t="shared" si="7"/>
        <v>3569</v>
      </c>
      <c r="E12" s="1">
        <f t="shared" si="7"/>
        <v>764700</v>
      </c>
      <c r="F12" s="1">
        <f t="shared" si="7"/>
        <v>143538</v>
      </c>
      <c r="G12" s="1">
        <f t="shared" si="7"/>
        <v>303365</v>
      </c>
      <c r="H12" s="1">
        <f t="shared" si="7"/>
        <v>42223.75</v>
      </c>
      <c r="I12" s="1">
        <f t="shared" si="7"/>
        <v>185761.75</v>
      </c>
      <c r="J12" s="1">
        <f t="shared" si="7"/>
        <v>157342.5</v>
      </c>
      <c r="K12" s="1">
        <f t="shared" si="7"/>
        <v>28419.25</v>
      </c>
      <c r="L12" s="1"/>
    </row>
    <row r="13" spans="1:12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1"/>
      <c r="L14" s="1"/>
    </row>
    <row r="15" spans="1:12" ht="15" x14ac:dyDescent="0.25">
      <c r="A15" s="6"/>
      <c r="B15" s="3" t="s">
        <v>19</v>
      </c>
      <c r="C15" s="3"/>
      <c r="D15" s="3"/>
      <c r="E15" s="3"/>
      <c r="F15" s="3" t="s">
        <v>20</v>
      </c>
      <c r="G15" s="3"/>
      <c r="H15" s="6"/>
      <c r="I15" s="6"/>
      <c r="J15" s="6"/>
      <c r="K15" s="1"/>
      <c r="L15" s="1"/>
    </row>
    <row r="16" spans="1:12" ht="15" x14ac:dyDescent="0.25">
      <c r="A16" s="6"/>
      <c r="B16" s="5" t="s">
        <v>21</v>
      </c>
      <c r="C16" s="3"/>
      <c r="D16" s="3">
        <v>300</v>
      </c>
      <c r="E16" s="3"/>
      <c r="F16" s="7" t="s">
        <v>22</v>
      </c>
      <c r="G16" s="3">
        <v>78.75</v>
      </c>
      <c r="H16" s="6"/>
      <c r="I16" s="6"/>
      <c r="J16" s="6"/>
      <c r="K16" s="1"/>
      <c r="L16" s="1"/>
    </row>
    <row r="17" spans="1:12" ht="15" x14ac:dyDescent="0.25">
      <c r="A17" s="6"/>
      <c r="B17" s="5" t="s">
        <v>23</v>
      </c>
      <c r="C17" s="3"/>
      <c r="D17" s="3">
        <v>120</v>
      </c>
      <c r="E17" s="3"/>
      <c r="F17" s="7" t="s">
        <v>24</v>
      </c>
      <c r="G17" s="3">
        <v>17.25</v>
      </c>
      <c r="H17" s="6"/>
      <c r="I17" s="6"/>
      <c r="J17" s="6"/>
      <c r="K17" s="1"/>
      <c r="L17" s="1"/>
    </row>
    <row r="18" spans="1:12" ht="15" x14ac:dyDescent="0.25">
      <c r="A18" s="6"/>
      <c r="B18" s="5" t="s">
        <v>25</v>
      </c>
      <c r="C18" s="3"/>
      <c r="D18" s="3">
        <v>85</v>
      </c>
      <c r="E18" s="3"/>
      <c r="F18" s="3"/>
      <c r="G18" s="3"/>
      <c r="H18" s="6"/>
      <c r="I18" s="6"/>
      <c r="J18" s="6"/>
      <c r="K18" s="1"/>
      <c r="L18" s="1"/>
    </row>
    <row r="19" spans="1:12" ht="15" x14ac:dyDescent="0.25">
      <c r="A19" s="6"/>
      <c r="B19" s="4"/>
      <c r="C19" s="4"/>
      <c r="D19" s="4"/>
      <c r="E19" s="4"/>
      <c r="F19" s="4"/>
      <c r="G19" s="4"/>
      <c r="H19" s="6"/>
      <c r="I19" s="6"/>
      <c r="J19" s="6"/>
      <c r="K19" s="1"/>
      <c r="L19" s="1"/>
    </row>
    <row r="20" spans="1:12" ht="15" x14ac:dyDescent="0.25">
      <c r="A20" s="6"/>
      <c r="B20" s="3"/>
      <c r="C20" s="3"/>
      <c r="D20" s="3"/>
      <c r="E20" s="3"/>
      <c r="F20" s="3"/>
      <c r="G20" s="3"/>
      <c r="H20" s="6"/>
      <c r="I20" s="6"/>
      <c r="J20" s="6"/>
      <c r="K20" s="1"/>
      <c r="L20" s="1"/>
    </row>
    <row r="21" spans="1:12" ht="15" x14ac:dyDescent="0.25">
      <c r="A21" s="6"/>
      <c r="B21" s="3" t="s">
        <v>26</v>
      </c>
      <c r="C21" s="3"/>
      <c r="D21" s="3"/>
      <c r="E21" s="3"/>
      <c r="F21" s="11" t="s">
        <v>27</v>
      </c>
      <c r="G21" s="11"/>
      <c r="H21" s="11"/>
      <c r="I21" s="6"/>
      <c r="J21" s="6"/>
      <c r="K21" s="1"/>
      <c r="L21" s="1"/>
    </row>
    <row r="22" spans="1:12" ht="15" x14ac:dyDescent="0.25">
      <c r="A22" s="6"/>
      <c r="B22" s="5">
        <v>0</v>
      </c>
      <c r="C22" s="5">
        <v>75</v>
      </c>
      <c r="D22" s="9">
        <v>0.05</v>
      </c>
      <c r="E22" s="3"/>
      <c r="F22" s="5">
        <v>0</v>
      </c>
      <c r="G22" s="5">
        <v>100</v>
      </c>
      <c r="H22" s="9">
        <v>0.05</v>
      </c>
      <c r="I22" s="6"/>
      <c r="J22" s="6"/>
      <c r="K22" s="1"/>
      <c r="L22" s="1"/>
    </row>
    <row r="23" spans="1:12" ht="15" x14ac:dyDescent="0.25">
      <c r="A23" s="6"/>
      <c r="B23" s="5">
        <v>76</v>
      </c>
      <c r="C23" s="5">
        <v>150</v>
      </c>
      <c r="D23" s="9">
        <v>0.1</v>
      </c>
      <c r="E23" s="3"/>
      <c r="F23" s="5">
        <v>101</v>
      </c>
      <c r="G23" s="5">
        <v>250</v>
      </c>
      <c r="H23" s="9">
        <v>0.1</v>
      </c>
      <c r="I23" s="6"/>
      <c r="J23" s="6"/>
      <c r="K23" s="1"/>
      <c r="L23" s="1"/>
    </row>
    <row r="24" spans="1:12" ht="15" x14ac:dyDescent="0.25">
      <c r="A24" s="6"/>
      <c r="B24" s="5">
        <v>151</v>
      </c>
      <c r="C24" s="8">
        <v>300</v>
      </c>
      <c r="D24" s="9">
        <v>0.15</v>
      </c>
      <c r="E24" s="3"/>
      <c r="F24" s="5">
        <v>251</v>
      </c>
      <c r="G24" s="8" t="s">
        <v>28</v>
      </c>
      <c r="H24" s="10">
        <v>0.15</v>
      </c>
      <c r="I24" s="6"/>
      <c r="J24" s="6"/>
      <c r="K24" s="1"/>
      <c r="L24" s="1"/>
    </row>
    <row r="25" spans="1:12" ht="15" x14ac:dyDescent="0.25">
      <c r="A25" s="6"/>
      <c r="B25" s="5">
        <v>301</v>
      </c>
      <c r="C25" s="8" t="s">
        <v>29</v>
      </c>
      <c r="D25" s="9">
        <v>0.2</v>
      </c>
      <c r="E25" s="6"/>
      <c r="F25" s="6"/>
      <c r="G25" s="6"/>
      <c r="H25" s="6"/>
      <c r="I25" s="6"/>
      <c r="J25" s="6"/>
      <c r="K25" s="1"/>
      <c r="L25" s="1"/>
    </row>
    <row r="26" spans="1:12" ht="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1"/>
      <c r="L26" s="1"/>
    </row>
    <row r="27" spans="1:12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" x14ac:dyDescent="0.25">
      <c r="A28" s="1" t="s">
        <v>30</v>
      </c>
      <c r="B28" s="1"/>
      <c r="C28" s="1"/>
      <c r="D28" s="1"/>
      <c r="E28" s="1"/>
      <c r="F28" s="1"/>
      <c r="G28" s="1"/>
      <c r="H28" s="1"/>
      <c r="I28" s="1"/>
      <c r="J28" s="1" t="s">
        <v>31</v>
      </c>
      <c r="K28" s="1"/>
      <c r="L28" s="1"/>
    </row>
    <row r="29" spans="1:12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2">
    <mergeCell ref="F21:H21"/>
    <mergeCell ref="A1:K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Station;Sam Maggs</dc:creator>
  <cp:lastModifiedBy>Windows User</cp:lastModifiedBy>
  <dcterms:created xsi:type="dcterms:W3CDTF">2019-03-22T23:26:23Z</dcterms:created>
  <dcterms:modified xsi:type="dcterms:W3CDTF">2019-04-03T00:34:25Z</dcterms:modified>
</cp:coreProperties>
</file>