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mzhou272_uwo_ca/Documents/Documents/大三/CS2034B Data Analytics Principles and Tools/asn1/"/>
    </mc:Choice>
  </mc:AlternateContent>
  <xr:revisionPtr revIDLastSave="22" documentId="8_{54AEA1BB-9C4D-084E-810B-255766AF2823}" xr6:coauthVersionLast="45" xr6:coauthVersionMax="45" xr10:uidLastSave="{B62880B7-D2EE-0246-86FB-2357B6ADD9FD}"/>
  <bookViews>
    <workbookView xWindow="0" yWindow="460" windowWidth="28800" windowHeight="16560" xr2:uid="{C590AC7D-8F63-A44D-992B-927F191157D6}"/>
  </bookViews>
  <sheets>
    <sheet name="Sheet1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K21" i="1"/>
  <c r="C2" i="1" l="1"/>
  <c r="C3" i="1" s="1"/>
  <c r="B2" i="1"/>
  <c r="B3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9" i="1"/>
  <c r="J10" i="1"/>
  <c r="J11" i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J12" i="1"/>
  <c r="J13" i="1"/>
  <c r="J14" i="1"/>
  <c r="J15" i="1"/>
  <c r="J8" i="1"/>
  <c r="I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10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9" i="1"/>
  <c r="H8" i="1"/>
  <c r="M21" i="1" l="1"/>
  <c r="N21" i="1" s="1"/>
  <c r="K22" i="1"/>
  <c r="B4" i="1"/>
  <c r="B5" i="1" s="1"/>
  <c r="K23" i="1" l="1"/>
  <c r="M22" i="1"/>
  <c r="N22" i="1" s="1"/>
  <c r="M23" i="1" l="1"/>
  <c r="N23" i="1" s="1"/>
  <c r="K24" i="1"/>
  <c r="K25" i="1" l="1"/>
  <c r="M24" i="1"/>
  <c r="N24" i="1" s="1"/>
  <c r="K26" i="1" l="1"/>
  <c r="M25" i="1"/>
  <c r="N25" i="1" s="1"/>
  <c r="K27" i="1" l="1"/>
  <c r="M26" i="1"/>
  <c r="N26" i="1" s="1"/>
  <c r="K28" i="1" l="1"/>
  <c r="M27" i="1"/>
  <c r="N27" i="1" s="1"/>
  <c r="K29" i="1" l="1"/>
  <c r="M28" i="1"/>
  <c r="N28" i="1" s="1"/>
  <c r="K30" i="1" l="1"/>
  <c r="M29" i="1"/>
  <c r="N29" i="1" s="1"/>
  <c r="K31" i="1" l="1"/>
  <c r="M30" i="1"/>
  <c r="N30" i="1" s="1"/>
  <c r="K32" i="1" l="1"/>
  <c r="M31" i="1"/>
  <c r="N31" i="1" s="1"/>
  <c r="K33" i="1" l="1"/>
  <c r="M32" i="1"/>
  <c r="N32" i="1" s="1"/>
  <c r="K34" i="1" l="1"/>
  <c r="M33" i="1"/>
  <c r="N33" i="1" s="1"/>
  <c r="K35" i="1" l="1"/>
  <c r="M34" i="1"/>
  <c r="N34" i="1" s="1"/>
  <c r="K36" i="1" l="1"/>
  <c r="M35" i="1"/>
  <c r="N35" i="1" s="1"/>
  <c r="K37" i="1" l="1"/>
  <c r="M36" i="1"/>
  <c r="N36" i="1" s="1"/>
  <c r="K38" i="1" l="1"/>
  <c r="M37" i="1"/>
  <c r="N37" i="1" s="1"/>
  <c r="K39" i="1" l="1"/>
  <c r="M38" i="1"/>
  <c r="N38" i="1" s="1"/>
  <c r="K40" i="1" l="1"/>
  <c r="M39" i="1"/>
  <c r="N39" i="1" s="1"/>
  <c r="K41" i="1" l="1"/>
  <c r="M40" i="1"/>
  <c r="N40" i="1" s="1"/>
  <c r="K42" i="1" l="1"/>
  <c r="M41" i="1"/>
  <c r="N41" i="1" s="1"/>
  <c r="K43" i="1" l="1"/>
  <c r="M42" i="1"/>
  <c r="N42" i="1" s="1"/>
  <c r="K44" i="1" l="1"/>
  <c r="M43" i="1"/>
  <c r="N43" i="1" s="1"/>
  <c r="K45" i="1" l="1"/>
  <c r="M44" i="1"/>
  <c r="N44" i="1" s="1"/>
  <c r="K46" i="1" l="1"/>
  <c r="M45" i="1"/>
  <c r="N45" i="1" s="1"/>
  <c r="K47" i="1" l="1"/>
  <c r="M46" i="1"/>
  <c r="N46" i="1" s="1"/>
  <c r="K48" i="1" l="1"/>
  <c r="M47" i="1"/>
  <c r="N47" i="1" s="1"/>
  <c r="K49" i="1" l="1"/>
  <c r="M48" i="1"/>
  <c r="N48" i="1" s="1"/>
  <c r="K50" i="1" l="1"/>
  <c r="M49" i="1"/>
  <c r="N49" i="1" s="1"/>
  <c r="K51" i="1" l="1"/>
  <c r="M50" i="1"/>
  <c r="N50" i="1" s="1"/>
  <c r="K52" i="1" l="1"/>
  <c r="M51" i="1"/>
  <c r="N51" i="1" s="1"/>
  <c r="K53" i="1" l="1"/>
  <c r="M52" i="1"/>
  <c r="N52" i="1" s="1"/>
  <c r="K54" i="1" l="1"/>
  <c r="M53" i="1"/>
  <c r="N53" i="1" s="1"/>
  <c r="K55" i="1" l="1"/>
  <c r="M54" i="1"/>
  <c r="N54" i="1" s="1"/>
  <c r="K56" i="1" l="1"/>
  <c r="M55" i="1"/>
  <c r="N55" i="1" s="1"/>
  <c r="K57" i="1" l="1"/>
  <c r="M56" i="1"/>
  <c r="N56" i="1" s="1"/>
  <c r="K58" i="1" l="1"/>
  <c r="M57" i="1"/>
  <c r="N57" i="1" s="1"/>
  <c r="K59" i="1" l="1"/>
  <c r="M58" i="1"/>
  <c r="N58" i="1" s="1"/>
  <c r="K60" i="1" l="1"/>
  <c r="M59" i="1"/>
  <c r="N59" i="1" s="1"/>
  <c r="K61" i="1" l="1"/>
  <c r="M60" i="1"/>
  <c r="N60" i="1" s="1"/>
  <c r="K62" i="1" l="1"/>
  <c r="M61" i="1"/>
  <c r="N61" i="1" s="1"/>
  <c r="K63" i="1" l="1"/>
  <c r="M62" i="1"/>
  <c r="N62" i="1" s="1"/>
  <c r="K64" i="1" l="1"/>
  <c r="M63" i="1"/>
  <c r="N63" i="1" s="1"/>
  <c r="K65" i="1" l="1"/>
  <c r="M64" i="1"/>
  <c r="N64" i="1" s="1"/>
  <c r="K66" i="1" l="1"/>
  <c r="M65" i="1"/>
  <c r="N65" i="1" s="1"/>
  <c r="K67" i="1" l="1"/>
  <c r="M66" i="1"/>
  <c r="N66" i="1" s="1"/>
  <c r="K68" i="1" l="1"/>
  <c r="M67" i="1"/>
  <c r="N67" i="1" s="1"/>
  <c r="K69" i="1" l="1"/>
  <c r="M68" i="1"/>
  <c r="N68" i="1" s="1"/>
  <c r="K70" i="1" l="1"/>
  <c r="M69" i="1"/>
  <c r="N69" i="1" s="1"/>
  <c r="K71" i="1" l="1"/>
  <c r="M70" i="1"/>
  <c r="N70" i="1" s="1"/>
  <c r="K72" i="1" l="1"/>
  <c r="M71" i="1"/>
  <c r="N71" i="1" s="1"/>
  <c r="K73" i="1" l="1"/>
  <c r="M72" i="1"/>
  <c r="N72" i="1" s="1"/>
  <c r="K74" i="1" l="1"/>
  <c r="M73" i="1"/>
  <c r="N73" i="1" s="1"/>
  <c r="K75" i="1" l="1"/>
  <c r="M74" i="1"/>
  <c r="N74" i="1" s="1"/>
  <c r="K76" i="1" l="1"/>
  <c r="M75" i="1"/>
  <c r="N75" i="1" s="1"/>
  <c r="K77" i="1" l="1"/>
  <c r="M76" i="1"/>
  <c r="N76" i="1" s="1"/>
  <c r="K78" i="1" l="1"/>
  <c r="M77" i="1"/>
  <c r="N77" i="1" s="1"/>
  <c r="K79" i="1" l="1"/>
  <c r="M78" i="1"/>
  <c r="N78" i="1" s="1"/>
  <c r="K80" i="1" l="1"/>
  <c r="M79" i="1"/>
  <c r="N79" i="1" s="1"/>
  <c r="K81" i="1" l="1"/>
  <c r="M80" i="1"/>
  <c r="N80" i="1" s="1"/>
  <c r="K82" i="1" l="1"/>
  <c r="M81" i="1"/>
  <c r="N81" i="1" s="1"/>
  <c r="K83" i="1" l="1"/>
  <c r="M82" i="1"/>
  <c r="N82" i="1" s="1"/>
  <c r="K84" i="1" l="1"/>
  <c r="M83" i="1"/>
  <c r="N83" i="1" s="1"/>
  <c r="K85" i="1" l="1"/>
  <c r="M84" i="1"/>
  <c r="N84" i="1" s="1"/>
  <c r="K86" i="1" l="1"/>
  <c r="M85" i="1"/>
  <c r="N85" i="1" s="1"/>
  <c r="K87" i="1" l="1"/>
  <c r="M86" i="1"/>
  <c r="N86" i="1" s="1"/>
  <c r="K88" i="1" l="1"/>
  <c r="M87" i="1"/>
  <c r="N87" i="1" s="1"/>
  <c r="K89" i="1" l="1"/>
  <c r="M88" i="1"/>
  <c r="N88" i="1" s="1"/>
  <c r="K90" i="1" l="1"/>
  <c r="M89" i="1"/>
  <c r="N89" i="1" s="1"/>
  <c r="K91" i="1" l="1"/>
  <c r="M90" i="1"/>
  <c r="N90" i="1" s="1"/>
  <c r="K92" i="1" l="1"/>
  <c r="M91" i="1"/>
  <c r="N91" i="1" s="1"/>
  <c r="K93" i="1" l="1"/>
  <c r="M92" i="1"/>
  <c r="N92" i="1" s="1"/>
  <c r="K94" i="1" l="1"/>
  <c r="M93" i="1"/>
  <c r="N93" i="1" s="1"/>
  <c r="K95" i="1" l="1"/>
  <c r="M94" i="1"/>
  <c r="N94" i="1" s="1"/>
  <c r="K96" i="1" l="1"/>
  <c r="M95" i="1"/>
  <c r="N95" i="1" s="1"/>
  <c r="K97" i="1" l="1"/>
  <c r="M96" i="1"/>
  <c r="N96" i="1" s="1"/>
  <c r="K98" i="1" l="1"/>
  <c r="M97" i="1"/>
  <c r="N97" i="1" s="1"/>
  <c r="K99" i="1" l="1"/>
  <c r="M98" i="1"/>
  <c r="N98" i="1" s="1"/>
  <c r="K100" i="1" l="1"/>
  <c r="M99" i="1"/>
  <c r="N99" i="1" s="1"/>
  <c r="K101" i="1" l="1"/>
  <c r="M100" i="1"/>
  <c r="N100" i="1" s="1"/>
  <c r="K102" i="1" l="1"/>
  <c r="M101" i="1"/>
  <c r="N101" i="1" s="1"/>
  <c r="K103" i="1" l="1"/>
  <c r="M102" i="1"/>
  <c r="N102" i="1" s="1"/>
  <c r="K104" i="1" l="1"/>
  <c r="M103" i="1"/>
  <c r="N103" i="1" s="1"/>
  <c r="K105" i="1" l="1"/>
  <c r="M104" i="1"/>
  <c r="N104" i="1" s="1"/>
  <c r="K106" i="1" l="1"/>
  <c r="M105" i="1"/>
  <c r="N105" i="1" s="1"/>
  <c r="K107" i="1" l="1"/>
  <c r="M106" i="1"/>
  <c r="N106" i="1" s="1"/>
  <c r="K108" i="1" l="1"/>
  <c r="M107" i="1"/>
  <c r="N107" i="1" s="1"/>
  <c r="K109" i="1" l="1"/>
  <c r="M108" i="1"/>
  <c r="N108" i="1" s="1"/>
  <c r="K110" i="1" l="1"/>
  <c r="M109" i="1"/>
  <c r="N109" i="1" s="1"/>
  <c r="K111" i="1" l="1"/>
  <c r="M110" i="1"/>
  <c r="N110" i="1" s="1"/>
  <c r="K112" i="1" l="1"/>
  <c r="M111" i="1"/>
  <c r="N111" i="1" s="1"/>
  <c r="K113" i="1" l="1"/>
  <c r="M112" i="1"/>
  <c r="N112" i="1" s="1"/>
  <c r="K114" i="1" l="1"/>
  <c r="M113" i="1"/>
  <c r="N113" i="1" s="1"/>
  <c r="K115" i="1" l="1"/>
  <c r="M114" i="1"/>
  <c r="N114" i="1" s="1"/>
  <c r="K116" i="1" l="1"/>
  <c r="M115" i="1"/>
  <c r="N115" i="1" s="1"/>
  <c r="K117" i="1" l="1"/>
  <c r="M116" i="1"/>
  <c r="N116" i="1" s="1"/>
  <c r="K118" i="1" l="1"/>
  <c r="M117" i="1"/>
  <c r="N117" i="1" s="1"/>
  <c r="K119" i="1" l="1"/>
  <c r="M118" i="1"/>
  <c r="N118" i="1" s="1"/>
  <c r="K120" i="1" l="1"/>
  <c r="M119" i="1"/>
  <c r="N119" i="1" s="1"/>
  <c r="K121" i="1" l="1"/>
  <c r="M120" i="1"/>
  <c r="N120" i="1" s="1"/>
  <c r="K122" i="1" l="1"/>
  <c r="M121" i="1"/>
  <c r="N121" i="1" s="1"/>
  <c r="K123" i="1" l="1"/>
  <c r="M122" i="1"/>
  <c r="N122" i="1" s="1"/>
  <c r="K124" i="1" l="1"/>
  <c r="M123" i="1"/>
  <c r="N123" i="1" s="1"/>
  <c r="K125" i="1" l="1"/>
  <c r="M124" i="1"/>
  <c r="N124" i="1" s="1"/>
  <c r="K126" i="1" l="1"/>
  <c r="M125" i="1"/>
  <c r="N125" i="1" s="1"/>
  <c r="K127" i="1" l="1"/>
  <c r="M126" i="1"/>
  <c r="N126" i="1" s="1"/>
  <c r="K128" i="1" l="1"/>
  <c r="M127" i="1"/>
  <c r="N127" i="1" s="1"/>
  <c r="K129" i="1" l="1"/>
  <c r="M128" i="1"/>
  <c r="N128" i="1" s="1"/>
  <c r="K130" i="1" l="1"/>
  <c r="M129" i="1"/>
  <c r="N129" i="1" s="1"/>
  <c r="K131" i="1" l="1"/>
  <c r="M130" i="1"/>
  <c r="N130" i="1" s="1"/>
  <c r="K132" i="1" l="1"/>
  <c r="M131" i="1"/>
  <c r="N131" i="1" s="1"/>
  <c r="K133" i="1" l="1"/>
  <c r="M132" i="1"/>
  <c r="N132" i="1" s="1"/>
  <c r="K134" i="1" l="1"/>
  <c r="M133" i="1"/>
  <c r="N133" i="1" s="1"/>
  <c r="K135" i="1" l="1"/>
  <c r="M134" i="1"/>
  <c r="N134" i="1" s="1"/>
  <c r="K136" i="1" l="1"/>
  <c r="M135" i="1"/>
  <c r="N135" i="1" s="1"/>
  <c r="K137" i="1" l="1"/>
  <c r="M136" i="1"/>
  <c r="N136" i="1" s="1"/>
  <c r="K138" i="1" l="1"/>
  <c r="M137" i="1"/>
  <c r="N137" i="1" s="1"/>
  <c r="K139" i="1" l="1"/>
  <c r="M138" i="1"/>
  <c r="N138" i="1" s="1"/>
  <c r="K140" i="1" l="1"/>
  <c r="M139" i="1"/>
  <c r="N139" i="1" s="1"/>
  <c r="K141" i="1" l="1"/>
  <c r="M140" i="1"/>
  <c r="N140" i="1" s="1"/>
  <c r="K142" i="1" l="1"/>
  <c r="M141" i="1"/>
  <c r="N141" i="1" s="1"/>
  <c r="K143" i="1" l="1"/>
  <c r="M142" i="1"/>
  <c r="N142" i="1" s="1"/>
  <c r="K144" i="1" l="1"/>
  <c r="M143" i="1"/>
  <c r="N143" i="1" s="1"/>
  <c r="K145" i="1" l="1"/>
  <c r="M144" i="1"/>
  <c r="N144" i="1" s="1"/>
  <c r="K146" i="1" l="1"/>
  <c r="M145" i="1"/>
  <c r="N145" i="1" s="1"/>
  <c r="K147" i="1" l="1"/>
  <c r="M146" i="1"/>
  <c r="N146" i="1" s="1"/>
  <c r="K148" i="1" l="1"/>
  <c r="M147" i="1"/>
  <c r="N147" i="1" s="1"/>
  <c r="K149" i="1" l="1"/>
  <c r="M148" i="1"/>
  <c r="N148" i="1" s="1"/>
  <c r="K150" i="1" l="1"/>
  <c r="M149" i="1"/>
  <c r="N149" i="1" s="1"/>
  <c r="K151" i="1" l="1"/>
  <c r="M150" i="1"/>
  <c r="N150" i="1" s="1"/>
  <c r="K152" i="1" l="1"/>
  <c r="M151" i="1"/>
  <c r="N151" i="1" s="1"/>
  <c r="K153" i="1" l="1"/>
  <c r="M152" i="1"/>
  <c r="N152" i="1" s="1"/>
  <c r="K154" i="1" l="1"/>
  <c r="M153" i="1"/>
  <c r="N153" i="1" s="1"/>
  <c r="K155" i="1" l="1"/>
  <c r="M154" i="1"/>
  <c r="N154" i="1" s="1"/>
  <c r="K156" i="1" l="1"/>
  <c r="M155" i="1"/>
  <c r="N155" i="1" s="1"/>
  <c r="K157" i="1" l="1"/>
  <c r="M156" i="1"/>
  <c r="N156" i="1" s="1"/>
  <c r="K158" i="1" l="1"/>
  <c r="M157" i="1"/>
  <c r="N157" i="1" s="1"/>
  <c r="K159" i="1" l="1"/>
  <c r="M158" i="1"/>
  <c r="N158" i="1" s="1"/>
  <c r="K160" i="1" l="1"/>
  <c r="M159" i="1"/>
  <c r="N159" i="1" s="1"/>
  <c r="K161" i="1" l="1"/>
  <c r="M160" i="1"/>
  <c r="N160" i="1" s="1"/>
  <c r="K162" i="1" l="1"/>
  <c r="M161" i="1"/>
  <c r="N161" i="1" s="1"/>
  <c r="K163" i="1" l="1"/>
  <c r="M162" i="1"/>
  <c r="N162" i="1" s="1"/>
  <c r="K164" i="1" l="1"/>
  <c r="M163" i="1"/>
  <c r="N163" i="1" s="1"/>
  <c r="K165" i="1" l="1"/>
  <c r="M164" i="1"/>
  <c r="N164" i="1" s="1"/>
  <c r="K166" i="1" l="1"/>
  <c r="M165" i="1"/>
  <c r="N165" i="1" s="1"/>
  <c r="K167" i="1" l="1"/>
  <c r="M166" i="1"/>
  <c r="N166" i="1" s="1"/>
  <c r="K168" i="1" l="1"/>
  <c r="M167" i="1"/>
  <c r="N167" i="1" s="1"/>
  <c r="K169" i="1" l="1"/>
  <c r="M168" i="1"/>
  <c r="N168" i="1" s="1"/>
  <c r="K170" i="1" l="1"/>
  <c r="M169" i="1"/>
  <c r="N169" i="1" s="1"/>
  <c r="K171" i="1" l="1"/>
  <c r="M170" i="1"/>
  <c r="N170" i="1" s="1"/>
  <c r="K172" i="1" l="1"/>
  <c r="M171" i="1"/>
  <c r="N171" i="1" s="1"/>
  <c r="K173" i="1" l="1"/>
  <c r="M172" i="1"/>
  <c r="N172" i="1" s="1"/>
  <c r="K174" i="1" l="1"/>
  <c r="M173" i="1"/>
  <c r="N173" i="1" s="1"/>
  <c r="K175" i="1" l="1"/>
  <c r="M174" i="1"/>
  <c r="N174" i="1" s="1"/>
  <c r="K176" i="1" l="1"/>
  <c r="M175" i="1"/>
  <c r="N175" i="1" s="1"/>
  <c r="K177" i="1" l="1"/>
  <c r="M176" i="1"/>
  <c r="N176" i="1" s="1"/>
  <c r="K178" i="1" l="1"/>
  <c r="M177" i="1"/>
  <c r="N177" i="1" s="1"/>
  <c r="K179" i="1" l="1"/>
  <c r="M178" i="1"/>
  <c r="N178" i="1" s="1"/>
  <c r="K180" i="1" l="1"/>
  <c r="M179" i="1"/>
  <c r="N179" i="1" s="1"/>
  <c r="K181" i="1" l="1"/>
  <c r="M180" i="1"/>
  <c r="N180" i="1" s="1"/>
  <c r="K182" i="1" l="1"/>
  <c r="M181" i="1"/>
  <c r="N181" i="1" s="1"/>
  <c r="K183" i="1" l="1"/>
  <c r="M182" i="1"/>
  <c r="N182" i="1" s="1"/>
  <c r="K184" i="1" l="1"/>
  <c r="M183" i="1"/>
  <c r="N183" i="1" s="1"/>
  <c r="K185" i="1" l="1"/>
  <c r="M184" i="1"/>
  <c r="N184" i="1" s="1"/>
  <c r="K186" i="1" l="1"/>
  <c r="M185" i="1"/>
  <c r="N185" i="1" s="1"/>
  <c r="K187" i="1" l="1"/>
  <c r="M186" i="1"/>
  <c r="N186" i="1" s="1"/>
  <c r="K188" i="1" l="1"/>
  <c r="M187" i="1"/>
  <c r="N187" i="1" s="1"/>
  <c r="K189" i="1" l="1"/>
  <c r="M188" i="1"/>
  <c r="N188" i="1" s="1"/>
  <c r="K190" i="1" l="1"/>
  <c r="M189" i="1"/>
  <c r="N189" i="1" s="1"/>
  <c r="K191" i="1" l="1"/>
  <c r="M190" i="1"/>
  <c r="N190" i="1" s="1"/>
  <c r="K192" i="1" l="1"/>
  <c r="M191" i="1"/>
  <c r="N191" i="1" s="1"/>
  <c r="K193" i="1" l="1"/>
  <c r="M192" i="1"/>
  <c r="N192" i="1" s="1"/>
  <c r="K194" i="1" l="1"/>
  <c r="M193" i="1"/>
  <c r="N193" i="1" s="1"/>
  <c r="K195" i="1" l="1"/>
  <c r="M194" i="1"/>
  <c r="N194" i="1" s="1"/>
  <c r="K196" i="1" l="1"/>
  <c r="M195" i="1"/>
  <c r="N195" i="1" s="1"/>
  <c r="K197" i="1" l="1"/>
  <c r="M196" i="1"/>
  <c r="N196" i="1" s="1"/>
  <c r="K198" i="1" l="1"/>
  <c r="M197" i="1"/>
  <c r="N197" i="1" s="1"/>
  <c r="K199" i="1" l="1"/>
  <c r="M198" i="1"/>
  <c r="N198" i="1" s="1"/>
  <c r="K200" i="1" l="1"/>
  <c r="M199" i="1"/>
  <c r="N199" i="1" s="1"/>
  <c r="K201" i="1" l="1"/>
  <c r="M200" i="1"/>
  <c r="N200" i="1" s="1"/>
  <c r="K202" i="1" l="1"/>
  <c r="M201" i="1"/>
  <c r="N201" i="1" s="1"/>
  <c r="K203" i="1" l="1"/>
  <c r="M202" i="1"/>
  <c r="N202" i="1" s="1"/>
  <c r="K204" i="1" l="1"/>
  <c r="M203" i="1"/>
  <c r="N203" i="1" s="1"/>
  <c r="K205" i="1" l="1"/>
  <c r="M204" i="1"/>
  <c r="N204" i="1" s="1"/>
  <c r="K206" i="1" l="1"/>
  <c r="M205" i="1"/>
  <c r="N205" i="1" s="1"/>
  <c r="K207" i="1" l="1"/>
  <c r="M206" i="1"/>
  <c r="N206" i="1" s="1"/>
  <c r="K208" i="1" l="1"/>
  <c r="M207" i="1"/>
  <c r="N207" i="1" s="1"/>
  <c r="K209" i="1" l="1"/>
  <c r="M208" i="1"/>
  <c r="N208" i="1" s="1"/>
  <c r="K210" i="1" l="1"/>
  <c r="M209" i="1"/>
  <c r="N209" i="1" s="1"/>
  <c r="K211" i="1" l="1"/>
  <c r="M210" i="1"/>
  <c r="N210" i="1" s="1"/>
  <c r="K212" i="1" l="1"/>
  <c r="M211" i="1"/>
  <c r="N211" i="1" s="1"/>
  <c r="K213" i="1" l="1"/>
  <c r="M212" i="1"/>
  <c r="N212" i="1" s="1"/>
  <c r="K214" i="1" l="1"/>
  <c r="M213" i="1"/>
  <c r="N213" i="1" s="1"/>
  <c r="K215" i="1" l="1"/>
  <c r="M214" i="1"/>
  <c r="N214" i="1" s="1"/>
  <c r="K216" i="1" l="1"/>
  <c r="M215" i="1"/>
  <c r="N215" i="1" s="1"/>
  <c r="K217" i="1" l="1"/>
  <c r="M216" i="1"/>
  <c r="N216" i="1" s="1"/>
  <c r="K218" i="1" l="1"/>
  <c r="M217" i="1"/>
  <c r="N217" i="1" s="1"/>
  <c r="K219" i="1" l="1"/>
  <c r="M218" i="1"/>
  <c r="N218" i="1" s="1"/>
  <c r="K220" i="1" l="1"/>
  <c r="M219" i="1"/>
  <c r="N219" i="1" s="1"/>
  <c r="K221" i="1" l="1"/>
  <c r="M220" i="1"/>
  <c r="N220" i="1" s="1"/>
  <c r="K222" i="1" l="1"/>
  <c r="M221" i="1"/>
  <c r="N221" i="1" s="1"/>
  <c r="K223" i="1" l="1"/>
  <c r="M222" i="1"/>
  <c r="N222" i="1" s="1"/>
  <c r="K224" i="1" l="1"/>
  <c r="M223" i="1"/>
  <c r="N223" i="1" s="1"/>
  <c r="K225" i="1" l="1"/>
  <c r="M224" i="1"/>
  <c r="N224" i="1" s="1"/>
  <c r="K226" i="1" l="1"/>
  <c r="M225" i="1"/>
  <c r="N225" i="1" s="1"/>
  <c r="K227" i="1" l="1"/>
  <c r="M226" i="1"/>
  <c r="N226" i="1" s="1"/>
  <c r="K228" i="1" l="1"/>
  <c r="M227" i="1"/>
  <c r="N227" i="1" s="1"/>
  <c r="K229" i="1" l="1"/>
  <c r="M228" i="1"/>
  <c r="N228" i="1" s="1"/>
  <c r="K230" i="1" l="1"/>
  <c r="M229" i="1"/>
  <c r="N229" i="1" s="1"/>
  <c r="K231" i="1" l="1"/>
  <c r="M230" i="1"/>
  <c r="N230" i="1" s="1"/>
  <c r="K232" i="1" l="1"/>
  <c r="M231" i="1"/>
  <c r="N231" i="1" s="1"/>
  <c r="K233" i="1" l="1"/>
  <c r="M232" i="1"/>
  <c r="N232" i="1" s="1"/>
  <c r="K234" i="1" l="1"/>
  <c r="M233" i="1"/>
  <c r="N233" i="1" s="1"/>
  <c r="K235" i="1" l="1"/>
  <c r="M234" i="1"/>
  <c r="N234" i="1" s="1"/>
  <c r="K236" i="1" l="1"/>
  <c r="M235" i="1"/>
  <c r="N235" i="1" s="1"/>
  <c r="K237" i="1" l="1"/>
  <c r="M236" i="1"/>
  <c r="N236" i="1" s="1"/>
  <c r="K238" i="1" l="1"/>
  <c r="M237" i="1"/>
  <c r="N237" i="1" s="1"/>
  <c r="K239" i="1" l="1"/>
  <c r="M238" i="1"/>
  <c r="N238" i="1" s="1"/>
  <c r="K240" i="1" l="1"/>
  <c r="M239" i="1"/>
  <c r="N239" i="1" s="1"/>
  <c r="K241" i="1" l="1"/>
  <c r="M240" i="1"/>
  <c r="N240" i="1" s="1"/>
  <c r="K242" i="1" l="1"/>
  <c r="M241" i="1"/>
  <c r="N241" i="1" s="1"/>
  <c r="K243" i="1" l="1"/>
  <c r="M242" i="1"/>
  <c r="N242" i="1" s="1"/>
  <c r="K244" i="1" l="1"/>
  <c r="M243" i="1"/>
  <c r="N243" i="1" s="1"/>
  <c r="K245" i="1" l="1"/>
  <c r="M244" i="1"/>
  <c r="N244" i="1" s="1"/>
  <c r="K246" i="1" l="1"/>
  <c r="M245" i="1"/>
  <c r="N245" i="1" s="1"/>
  <c r="K247" i="1" l="1"/>
  <c r="M246" i="1"/>
  <c r="N246" i="1" s="1"/>
  <c r="K248" i="1" l="1"/>
  <c r="M247" i="1"/>
  <c r="N247" i="1" s="1"/>
  <c r="K249" i="1" l="1"/>
  <c r="M248" i="1"/>
  <c r="N248" i="1" s="1"/>
  <c r="K250" i="1" l="1"/>
  <c r="M249" i="1"/>
  <c r="N249" i="1" s="1"/>
  <c r="K251" i="1" l="1"/>
  <c r="M250" i="1"/>
  <c r="N250" i="1" s="1"/>
  <c r="K252" i="1" l="1"/>
  <c r="M251" i="1"/>
  <c r="N251" i="1" s="1"/>
  <c r="K253" i="1" l="1"/>
  <c r="M252" i="1"/>
  <c r="N252" i="1" s="1"/>
  <c r="K254" i="1" l="1"/>
  <c r="M253" i="1"/>
  <c r="N253" i="1" s="1"/>
  <c r="K255" i="1" l="1"/>
  <c r="M254" i="1"/>
  <c r="N254" i="1" s="1"/>
  <c r="K256" i="1" l="1"/>
  <c r="M255" i="1"/>
  <c r="N255" i="1" s="1"/>
  <c r="K257" i="1" l="1"/>
  <c r="M256" i="1"/>
  <c r="N256" i="1" s="1"/>
  <c r="K258" i="1" l="1"/>
  <c r="M257" i="1"/>
  <c r="N257" i="1" s="1"/>
  <c r="K259" i="1" l="1"/>
  <c r="M258" i="1"/>
  <c r="N258" i="1" s="1"/>
  <c r="K260" i="1" l="1"/>
  <c r="M259" i="1"/>
  <c r="N259" i="1" s="1"/>
  <c r="K261" i="1" l="1"/>
  <c r="M260" i="1"/>
  <c r="N260" i="1" s="1"/>
  <c r="K262" i="1" l="1"/>
  <c r="M261" i="1"/>
  <c r="N261" i="1" s="1"/>
  <c r="K263" i="1" l="1"/>
  <c r="M262" i="1"/>
  <c r="N262" i="1" s="1"/>
  <c r="K264" i="1" l="1"/>
  <c r="M263" i="1"/>
  <c r="N263" i="1" s="1"/>
  <c r="K265" i="1" l="1"/>
  <c r="M264" i="1"/>
  <c r="N264" i="1" s="1"/>
  <c r="K266" i="1" l="1"/>
  <c r="M265" i="1"/>
  <c r="N265" i="1" s="1"/>
  <c r="K267" i="1" l="1"/>
  <c r="M266" i="1"/>
  <c r="N266" i="1" s="1"/>
  <c r="K268" i="1" l="1"/>
  <c r="M267" i="1"/>
  <c r="N267" i="1" s="1"/>
  <c r="K269" i="1" l="1"/>
  <c r="M268" i="1"/>
  <c r="N268" i="1" s="1"/>
  <c r="K270" i="1" l="1"/>
  <c r="M269" i="1"/>
  <c r="N269" i="1" s="1"/>
  <c r="K271" i="1" l="1"/>
  <c r="M270" i="1"/>
  <c r="N270" i="1" s="1"/>
  <c r="K272" i="1" l="1"/>
  <c r="M271" i="1"/>
  <c r="N271" i="1" s="1"/>
  <c r="K273" i="1" l="1"/>
  <c r="M272" i="1"/>
  <c r="N272" i="1" s="1"/>
  <c r="K274" i="1" l="1"/>
  <c r="M273" i="1"/>
  <c r="N273" i="1" s="1"/>
  <c r="K275" i="1" l="1"/>
  <c r="M274" i="1"/>
  <c r="N274" i="1" s="1"/>
  <c r="K276" i="1" l="1"/>
  <c r="M275" i="1"/>
  <c r="N275" i="1" s="1"/>
  <c r="K277" i="1" l="1"/>
  <c r="M276" i="1"/>
  <c r="N276" i="1" s="1"/>
  <c r="K278" i="1" l="1"/>
  <c r="M277" i="1"/>
  <c r="N277" i="1" s="1"/>
  <c r="K279" i="1" l="1"/>
  <c r="M278" i="1"/>
  <c r="N278" i="1" s="1"/>
  <c r="K280" i="1" l="1"/>
  <c r="M279" i="1"/>
  <c r="N279" i="1" s="1"/>
  <c r="K281" i="1" l="1"/>
  <c r="M280" i="1"/>
  <c r="N280" i="1" s="1"/>
  <c r="K282" i="1" l="1"/>
  <c r="M281" i="1"/>
  <c r="N281" i="1" s="1"/>
  <c r="K283" i="1" l="1"/>
  <c r="M282" i="1"/>
  <c r="N282" i="1" s="1"/>
  <c r="K284" i="1" l="1"/>
  <c r="M283" i="1"/>
  <c r="N283" i="1" s="1"/>
  <c r="K285" i="1" l="1"/>
  <c r="M284" i="1"/>
  <c r="N284" i="1" s="1"/>
  <c r="K286" i="1" l="1"/>
  <c r="M285" i="1"/>
  <c r="N285" i="1" s="1"/>
  <c r="K287" i="1" l="1"/>
  <c r="M286" i="1"/>
  <c r="N286" i="1" s="1"/>
  <c r="K288" i="1" l="1"/>
  <c r="M287" i="1"/>
  <c r="N287" i="1" s="1"/>
  <c r="K289" i="1" l="1"/>
  <c r="M288" i="1"/>
  <c r="N288" i="1" s="1"/>
  <c r="K290" i="1" l="1"/>
  <c r="M289" i="1"/>
  <c r="N289" i="1" s="1"/>
  <c r="K291" i="1" l="1"/>
  <c r="M290" i="1"/>
  <c r="N290" i="1" s="1"/>
  <c r="K292" i="1" l="1"/>
  <c r="M291" i="1"/>
  <c r="N291" i="1" s="1"/>
  <c r="K293" i="1" l="1"/>
  <c r="M292" i="1"/>
  <c r="N292" i="1" s="1"/>
  <c r="K294" i="1" l="1"/>
  <c r="M293" i="1"/>
  <c r="N293" i="1" s="1"/>
  <c r="K295" i="1" l="1"/>
  <c r="M294" i="1"/>
  <c r="N294" i="1" s="1"/>
  <c r="K296" i="1" l="1"/>
  <c r="M295" i="1"/>
  <c r="N295" i="1" s="1"/>
  <c r="K297" i="1" l="1"/>
  <c r="M296" i="1"/>
  <c r="N296" i="1" s="1"/>
  <c r="K298" i="1" l="1"/>
  <c r="M297" i="1"/>
  <c r="N297" i="1" s="1"/>
  <c r="K299" i="1" l="1"/>
  <c r="M298" i="1"/>
  <c r="N298" i="1" s="1"/>
  <c r="K300" i="1" l="1"/>
  <c r="M299" i="1"/>
  <c r="N299" i="1" s="1"/>
  <c r="K301" i="1" l="1"/>
  <c r="M300" i="1"/>
  <c r="N300" i="1" s="1"/>
  <c r="K302" i="1" l="1"/>
  <c r="M301" i="1"/>
  <c r="N301" i="1" s="1"/>
  <c r="K303" i="1" l="1"/>
  <c r="M302" i="1"/>
  <c r="N302" i="1" s="1"/>
  <c r="K304" i="1" l="1"/>
  <c r="M303" i="1"/>
  <c r="N303" i="1" s="1"/>
  <c r="K305" i="1" l="1"/>
  <c r="M304" i="1"/>
  <c r="N304" i="1" s="1"/>
  <c r="K306" i="1" l="1"/>
  <c r="M305" i="1"/>
  <c r="N305" i="1" s="1"/>
  <c r="K307" i="1" l="1"/>
  <c r="M306" i="1"/>
  <c r="N306" i="1" s="1"/>
  <c r="K308" i="1" l="1"/>
  <c r="M307" i="1"/>
  <c r="N307" i="1" s="1"/>
  <c r="K309" i="1" l="1"/>
  <c r="M308" i="1"/>
  <c r="N308" i="1" s="1"/>
  <c r="K310" i="1" l="1"/>
  <c r="M309" i="1"/>
  <c r="N309" i="1" s="1"/>
  <c r="K311" i="1" l="1"/>
  <c r="M310" i="1"/>
  <c r="N310" i="1" s="1"/>
  <c r="K312" i="1" l="1"/>
  <c r="M311" i="1"/>
  <c r="N311" i="1" s="1"/>
  <c r="K313" i="1" l="1"/>
  <c r="M312" i="1"/>
  <c r="N312" i="1" s="1"/>
  <c r="K314" i="1" l="1"/>
  <c r="M313" i="1"/>
  <c r="N313" i="1" s="1"/>
  <c r="K315" i="1" l="1"/>
  <c r="M314" i="1"/>
  <c r="N314" i="1" s="1"/>
  <c r="K316" i="1" l="1"/>
  <c r="M315" i="1"/>
  <c r="N315" i="1" s="1"/>
  <c r="K317" i="1" l="1"/>
  <c r="M316" i="1"/>
  <c r="N316" i="1" s="1"/>
  <c r="K318" i="1" l="1"/>
  <c r="M317" i="1"/>
  <c r="N317" i="1" s="1"/>
  <c r="K319" i="1" l="1"/>
  <c r="M318" i="1"/>
  <c r="N318" i="1" s="1"/>
  <c r="K320" i="1" l="1"/>
  <c r="M319" i="1"/>
  <c r="N319" i="1" s="1"/>
  <c r="K321" i="1" l="1"/>
  <c r="M320" i="1"/>
  <c r="N320" i="1" s="1"/>
  <c r="K322" i="1" l="1"/>
  <c r="M321" i="1"/>
  <c r="N321" i="1" s="1"/>
  <c r="K323" i="1" l="1"/>
  <c r="M322" i="1"/>
  <c r="N322" i="1" s="1"/>
  <c r="K324" i="1" l="1"/>
  <c r="M323" i="1"/>
  <c r="N323" i="1" s="1"/>
  <c r="K325" i="1" l="1"/>
  <c r="M324" i="1"/>
  <c r="N324" i="1" s="1"/>
  <c r="K326" i="1" l="1"/>
  <c r="M325" i="1"/>
  <c r="N325" i="1" s="1"/>
  <c r="K327" i="1" l="1"/>
  <c r="M326" i="1"/>
  <c r="N326" i="1" s="1"/>
  <c r="K328" i="1" l="1"/>
  <c r="M327" i="1"/>
  <c r="N327" i="1" s="1"/>
  <c r="K329" i="1" l="1"/>
  <c r="M328" i="1"/>
  <c r="N328" i="1" s="1"/>
  <c r="K330" i="1" l="1"/>
  <c r="M329" i="1"/>
  <c r="N329" i="1" s="1"/>
  <c r="K331" i="1" l="1"/>
  <c r="M330" i="1"/>
  <c r="N330" i="1" s="1"/>
  <c r="K332" i="1" l="1"/>
  <c r="M331" i="1"/>
  <c r="N331" i="1" s="1"/>
  <c r="K333" i="1" l="1"/>
  <c r="M332" i="1"/>
  <c r="N332" i="1" s="1"/>
  <c r="K334" i="1" l="1"/>
  <c r="M333" i="1"/>
  <c r="N333" i="1" s="1"/>
  <c r="K335" i="1" l="1"/>
  <c r="M334" i="1"/>
  <c r="N334" i="1" s="1"/>
  <c r="K336" i="1" l="1"/>
  <c r="M335" i="1"/>
  <c r="N335" i="1" s="1"/>
  <c r="K337" i="1" l="1"/>
  <c r="M336" i="1"/>
  <c r="N336" i="1" s="1"/>
  <c r="K338" i="1" l="1"/>
  <c r="M337" i="1"/>
  <c r="N337" i="1" s="1"/>
  <c r="K339" i="1" l="1"/>
  <c r="M338" i="1"/>
  <c r="N338" i="1" s="1"/>
  <c r="K340" i="1" l="1"/>
  <c r="M339" i="1"/>
  <c r="N339" i="1" s="1"/>
  <c r="K341" i="1" l="1"/>
  <c r="M340" i="1"/>
  <c r="N340" i="1" s="1"/>
  <c r="K342" i="1" l="1"/>
  <c r="M341" i="1"/>
  <c r="N341" i="1" s="1"/>
  <c r="K343" i="1" l="1"/>
  <c r="M342" i="1"/>
  <c r="N342" i="1" s="1"/>
  <c r="K344" i="1" l="1"/>
  <c r="M343" i="1"/>
  <c r="N343" i="1" s="1"/>
  <c r="K345" i="1" l="1"/>
  <c r="M344" i="1"/>
  <c r="N344" i="1" s="1"/>
  <c r="K346" i="1" l="1"/>
  <c r="M345" i="1"/>
  <c r="N345" i="1" s="1"/>
  <c r="K347" i="1" l="1"/>
  <c r="M346" i="1"/>
  <c r="N346" i="1" s="1"/>
  <c r="K348" i="1" l="1"/>
  <c r="M347" i="1"/>
  <c r="N347" i="1" s="1"/>
  <c r="K349" i="1" l="1"/>
  <c r="M348" i="1"/>
  <c r="N348" i="1" s="1"/>
  <c r="K350" i="1" l="1"/>
  <c r="M349" i="1"/>
  <c r="N349" i="1" s="1"/>
  <c r="K351" i="1" l="1"/>
  <c r="M350" i="1"/>
  <c r="N350" i="1" s="1"/>
  <c r="K352" i="1" l="1"/>
  <c r="M351" i="1"/>
  <c r="N351" i="1" s="1"/>
  <c r="K353" i="1" l="1"/>
  <c r="M352" i="1"/>
  <c r="N352" i="1" s="1"/>
  <c r="K354" i="1" l="1"/>
  <c r="M353" i="1"/>
  <c r="N353" i="1" s="1"/>
  <c r="K355" i="1" l="1"/>
  <c r="M354" i="1"/>
  <c r="N354" i="1" s="1"/>
  <c r="K356" i="1" l="1"/>
  <c r="M355" i="1"/>
  <c r="N355" i="1" s="1"/>
  <c r="K357" i="1" l="1"/>
  <c r="M356" i="1"/>
  <c r="N356" i="1" s="1"/>
  <c r="K358" i="1" l="1"/>
  <c r="M357" i="1"/>
  <c r="N357" i="1" s="1"/>
  <c r="K359" i="1" l="1"/>
  <c r="M358" i="1"/>
  <c r="N358" i="1" s="1"/>
  <c r="K360" i="1" l="1"/>
  <c r="M359" i="1"/>
  <c r="N359" i="1" s="1"/>
  <c r="K361" i="1" l="1"/>
  <c r="M360" i="1"/>
  <c r="N360" i="1" s="1"/>
  <c r="K362" i="1" l="1"/>
  <c r="M361" i="1"/>
  <c r="N361" i="1" s="1"/>
  <c r="K363" i="1" l="1"/>
  <c r="M362" i="1"/>
  <c r="N362" i="1" s="1"/>
  <c r="K364" i="1" l="1"/>
  <c r="M363" i="1"/>
  <c r="N363" i="1" s="1"/>
  <c r="K365" i="1" l="1"/>
  <c r="M364" i="1"/>
  <c r="N364" i="1" s="1"/>
  <c r="K366" i="1" l="1"/>
  <c r="M365" i="1"/>
  <c r="N365" i="1" s="1"/>
  <c r="K367" i="1" l="1"/>
  <c r="M366" i="1"/>
  <c r="N366" i="1" s="1"/>
  <c r="K368" i="1" l="1"/>
  <c r="M367" i="1"/>
  <c r="N367" i="1" s="1"/>
  <c r="K369" i="1" l="1"/>
  <c r="M368" i="1"/>
  <c r="N368" i="1" s="1"/>
  <c r="K370" i="1" l="1"/>
  <c r="M369" i="1"/>
  <c r="N369" i="1" s="1"/>
  <c r="K371" i="1" l="1"/>
  <c r="M371" i="1" s="1"/>
  <c r="N371" i="1" s="1"/>
  <c r="M370" i="1"/>
  <c r="N370" i="1" s="1"/>
</calcChain>
</file>

<file path=xl/sharedStrings.xml><?xml version="1.0" encoding="utf-8"?>
<sst xmlns="http://schemas.openxmlformats.org/spreadsheetml/2006/main" count="19" uniqueCount="19">
  <si>
    <t>Date</t>
  </si>
  <si>
    <t>High</t>
  </si>
  <si>
    <t>Low</t>
  </si>
  <si>
    <t>Volume</t>
  </si>
  <si>
    <t>Market Cap</t>
  </si>
  <si>
    <t>Open</t>
  </si>
  <si>
    <t>Close</t>
  </si>
  <si>
    <t>Bitcoin Market Data by MingCong Zhou</t>
  </si>
  <si>
    <t>Range</t>
  </si>
  <si>
    <t>Range Date</t>
  </si>
  <si>
    <t>Daily Return</t>
  </si>
  <si>
    <t>STDev</t>
  </si>
  <si>
    <t>Volatility</t>
  </si>
  <si>
    <t>Gain</t>
  </si>
  <si>
    <t>Loss</t>
  </si>
  <si>
    <t>Avg Gain</t>
  </si>
  <si>
    <t>Avg Loss</t>
  </si>
  <si>
    <t>RS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</si>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</sst>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yyyy\-mm\-dd;@"/>
    <numFmt numFmtId="166" formatCode="[$$-1009]#,##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0" fontId="0" fillId="0" borderId="0" xfId="0" applyNumberFormat="1"/>
    <xf numFmtId="164" fontId="0" fillId="0" borderId="0" xfId="0" applyNumberFormat="1" applyBorder="1"/>
    <xf numFmtId="3" fontId="0" fillId="0" borderId="0" xfId="0" applyNumberFormat="1" applyBorder="1"/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65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Bitcoin Closing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Sheet1!$A$7:$A$372</c:f>
              <c:numCache>
                <c:formatCode>yyyy\-mm\-dd;@</c:formatCode>
                <c:ptCount val="36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Sheet1!$E$7:$E$372</c:f>
              <c:numCache>
                <c:formatCode>[$$-409]#,##0.00</c:formatCode>
                <c:ptCount val="366"/>
                <c:pt idx="0">
                  <c:v>13657.2</c:v>
                </c:pt>
                <c:pt idx="1">
                  <c:v>14982.1</c:v>
                </c:pt>
                <c:pt idx="2">
                  <c:v>15201</c:v>
                </c:pt>
                <c:pt idx="3">
                  <c:v>15599.2</c:v>
                </c:pt>
                <c:pt idx="4">
                  <c:v>17429.5</c:v>
                </c:pt>
                <c:pt idx="5">
                  <c:v>17527</c:v>
                </c:pt>
                <c:pt idx="6">
                  <c:v>16477.599999999999</c:v>
                </c:pt>
                <c:pt idx="7">
                  <c:v>15170.1</c:v>
                </c:pt>
                <c:pt idx="8">
                  <c:v>14595.4</c:v>
                </c:pt>
                <c:pt idx="9">
                  <c:v>14973.3</c:v>
                </c:pt>
                <c:pt idx="10">
                  <c:v>13405.8</c:v>
                </c:pt>
                <c:pt idx="11">
                  <c:v>13980.6</c:v>
                </c:pt>
                <c:pt idx="12">
                  <c:v>14360.2</c:v>
                </c:pt>
                <c:pt idx="13">
                  <c:v>13772</c:v>
                </c:pt>
                <c:pt idx="14">
                  <c:v>13819.8</c:v>
                </c:pt>
                <c:pt idx="15">
                  <c:v>11490.5</c:v>
                </c:pt>
                <c:pt idx="16">
                  <c:v>11188.6</c:v>
                </c:pt>
                <c:pt idx="17">
                  <c:v>11474.9</c:v>
                </c:pt>
                <c:pt idx="18">
                  <c:v>11607.4</c:v>
                </c:pt>
                <c:pt idx="19">
                  <c:v>12899.2</c:v>
                </c:pt>
                <c:pt idx="20">
                  <c:v>11600.1</c:v>
                </c:pt>
                <c:pt idx="21">
                  <c:v>10931.4</c:v>
                </c:pt>
                <c:pt idx="22">
                  <c:v>10868.4</c:v>
                </c:pt>
                <c:pt idx="23">
                  <c:v>11359.4</c:v>
                </c:pt>
                <c:pt idx="24">
                  <c:v>11259.4</c:v>
                </c:pt>
                <c:pt idx="25">
                  <c:v>11171.4</c:v>
                </c:pt>
                <c:pt idx="26">
                  <c:v>11440.7</c:v>
                </c:pt>
                <c:pt idx="27">
                  <c:v>11786.3</c:v>
                </c:pt>
                <c:pt idx="28">
                  <c:v>11296.4</c:v>
                </c:pt>
                <c:pt idx="29">
                  <c:v>10106.299999999999</c:v>
                </c:pt>
                <c:pt idx="30">
                  <c:v>10221.1</c:v>
                </c:pt>
                <c:pt idx="31">
                  <c:v>9170.5400000000009</c:v>
                </c:pt>
                <c:pt idx="32">
                  <c:v>8830.75</c:v>
                </c:pt>
                <c:pt idx="33">
                  <c:v>9174.91</c:v>
                </c:pt>
                <c:pt idx="34">
                  <c:v>8277.01</c:v>
                </c:pt>
                <c:pt idx="35">
                  <c:v>6955.27</c:v>
                </c:pt>
                <c:pt idx="36">
                  <c:v>7754</c:v>
                </c:pt>
                <c:pt idx="37">
                  <c:v>7621.3</c:v>
                </c:pt>
                <c:pt idx="38">
                  <c:v>8265.59</c:v>
                </c:pt>
                <c:pt idx="39">
                  <c:v>8736.98</c:v>
                </c:pt>
                <c:pt idx="40">
                  <c:v>8621.9</c:v>
                </c:pt>
                <c:pt idx="41">
                  <c:v>8129.97</c:v>
                </c:pt>
                <c:pt idx="42">
                  <c:v>8926.57</c:v>
                </c:pt>
                <c:pt idx="43">
                  <c:v>8598.31</c:v>
                </c:pt>
                <c:pt idx="44">
                  <c:v>9494.6299999999992</c:v>
                </c:pt>
                <c:pt idx="45">
                  <c:v>10166.4</c:v>
                </c:pt>
                <c:pt idx="46">
                  <c:v>10233.9</c:v>
                </c:pt>
                <c:pt idx="47">
                  <c:v>11112.7</c:v>
                </c:pt>
                <c:pt idx="48">
                  <c:v>10551.8</c:v>
                </c:pt>
                <c:pt idx="49">
                  <c:v>11225.3</c:v>
                </c:pt>
                <c:pt idx="50">
                  <c:v>11403.7</c:v>
                </c:pt>
                <c:pt idx="51">
                  <c:v>10690.4</c:v>
                </c:pt>
                <c:pt idx="52">
                  <c:v>10005</c:v>
                </c:pt>
                <c:pt idx="53">
                  <c:v>10301.1</c:v>
                </c:pt>
                <c:pt idx="54">
                  <c:v>9813.07</c:v>
                </c:pt>
                <c:pt idx="55">
                  <c:v>9664.73</c:v>
                </c:pt>
                <c:pt idx="56">
                  <c:v>10366.700000000001</c:v>
                </c:pt>
                <c:pt idx="57">
                  <c:v>10725.6</c:v>
                </c:pt>
                <c:pt idx="58">
                  <c:v>10397.9</c:v>
                </c:pt>
                <c:pt idx="59">
                  <c:v>10951</c:v>
                </c:pt>
                <c:pt idx="60">
                  <c:v>11086.4</c:v>
                </c:pt>
                <c:pt idx="61">
                  <c:v>11489.7</c:v>
                </c:pt>
                <c:pt idx="62">
                  <c:v>11512.6</c:v>
                </c:pt>
                <c:pt idx="63">
                  <c:v>11573.3</c:v>
                </c:pt>
                <c:pt idx="64">
                  <c:v>10779.9</c:v>
                </c:pt>
                <c:pt idx="65">
                  <c:v>9965.57</c:v>
                </c:pt>
                <c:pt idx="66">
                  <c:v>9395.01</c:v>
                </c:pt>
                <c:pt idx="67">
                  <c:v>9337.5499999999993</c:v>
                </c:pt>
                <c:pt idx="68">
                  <c:v>8866</c:v>
                </c:pt>
                <c:pt idx="69">
                  <c:v>9578.6299999999992</c:v>
                </c:pt>
                <c:pt idx="70">
                  <c:v>9205.1200000000008</c:v>
                </c:pt>
                <c:pt idx="71">
                  <c:v>9194.85</c:v>
                </c:pt>
                <c:pt idx="72">
                  <c:v>8269.81</c:v>
                </c:pt>
                <c:pt idx="73">
                  <c:v>8300.86</c:v>
                </c:pt>
                <c:pt idx="74">
                  <c:v>8338.35</c:v>
                </c:pt>
                <c:pt idx="75">
                  <c:v>7916.88</c:v>
                </c:pt>
                <c:pt idx="76">
                  <c:v>8223.68</c:v>
                </c:pt>
                <c:pt idx="77">
                  <c:v>8630.65</c:v>
                </c:pt>
                <c:pt idx="78">
                  <c:v>8913.4699999999993</c:v>
                </c:pt>
                <c:pt idx="79">
                  <c:v>8929.2800000000007</c:v>
                </c:pt>
                <c:pt idx="80">
                  <c:v>8728.4699999999993</c:v>
                </c:pt>
                <c:pt idx="81">
                  <c:v>8879.6200000000008</c:v>
                </c:pt>
                <c:pt idx="82">
                  <c:v>8668.1200000000008</c:v>
                </c:pt>
                <c:pt idx="83">
                  <c:v>8495.7800000000007</c:v>
                </c:pt>
                <c:pt idx="84">
                  <c:v>8209.4</c:v>
                </c:pt>
                <c:pt idx="85">
                  <c:v>7833.04</c:v>
                </c:pt>
                <c:pt idx="86">
                  <c:v>7954.48</c:v>
                </c:pt>
                <c:pt idx="87">
                  <c:v>7165.7</c:v>
                </c:pt>
                <c:pt idx="88">
                  <c:v>6890.52</c:v>
                </c:pt>
                <c:pt idx="89">
                  <c:v>6973.53</c:v>
                </c:pt>
                <c:pt idx="90">
                  <c:v>6844.23</c:v>
                </c:pt>
                <c:pt idx="91">
                  <c:v>7083.8</c:v>
                </c:pt>
                <c:pt idx="92">
                  <c:v>7456.11</c:v>
                </c:pt>
                <c:pt idx="93">
                  <c:v>6853.84</c:v>
                </c:pt>
                <c:pt idx="94">
                  <c:v>6811.47</c:v>
                </c:pt>
                <c:pt idx="95">
                  <c:v>6636.32</c:v>
                </c:pt>
                <c:pt idx="96">
                  <c:v>6911.09</c:v>
                </c:pt>
                <c:pt idx="97">
                  <c:v>7023.52</c:v>
                </c:pt>
                <c:pt idx="98">
                  <c:v>6770.73</c:v>
                </c:pt>
                <c:pt idx="99">
                  <c:v>6834.76</c:v>
                </c:pt>
                <c:pt idx="100">
                  <c:v>6968.32</c:v>
                </c:pt>
                <c:pt idx="101">
                  <c:v>7889.25</c:v>
                </c:pt>
                <c:pt idx="102">
                  <c:v>7895.96</c:v>
                </c:pt>
                <c:pt idx="103">
                  <c:v>7986.24</c:v>
                </c:pt>
                <c:pt idx="104">
                  <c:v>8329.11</c:v>
                </c:pt>
                <c:pt idx="105">
                  <c:v>8058.67</c:v>
                </c:pt>
                <c:pt idx="106">
                  <c:v>7902.09</c:v>
                </c:pt>
                <c:pt idx="107">
                  <c:v>8163.42</c:v>
                </c:pt>
                <c:pt idx="108">
                  <c:v>8294.31</c:v>
                </c:pt>
                <c:pt idx="109">
                  <c:v>8845.83</c:v>
                </c:pt>
                <c:pt idx="110">
                  <c:v>8895.58</c:v>
                </c:pt>
                <c:pt idx="111">
                  <c:v>8802.4599999999991</c:v>
                </c:pt>
                <c:pt idx="112">
                  <c:v>8930.8799999999992</c:v>
                </c:pt>
                <c:pt idx="113">
                  <c:v>9697.5</c:v>
                </c:pt>
                <c:pt idx="114">
                  <c:v>8845.74</c:v>
                </c:pt>
                <c:pt idx="115">
                  <c:v>9281.51</c:v>
                </c:pt>
                <c:pt idx="116">
                  <c:v>8987.0499999999993</c:v>
                </c:pt>
                <c:pt idx="117">
                  <c:v>9348.48</c:v>
                </c:pt>
                <c:pt idx="118">
                  <c:v>9419.08</c:v>
                </c:pt>
                <c:pt idx="119">
                  <c:v>9240.5499999999993</c:v>
                </c:pt>
                <c:pt idx="120">
                  <c:v>9119.01</c:v>
                </c:pt>
                <c:pt idx="121">
                  <c:v>9235.92</c:v>
                </c:pt>
                <c:pt idx="122">
                  <c:v>9743.86</c:v>
                </c:pt>
                <c:pt idx="123">
                  <c:v>9700.76</c:v>
                </c:pt>
                <c:pt idx="124">
                  <c:v>9858.15</c:v>
                </c:pt>
                <c:pt idx="125">
                  <c:v>9654.7999999999993</c:v>
                </c:pt>
                <c:pt idx="126">
                  <c:v>9373.01</c:v>
                </c:pt>
                <c:pt idx="127">
                  <c:v>9234.82</c:v>
                </c:pt>
                <c:pt idx="128">
                  <c:v>9325.18</c:v>
                </c:pt>
                <c:pt idx="129">
                  <c:v>9043.94</c:v>
                </c:pt>
                <c:pt idx="130">
                  <c:v>8441.49</c:v>
                </c:pt>
                <c:pt idx="131">
                  <c:v>8504.89</c:v>
                </c:pt>
                <c:pt idx="132">
                  <c:v>8723.94</c:v>
                </c:pt>
                <c:pt idx="133">
                  <c:v>8716.7900000000009</c:v>
                </c:pt>
                <c:pt idx="134">
                  <c:v>8510.3799999999992</c:v>
                </c:pt>
                <c:pt idx="135">
                  <c:v>8368.83</c:v>
                </c:pt>
                <c:pt idx="136">
                  <c:v>8094.32</c:v>
                </c:pt>
                <c:pt idx="137">
                  <c:v>8250.9699999999993</c:v>
                </c:pt>
                <c:pt idx="138">
                  <c:v>8247.18</c:v>
                </c:pt>
                <c:pt idx="139">
                  <c:v>8513.25</c:v>
                </c:pt>
                <c:pt idx="140">
                  <c:v>8418.99</c:v>
                </c:pt>
                <c:pt idx="141">
                  <c:v>8041.78</c:v>
                </c:pt>
                <c:pt idx="142">
                  <c:v>7557.82</c:v>
                </c:pt>
                <c:pt idx="143">
                  <c:v>7587.34</c:v>
                </c:pt>
                <c:pt idx="144">
                  <c:v>7480.14</c:v>
                </c:pt>
                <c:pt idx="145">
                  <c:v>7355.88</c:v>
                </c:pt>
                <c:pt idx="146">
                  <c:v>7368.22</c:v>
                </c:pt>
                <c:pt idx="147">
                  <c:v>7135.99</c:v>
                </c:pt>
                <c:pt idx="148">
                  <c:v>7472.59</c:v>
                </c:pt>
                <c:pt idx="149">
                  <c:v>7406.52</c:v>
                </c:pt>
                <c:pt idx="150">
                  <c:v>7494.17</c:v>
                </c:pt>
                <c:pt idx="151">
                  <c:v>7541.45</c:v>
                </c:pt>
                <c:pt idx="152">
                  <c:v>7643.45</c:v>
                </c:pt>
                <c:pt idx="153">
                  <c:v>7720.25</c:v>
                </c:pt>
                <c:pt idx="154">
                  <c:v>7514.47</c:v>
                </c:pt>
                <c:pt idx="155">
                  <c:v>7633.76</c:v>
                </c:pt>
                <c:pt idx="156">
                  <c:v>7653.98</c:v>
                </c:pt>
                <c:pt idx="157">
                  <c:v>7678.24</c:v>
                </c:pt>
                <c:pt idx="158">
                  <c:v>7624.92</c:v>
                </c:pt>
                <c:pt idx="159">
                  <c:v>7531.98</c:v>
                </c:pt>
                <c:pt idx="160">
                  <c:v>6786.02</c:v>
                </c:pt>
                <c:pt idx="161">
                  <c:v>6906.92</c:v>
                </c:pt>
                <c:pt idx="162">
                  <c:v>6582.36</c:v>
                </c:pt>
                <c:pt idx="163">
                  <c:v>6349.9</c:v>
                </c:pt>
                <c:pt idx="164">
                  <c:v>6675.35</c:v>
                </c:pt>
                <c:pt idx="165">
                  <c:v>6456.58</c:v>
                </c:pt>
                <c:pt idx="166">
                  <c:v>6550.16</c:v>
                </c:pt>
                <c:pt idx="167">
                  <c:v>6499.27</c:v>
                </c:pt>
                <c:pt idx="168">
                  <c:v>6734.82</c:v>
                </c:pt>
                <c:pt idx="169">
                  <c:v>6769.94</c:v>
                </c:pt>
                <c:pt idx="170">
                  <c:v>6776.55</c:v>
                </c:pt>
                <c:pt idx="171">
                  <c:v>6729.74</c:v>
                </c:pt>
                <c:pt idx="172">
                  <c:v>6083.69</c:v>
                </c:pt>
                <c:pt idx="173">
                  <c:v>6162.48</c:v>
                </c:pt>
                <c:pt idx="174">
                  <c:v>6173.23</c:v>
                </c:pt>
                <c:pt idx="175">
                  <c:v>6249.18</c:v>
                </c:pt>
                <c:pt idx="176">
                  <c:v>6093.67</c:v>
                </c:pt>
                <c:pt idx="177">
                  <c:v>6157.13</c:v>
                </c:pt>
                <c:pt idx="178">
                  <c:v>5903.44</c:v>
                </c:pt>
                <c:pt idx="179">
                  <c:v>6218.3</c:v>
                </c:pt>
                <c:pt idx="180">
                  <c:v>6404</c:v>
                </c:pt>
                <c:pt idx="181">
                  <c:v>6385.82</c:v>
                </c:pt>
                <c:pt idx="182">
                  <c:v>6614.18</c:v>
                </c:pt>
                <c:pt idx="183">
                  <c:v>6529.59</c:v>
                </c:pt>
                <c:pt idx="184">
                  <c:v>6597.55</c:v>
                </c:pt>
                <c:pt idx="185">
                  <c:v>6639.14</c:v>
                </c:pt>
                <c:pt idx="186">
                  <c:v>6673.5</c:v>
                </c:pt>
                <c:pt idx="187">
                  <c:v>6856.93</c:v>
                </c:pt>
                <c:pt idx="188">
                  <c:v>6773.88</c:v>
                </c:pt>
                <c:pt idx="189">
                  <c:v>6741.75</c:v>
                </c:pt>
                <c:pt idx="190">
                  <c:v>6329.95</c:v>
                </c:pt>
                <c:pt idx="191">
                  <c:v>6394.71</c:v>
                </c:pt>
                <c:pt idx="192">
                  <c:v>6228.81</c:v>
                </c:pt>
                <c:pt idx="193">
                  <c:v>6238.05</c:v>
                </c:pt>
                <c:pt idx="194">
                  <c:v>6276.12</c:v>
                </c:pt>
                <c:pt idx="195">
                  <c:v>6359.64</c:v>
                </c:pt>
                <c:pt idx="196">
                  <c:v>6741.75</c:v>
                </c:pt>
                <c:pt idx="197">
                  <c:v>7321.04</c:v>
                </c:pt>
                <c:pt idx="198">
                  <c:v>7370.78</c:v>
                </c:pt>
                <c:pt idx="199">
                  <c:v>7466.86</c:v>
                </c:pt>
                <c:pt idx="200">
                  <c:v>7354.13</c:v>
                </c:pt>
                <c:pt idx="201">
                  <c:v>7419.29</c:v>
                </c:pt>
                <c:pt idx="202">
                  <c:v>7418.49</c:v>
                </c:pt>
                <c:pt idx="203">
                  <c:v>7711.11</c:v>
                </c:pt>
                <c:pt idx="204">
                  <c:v>8424.27</c:v>
                </c:pt>
                <c:pt idx="205">
                  <c:v>8181.39</c:v>
                </c:pt>
                <c:pt idx="206">
                  <c:v>7951.58</c:v>
                </c:pt>
                <c:pt idx="207">
                  <c:v>8165.01</c:v>
                </c:pt>
                <c:pt idx="208">
                  <c:v>8192.15</c:v>
                </c:pt>
                <c:pt idx="209">
                  <c:v>8218.4599999999991</c:v>
                </c:pt>
                <c:pt idx="210">
                  <c:v>8180.48</c:v>
                </c:pt>
                <c:pt idx="211">
                  <c:v>7780.44</c:v>
                </c:pt>
                <c:pt idx="212">
                  <c:v>7624.91</c:v>
                </c:pt>
                <c:pt idx="213">
                  <c:v>7567.15</c:v>
                </c:pt>
                <c:pt idx="214">
                  <c:v>7434.39</c:v>
                </c:pt>
                <c:pt idx="215">
                  <c:v>7032.85</c:v>
                </c:pt>
                <c:pt idx="216">
                  <c:v>7068.48</c:v>
                </c:pt>
                <c:pt idx="217">
                  <c:v>6951.8</c:v>
                </c:pt>
                <c:pt idx="218">
                  <c:v>6753.12</c:v>
                </c:pt>
                <c:pt idx="219">
                  <c:v>6305.8</c:v>
                </c:pt>
                <c:pt idx="220">
                  <c:v>6568.23</c:v>
                </c:pt>
                <c:pt idx="221">
                  <c:v>6184.71</c:v>
                </c:pt>
                <c:pt idx="222">
                  <c:v>6295.73</c:v>
                </c:pt>
                <c:pt idx="223">
                  <c:v>6322.69</c:v>
                </c:pt>
                <c:pt idx="224">
                  <c:v>6297.57</c:v>
                </c:pt>
                <c:pt idx="225">
                  <c:v>6199.71</c:v>
                </c:pt>
                <c:pt idx="226">
                  <c:v>6308.52</c:v>
                </c:pt>
                <c:pt idx="227">
                  <c:v>6334.73</c:v>
                </c:pt>
                <c:pt idx="228">
                  <c:v>6580.63</c:v>
                </c:pt>
                <c:pt idx="229">
                  <c:v>6423.76</c:v>
                </c:pt>
                <c:pt idx="230">
                  <c:v>6506.07</c:v>
                </c:pt>
                <c:pt idx="231">
                  <c:v>6308.53</c:v>
                </c:pt>
                <c:pt idx="232">
                  <c:v>6488.76</c:v>
                </c:pt>
                <c:pt idx="233">
                  <c:v>6376.71</c:v>
                </c:pt>
                <c:pt idx="234">
                  <c:v>6534.88</c:v>
                </c:pt>
                <c:pt idx="235">
                  <c:v>6719.96</c:v>
                </c:pt>
                <c:pt idx="236">
                  <c:v>6763.19</c:v>
                </c:pt>
                <c:pt idx="237">
                  <c:v>6707.26</c:v>
                </c:pt>
                <c:pt idx="238">
                  <c:v>6884.64</c:v>
                </c:pt>
                <c:pt idx="239">
                  <c:v>7096.28</c:v>
                </c:pt>
                <c:pt idx="240">
                  <c:v>7047.16</c:v>
                </c:pt>
                <c:pt idx="241">
                  <c:v>6978.23</c:v>
                </c:pt>
                <c:pt idx="242">
                  <c:v>7037.58</c:v>
                </c:pt>
                <c:pt idx="243">
                  <c:v>7193.25</c:v>
                </c:pt>
                <c:pt idx="244">
                  <c:v>7272.72</c:v>
                </c:pt>
                <c:pt idx="245">
                  <c:v>7260.06</c:v>
                </c:pt>
                <c:pt idx="246">
                  <c:v>7361.66</c:v>
                </c:pt>
                <c:pt idx="247">
                  <c:v>6792.83</c:v>
                </c:pt>
                <c:pt idx="248">
                  <c:v>6529.17</c:v>
                </c:pt>
                <c:pt idx="249">
                  <c:v>6467.07</c:v>
                </c:pt>
                <c:pt idx="250">
                  <c:v>6225.98</c:v>
                </c:pt>
                <c:pt idx="251">
                  <c:v>6300.86</c:v>
                </c:pt>
                <c:pt idx="252">
                  <c:v>6329.7</c:v>
                </c:pt>
                <c:pt idx="253">
                  <c:v>6321.2</c:v>
                </c:pt>
                <c:pt idx="254">
                  <c:v>6351.8</c:v>
                </c:pt>
                <c:pt idx="255">
                  <c:v>6517.31</c:v>
                </c:pt>
                <c:pt idx="256">
                  <c:v>6512.71</c:v>
                </c:pt>
                <c:pt idx="257">
                  <c:v>6543.2</c:v>
                </c:pt>
                <c:pt idx="258">
                  <c:v>6517.18</c:v>
                </c:pt>
                <c:pt idx="259">
                  <c:v>6281.2</c:v>
                </c:pt>
                <c:pt idx="260">
                  <c:v>6371.3</c:v>
                </c:pt>
                <c:pt idx="261">
                  <c:v>6398.54</c:v>
                </c:pt>
                <c:pt idx="262">
                  <c:v>6519.67</c:v>
                </c:pt>
                <c:pt idx="263">
                  <c:v>6734.95</c:v>
                </c:pt>
                <c:pt idx="264">
                  <c:v>6721.98</c:v>
                </c:pt>
                <c:pt idx="265">
                  <c:v>6710.63</c:v>
                </c:pt>
                <c:pt idx="266">
                  <c:v>6595.41</c:v>
                </c:pt>
                <c:pt idx="267">
                  <c:v>6446.47</c:v>
                </c:pt>
                <c:pt idx="268">
                  <c:v>6495</c:v>
                </c:pt>
                <c:pt idx="269">
                  <c:v>6676.75</c:v>
                </c:pt>
                <c:pt idx="270">
                  <c:v>6644.13</c:v>
                </c:pt>
                <c:pt idx="271">
                  <c:v>6601.96</c:v>
                </c:pt>
                <c:pt idx="272">
                  <c:v>6625.56</c:v>
                </c:pt>
                <c:pt idx="273">
                  <c:v>6589.62</c:v>
                </c:pt>
                <c:pt idx="274">
                  <c:v>6556.1</c:v>
                </c:pt>
                <c:pt idx="275">
                  <c:v>6502.59</c:v>
                </c:pt>
                <c:pt idx="276">
                  <c:v>6576.69</c:v>
                </c:pt>
                <c:pt idx="277">
                  <c:v>6622.48</c:v>
                </c:pt>
                <c:pt idx="278">
                  <c:v>6588.31</c:v>
                </c:pt>
                <c:pt idx="279">
                  <c:v>6602.95</c:v>
                </c:pt>
                <c:pt idx="280">
                  <c:v>6652.23</c:v>
                </c:pt>
                <c:pt idx="281">
                  <c:v>6642.64</c:v>
                </c:pt>
                <c:pt idx="282">
                  <c:v>6585.53</c:v>
                </c:pt>
                <c:pt idx="283">
                  <c:v>6256.24</c:v>
                </c:pt>
                <c:pt idx="284">
                  <c:v>6274.58</c:v>
                </c:pt>
                <c:pt idx="285">
                  <c:v>6285.99</c:v>
                </c:pt>
                <c:pt idx="286">
                  <c:v>6290.93</c:v>
                </c:pt>
                <c:pt idx="287">
                  <c:v>6596.54</c:v>
                </c:pt>
                <c:pt idx="288">
                  <c:v>6596.11</c:v>
                </c:pt>
                <c:pt idx="289">
                  <c:v>6544.43</c:v>
                </c:pt>
                <c:pt idx="290">
                  <c:v>6476.71</c:v>
                </c:pt>
                <c:pt idx="291">
                  <c:v>6465.41</c:v>
                </c:pt>
                <c:pt idx="292">
                  <c:v>6489.19</c:v>
                </c:pt>
                <c:pt idx="293">
                  <c:v>6482.35</c:v>
                </c:pt>
                <c:pt idx="294">
                  <c:v>6487.16</c:v>
                </c:pt>
                <c:pt idx="295">
                  <c:v>6475.74</c:v>
                </c:pt>
                <c:pt idx="296">
                  <c:v>6495.84</c:v>
                </c:pt>
                <c:pt idx="297">
                  <c:v>6476.29</c:v>
                </c:pt>
                <c:pt idx="298">
                  <c:v>6474.75</c:v>
                </c:pt>
                <c:pt idx="299">
                  <c:v>6480.38</c:v>
                </c:pt>
                <c:pt idx="300">
                  <c:v>6486.39</c:v>
                </c:pt>
                <c:pt idx="301">
                  <c:v>6332.63</c:v>
                </c:pt>
                <c:pt idx="302">
                  <c:v>6334.27</c:v>
                </c:pt>
                <c:pt idx="303">
                  <c:v>6317.61</c:v>
                </c:pt>
                <c:pt idx="304">
                  <c:v>6377.78</c:v>
                </c:pt>
                <c:pt idx="305">
                  <c:v>6388.44</c:v>
                </c:pt>
                <c:pt idx="306">
                  <c:v>6361.26</c:v>
                </c:pt>
                <c:pt idx="307">
                  <c:v>6376.13</c:v>
                </c:pt>
                <c:pt idx="308">
                  <c:v>6419.66</c:v>
                </c:pt>
                <c:pt idx="309">
                  <c:v>6461.01</c:v>
                </c:pt>
                <c:pt idx="310">
                  <c:v>6530.14</c:v>
                </c:pt>
                <c:pt idx="311">
                  <c:v>6453.72</c:v>
                </c:pt>
                <c:pt idx="312">
                  <c:v>6385.62</c:v>
                </c:pt>
                <c:pt idx="313">
                  <c:v>6409.22</c:v>
                </c:pt>
                <c:pt idx="314">
                  <c:v>6411.27</c:v>
                </c:pt>
                <c:pt idx="315">
                  <c:v>6371.27</c:v>
                </c:pt>
                <c:pt idx="316">
                  <c:v>6359.49</c:v>
                </c:pt>
                <c:pt idx="317">
                  <c:v>5738.35</c:v>
                </c:pt>
                <c:pt idx="318">
                  <c:v>5648.03</c:v>
                </c:pt>
                <c:pt idx="319">
                  <c:v>5575.55</c:v>
                </c:pt>
                <c:pt idx="320">
                  <c:v>5554.33</c:v>
                </c:pt>
                <c:pt idx="321">
                  <c:v>5623.54</c:v>
                </c:pt>
                <c:pt idx="322">
                  <c:v>4871.49</c:v>
                </c:pt>
                <c:pt idx="323">
                  <c:v>4451.87</c:v>
                </c:pt>
                <c:pt idx="324">
                  <c:v>4602.17</c:v>
                </c:pt>
                <c:pt idx="325">
                  <c:v>4365.9399999999996</c:v>
                </c:pt>
                <c:pt idx="326">
                  <c:v>4347.1099999999997</c:v>
                </c:pt>
                <c:pt idx="327">
                  <c:v>3880.76</c:v>
                </c:pt>
                <c:pt idx="328">
                  <c:v>4009.97</c:v>
                </c:pt>
                <c:pt idx="329">
                  <c:v>3779.13</c:v>
                </c:pt>
                <c:pt idx="330">
                  <c:v>3820.72</c:v>
                </c:pt>
                <c:pt idx="331">
                  <c:v>4257.42</c:v>
                </c:pt>
                <c:pt idx="332">
                  <c:v>4278.8500000000004</c:v>
                </c:pt>
                <c:pt idx="333">
                  <c:v>4017.27</c:v>
                </c:pt>
                <c:pt idx="334">
                  <c:v>4214.67</c:v>
                </c:pt>
                <c:pt idx="335">
                  <c:v>4139.88</c:v>
                </c:pt>
                <c:pt idx="336">
                  <c:v>3894.13</c:v>
                </c:pt>
                <c:pt idx="337">
                  <c:v>3956.89</c:v>
                </c:pt>
                <c:pt idx="338">
                  <c:v>3753.99</c:v>
                </c:pt>
                <c:pt idx="339">
                  <c:v>3521.1</c:v>
                </c:pt>
                <c:pt idx="340">
                  <c:v>3419.94</c:v>
                </c:pt>
                <c:pt idx="341">
                  <c:v>3476.11</c:v>
                </c:pt>
                <c:pt idx="342">
                  <c:v>3614.23</c:v>
                </c:pt>
                <c:pt idx="343">
                  <c:v>3502.66</c:v>
                </c:pt>
                <c:pt idx="344">
                  <c:v>3424.59</c:v>
                </c:pt>
                <c:pt idx="345">
                  <c:v>3486.95</c:v>
                </c:pt>
                <c:pt idx="346">
                  <c:v>3313.68</c:v>
                </c:pt>
                <c:pt idx="347">
                  <c:v>3242.48</c:v>
                </c:pt>
                <c:pt idx="348">
                  <c:v>3236.76</c:v>
                </c:pt>
                <c:pt idx="349">
                  <c:v>3252.84</c:v>
                </c:pt>
                <c:pt idx="350">
                  <c:v>3545.86</c:v>
                </c:pt>
                <c:pt idx="351">
                  <c:v>3696.06</c:v>
                </c:pt>
                <c:pt idx="352">
                  <c:v>3745.95</c:v>
                </c:pt>
                <c:pt idx="353">
                  <c:v>4134.4399999999996</c:v>
                </c:pt>
                <c:pt idx="354">
                  <c:v>3896.54</c:v>
                </c:pt>
                <c:pt idx="355">
                  <c:v>4014.18</c:v>
                </c:pt>
                <c:pt idx="356">
                  <c:v>3998.98</c:v>
                </c:pt>
                <c:pt idx="357">
                  <c:v>4078.6</c:v>
                </c:pt>
                <c:pt idx="358">
                  <c:v>3815.49</c:v>
                </c:pt>
                <c:pt idx="359">
                  <c:v>3857.3</c:v>
                </c:pt>
                <c:pt idx="360">
                  <c:v>3654.83</c:v>
                </c:pt>
                <c:pt idx="361">
                  <c:v>3923.92</c:v>
                </c:pt>
                <c:pt idx="362">
                  <c:v>3820.41</c:v>
                </c:pt>
                <c:pt idx="363">
                  <c:v>3865.95</c:v>
                </c:pt>
                <c:pt idx="364">
                  <c:v>3742.7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7-F64A-85A9-030EC880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8895"/>
        <c:axId val="1211770527"/>
      </c:lineChart>
      <c:dateAx>
        <c:axId val="121176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11770527"/>
        <c:crosses val="autoZero"/>
        <c:auto val="1"/>
        <c:lblOffset val="100"/>
        <c:baseTimeUnit val="days"/>
      </c:dateAx>
      <c:valAx>
        <c:axId val="12117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117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Bitcoin RSI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Sheet1!$A$21:$A$371</c:f>
              <c:numCache>
                <c:formatCode>yyyy\-mm\-dd;@</c:formatCode>
                <c:ptCount val="351"/>
                <c:pt idx="0">
                  <c:v>43115</c:v>
                </c:pt>
                <c:pt idx="1">
                  <c:v>43116</c:v>
                </c:pt>
                <c:pt idx="2">
                  <c:v>43117</c:v>
                </c:pt>
                <c:pt idx="3">
                  <c:v>43118</c:v>
                </c:pt>
                <c:pt idx="4">
                  <c:v>43119</c:v>
                </c:pt>
                <c:pt idx="5">
                  <c:v>43120</c:v>
                </c:pt>
                <c:pt idx="6">
                  <c:v>43121</c:v>
                </c:pt>
                <c:pt idx="7">
                  <c:v>43122</c:v>
                </c:pt>
                <c:pt idx="8">
                  <c:v>43123</c:v>
                </c:pt>
                <c:pt idx="9">
                  <c:v>43124</c:v>
                </c:pt>
                <c:pt idx="10">
                  <c:v>43125</c:v>
                </c:pt>
                <c:pt idx="11">
                  <c:v>43126</c:v>
                </c:pt>
                <c:pt idx="12">
                  <c:v>43127</c:v>
                </c:pt>
                <c:pt idx="13">
                  <c:v>43128</c:v>
                </c:pt>
                <c:pt idx="14">
                  <c:v>43129</c:v>
                </c:pt>
                <c:pt idx="15">
                  <c:v>43130</c:v>
                </c:pt>
                <c:pt idx="16">
                  <c:v>43131</c:v>
                </c:pt>
                <c:pt idx="17">
                  <c:v>43132</c:v>
                </c:pt>
                <c:pt idx="18">
                  <c:v>43133</c:v>
                </c:pt>
                <c:pt idx="19">
                  <c:v>43134</c:v>
                </c:pt>
                <c:pt idx="20">
                  <c:v>43135</c:v>
                </c:pt>
                <c:pt idx="21">
                  <c:v>43136</c:v>
                </c:pt>
                <c:pt idx="22">
                  <c:v>43137</c:v>
                </c:pt>
                <c:pt idx="23">
                  <c:v>43138</c:v>
                </c:pt>
                <c:pt idx="24">
                  <c:v>43139</c:v>
                </c:pt>
                <c:pt idx="25">
                  <c:v>43140</c:v>
                </c:pt>
                <c:pt idx="26">
                  <c:v>43141</c:v>
                </c:pt>
                <c:pt idx="27">
                  <c:v>43142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43149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43155</c:v>
                </c:pt>
                <c:pt idx="41">
                  <c:v>43156</c:v>
                </c:pt>
                <c:pt idx="42">
                  <c:v>43157</c:v>
                </c:pt>
                <c:pt idx="43">
                  <c:v>43158</c:v>
                </c:pt>
                <c:pt idx="44">
                  <c:v>43159</c:v>
                </c:pt>
                <c:pt idx="45">
                  <c:v>43160</c:v>
                </c:pt>
                <c:pt idx="46">
                  <c:v>43161</c:v>
                </c:pt>
                <c:pt idx="47">
                  <c:v>43162</c:v>
                </c:pt>
                <c:pt idx="48">
                  <c:v>43163</c:v>
                </c:pt>
                <c:pt idx="49">
                  <c:v>43164</c:v>
                </c:pt>
                <c:pt idx="50">
                  <c:v>43165</c:v>
                </c:pt>
                <c:pt idx="51">
                  <c:v>43166</c:v>
                </c:pt>
                <c:pt idx="52">
                  <c:v>43167</c:v>
                </c:pt>
                <c:pt idx="53">
                  <c:v>43168</c:v>
                </c:pt>
                <c:pt idx="54">
                  <c:v>43169</c:v>
                </c:pt>
                <c:pt idx="55">
                  <c:v>43170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43176</c:v>
                </c:pt>
                <c:pt idx="62">
                  <c:v>43177</c:v>
                </c:pt>
                <c:pt idx="63">
                  <c:v>43178</c:v>
                </c:pt>
                <c:pt idx="64">
                  <c:v>43179</c:v>
                </c:pt>
                <c:pt idx="65">
                  <c:v>43180</c:v>
                </c:pt>
                <c:pt idx="66">
                  <c:v>43181</c:v>
                </c:pt>
                <c:pt idx="67">
                  <c:v>43182</c:v>
                </c:pt>
                <c:pt idx="68">
                  <c:v>43183</c:v>
                </c:pt>
                <c:pt idx="69">
                  <c:v>43184</c:v>
                </c:pt>
                <c:pt idx="70">
                  <c:v>43185</c:v>
                </c:pt>
                <c:pt idx="71">
                  <c:v>43186</c:v>
                </c:pt>
                <c:pt idx="72">
                  <c:v>43187</c:v>
                </c:pt>
                <c:pt idx="73">
                  <c:v>43188</c:v>
                </c:pt>
                <c:pt idx="74">
                  <c:v>43189</c:v>
                </c:pt>
                <c:pt idx="75">
                  <c:v>43190</c:v>
                </c:pt>
                <c:pt idx="76">
                  <c:v>43191</c:v>
                </c:pt>
                <c:pt idx="77">
                  <c:v>43192</c:v>
                </c:pt>
                <c:pt idx="78">
                  <c:v>43193</c:v>
                </c:pt>
                <c:pt idx="79">
                  <c:v>43194</c:v>
                </c:pt>
                <c:pt idx="80">
                  <c:v>43195</c:v>
                </c:pt>
                <c:pt idx="81">
                  <c:v>43196</c:v>
                </c:pt>
                <c:pt idx="82">
                  <c:v>43197</c:v>
                </c:pt>
                <c:pt idx="83">
                  <c:v>43198</c:v>
                </c:pt>
                <c:pt idx="84">
                  <c:v>43199</c:v>
                </c:pt>
                <c:pt idx="85">
                  <c:v>43200</c:v>
                </c:pt>
                <c:pt idx="86">
                  <c:v>43201</c:v>
                </c:pt>
                <c:pt idx="87">
                  <c:v>43202</c:v>
                </c:pt>
                <c:pt idx="88">
                  <c:v>43203</c:v>
                </c:pt>
                <c:pt idx="89">
                  <c:v>43204</c:v>
                </c:pt>
                <c:pt idx="90">
                  <c:v>43205</c:v>
                </c:pt>
                <c:pt idx="91">
                  <c:v>43206</c:v>
                </c:pt>
                <c:pt idx="92">
                  <c:v>43207</c:v>
                </c:pt>
                <c:pt idx="93">
                  <c:v>43208</c:v>
                </c:pt>
                <c:pt idx="94">
                  <c:v>43209</c:v>
                </c:pt>
                <c:pt idx="95">
                  <c:v>43210</c:v>
                </c:pt>
                <c:pt idx="96">
                  <c:v>43211</c:v>
                </c:pt>
                <c:pt idx="97">
                  <c:v>43212</c:v>
                </c:pt>
                <c:pt idx="98">
                  <c:v>43213</c:v>
                </c:pt>
                <c:pt idx="99">
                  <c:v>43214</c:v>
                </c:pt>
                <c:pt idx="100">
                  <c:v>43215</c:v>
                </c:pt>
                <c:pt idx="101">
                  <c:v>43216</c:v>
                </c:pt>
                <c:pt idx="102">
                  <c:v>43217</c:v>
                </c:pt>
                <c:pt idx="103">
                  <c:v>43218</c:v>
                </c:pt>
                <c:pt idx="104">
                  <c:v>43219</c:v>
                </c:pt>
                <c:pt idx="105">
                  <c:v>43220</c:v>
                </c:pt>
                <c:pt idx="106">
                  <c:v>43221</c:v>
                </c:pt>
                <c:pt idx="107">
                  <c:v>43222</c:v>
                </c:pt>
                <c:pt idx="108">
                  <c:v>43223</c:v>
                </c:pt>
                <c:pt idx="109">
                  <c:v>43224</c:v>
                </c:pt>
                <c:pt idx="110">
                  <c:v>43225</c:v>
                </c:pt>
                <c:pt idx="111">
                  <c:v>43226</c:v>
                </c:pt>
                <c:pt idx="112">
                  <c:v>43227</c:v>
                </c:pt>
                <c:pt idx="113">
                  <c:v>43228</c:v>
                </c:pt>
                <c:pt idx="114">
                  <c:v>43229</c:v>
                </c:pt>
                <c:pt idx="115">
                  <c:v>43230</c:v>
                </c:pt>
                <c:pt idx="116">
                  <c:v>43231</c:v>
                </c:pt>
                <c:pt idx="117">
                  <c:v>43232</c:v>
                </c:pt>
                <c:pt idx="118">
                  <c:v>43233</c:v>
                </c:pt>
                <c:pt idx="119">
                  <c:v>43234</c:v>
                </c:pt>
                <c:pt idx="120">
                  <c:v>43235</c:v>
                </c:pt>
                <c:pt idx="121">
                  <c:v>43236</c:v>
                </c:pt>
                <c:pt idx="122">
                  <c:v>43237</c:v>
                </c:pt>
                <c:pt idx="123">
                  <c:v>43238</c:v>
                </c:pt>
                <c:pt idx="124">
                  <c:v>43239</c:v>
                </c:pt>
                <c:pt idx="125">
                  <c:v>43240</c:v>
                </c:pt>
                <c:pt idx="126">
                  <c:v>43241</c:v>
                </c:pt>
                <c:pt idx="127">
                  <c:v>43242</c:v>
                </c:pt>
                <c:pt idx="128">
                  <c:v>43243</c:v>
                </c:pt>
                <c:pt idx="129">
                  <c:v>43244</c:v>
                </c:pt>
                <c:pt idx="130">
                  <c:v>43245</c:v>
                </c:pt>
                <c:pt idx="131">
                  <c:v>43246</c:v>
                </c:pt>
                <c:pt idx="132">
                  <c:v>43247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43261</c:v>
                </c:pt>
                <c:pt idx="147">
                  <c:v>43262</c:v>
                </c:pt>
                <c:pt idx="148">
                  <c:v>43263</c:v>
                </c:pt>
                <c:pt idx="149">
                  <c:v>43264</c:v>
                </c:pt>
                <c:pt idx="150">
                  <c:v>43265</c:v>
                </c:pt>
                <c:pt idx="151">
                  <c:v>43266</c:v>
                </c:pt>
                <c:pt idx="152">
                  <c:v>43267</c:v>
                </c:pt>
                <c:pt idx="153">
                  <c:v>43268</c:v>
                </c:pt>
                <c:pt idx="154">
                  <c:v>43269</c:v>
                </c:pt>
                <c:pt idx="155">
                  <c:v>43270</c:v>
                </c:pt>
                <c:pt idx="156">
                  <c:v>43271</c:v>
                </c:pt>
                <c:pt idx="157">
                  <c:v>43272</c:v>
                </c:pt>
                <c:pt idx="158">
                  <c:v>43273</c:v>
                </c:pt>
                <c:pt idx="159">
                  <c:v>43274</c:v>
                </c:pt>
                <c:pt idx="160">
                  <c:v>43275</c:v>
                </c:pt>
                <c:pt idx="161">
                  <c:v>43276</c:v>
                </c:pt>
                <c:pt idx="162">
                  <c:v>43277</c:v>
                </c:pt>
                <c:pt idx="163">
                  <c:v>43278</c:v>
                </c:pt>
                <c:pt idx="164">
                  <c:v>43279</c:v>
                </c:pt>
                <c:pt idx="165">
                  <c:v>43280</c:v>
                </c:pt>
                <c:pt idx="166">
                  <c:v>43281</c:v>
                </c:pt>
                <c:pt idx="167">
                  <c:v>43282</c:v>
                </c:pt>
                <c:pt idx="168">
                  <c:v>43283</c:v>
                </c:pt>
                <c:pt idx="169">
                  <c:v>43284</c:v>
                </c:pt>
                <c:pt idx="170">
                  <c:v>43285</c:v>
                </c:pt>
                <c:pt idx="171">
                  <c:v>43286</c:v>
                </c:pt>
                <c:pt idx="172">
                  <c:v>43287</c:v>
                </c:pt>
                <c:pt idx="173">
                  <c:v>43288</c:v>
                </c:pt>
                <c:pt idx="174">
                  <c:v>43289</c:v>
                </c:pt>
                <c:pt idx="175">
                  <c:v>43290</c:v>
                </c:pt>
                <c:pt idx="176">
                  <c:v>43291</c:v>
                </c:pt>
                <c:pt idx="177">
                  <c:v>43292</c:v>
                </c:pt>
                <c:pt idx="178">
                  <c:v>43293</c:v>
                </c:pt>
                <c:pt idx="179">
                  <c:v>43294</c:v>
                </c:pt>
                <c:pt idx="180">
                  <c:v>43295</c:v>
                </c:pt>
                <c:pt idx="181">
                  <c:v>43296</c:v>
                </c:pt>
                <c:pt idx="182">
                  <c:v>43297</c:v>
                </c:pt>
                <c:pt idx="183">
                  <c:v>43298</c:v>
                </c:pt>
                <c:pt idx="184">
                  <c:v>43299</c:v>
                </c:pt>
                <c:pt idx="185">
                  <c:v>43300</c:v>
                </c:pt>
                <c:pt idx="186">
                  <c:v>43301</c:v>
                </c:pt>
                <c:pt idx="187">
                  <c:v>43302</c:v>
                </c:pt>
                <c:pt idx="188">
                  <c:v>43303</c:v>
                </c:pt>
                <c:pt idx="189">
                  <c:v>43304</c:v>
                </c:pt>
                <c:pt idx="190">
                  <c:v>43305</c:v>
                </c:pt>
                <c:pt idx="191">
                  <c:v>43306</c:v>
                </c:pt>
                <c:pt idx="192">
                  <c:v>43307</c:v>
                </c:pt>
                <c:pt idx="193">
                  <c:v>43308</c:v>
                </c:pt>
                <c:pt idx="194">
                  <c:v>43309</c:v>
                </c:pt>
                <c:pt idx="195">
                  <c:v>43310</c:v>
                </c:pt>
                <c:pt idx="196">
                  <c:v>43311</c:v>
                </c:pt>
                <c:pt idx="197">
                  <c:v>43312</c:v>
                </c:pt>
                <c:pt idx="198">
                  <c:v>43313</c:v>
                </c:pt>
                <c:pt idx="199">
                  <c:v>43314</c:v>
                </c:pt>
                <c:pt idx="200">
                  <c:v>43315</c:v>
                </c:pt>
                <c:pt idx="201">
                  <c:v>43316</c:v>
                </c:pt>
                <c:pt idx="202">
                  <c:v>43317</c:v>
                </c:pt>
                <c:pt idx="203">
                  <c:v>43318</c:v>
                </c:pt>
                <c:pt idx="204">
                  <c:v>43319</c:v>
                </c:pt>
                <c:pt idx="205">
                  <c:v>43320</c:v>
                </c:pt>
                <c:pt idx="206">
                  <c:v>43321</c:v>
                </c:pt>
                <c:pt idx="207">
                  <c:v>43322</c:v>
                </c:pt>
                <c:pt idx="208">
                  <c:v>43323</c:v>
                </c:pt>
                <c:pt idx="209">
                  <c:v>43324</c:v>
                </c:pt>
                <c:pt idx="210">
                  <c:v>43325</c:v>
                </c:pt>
                <c:pt idx="211">
                  <c:v>43326</c:v>
                </c:pt>
                <c:pt idx="212">
                  <c:v>43327</c:v>
                </c:pt>
                <c:pt idx="213">
                  <c:v>43328</c:v>
                </c:pt>
                <c:pt idx="214">
                  <c:v>43329</c:v>
                </c:pt>
                <c:pt idx="215">
                  <c:v>43330</c:v>
                </c:pt>
                <c:pt idx="216">
                  <c:v>43331</c:v>
                </c:pt>
                <c:pt idx="217">
                  <c:v>43332</c:v>
                </c:pt>
                <c:pt idx="218">
                  <c:v>43333</c:v>
                </c:pt>
                <c:pt idx="219">
                  <c:v>43334</c:v>
                </c:pt>
                <c:pt idx="220">
                  <c:v>43335</c:v>
                </c:pt>
                <c:pt idx="221">
                  <c:v>43336</c:v>
                </c:pt>
                <c:pt idx="222">
                  <c:v>43337</c:v>
                </c:pt>
                <c:pt idx="223">
                  <c:v>43338</c:v>
                </c:pt>
                <c:pt idx="224">
                  <c:v>43339</c:v>
                </c:pt>
                <c:pt idx="225">
                  <c:v>43340</c:v>
                </c:pt>
                <c:pt idx="226">
                  <c:v>43341</c:v>
                </c:pt>
                <c:pt idx="227">
                  <c:v>43342</c:v>
                </c:pt>
                <c:pt idx="228">
                  <c:v>43343</c:v>
                </c:pt>
                <c:pt idx="229">
                  <c:v>43344</c:v>
                </c:pt>
                <c:pt idx="230">
                  <c:v>43345</c:v>
                </c:pt>
                <c:pt idx="231">
                  <c:v>43346</c:v>
                </c:pt>
                <c:pt idx="232">
                  <c:v>43347</c:v>
                </c:pt>
                <c:pt idx="233">
                  <c:v>43348</c:v>
                </c:pt>
                <c:pt idx="234">
                  <c:v>43349</c:v>
                </c:pt>
                <c:pt idx="235">
                  <c:v>43350</c:v>
                </c:pt>
                <c:pt idx="236">
                  <c:v>43351</c:v>
                </c:pt>
                <c:pt idx="237">
                  <c:v>43352</c:v>
                </c:pt>
                <c:pt idx="238">
                  <c:v>43353</c:v>
                </c:pt>
                <c:pt idx="239">
                  <c:v>43354</c:v>
                </c:pt>
                <c:pt idx="240">
                  <c:v>43355</c:v>
                </c:pt>
                <c:pt idx="241">
                  <c:v>43356</c:v>
                </c:pt>
                <c:pt idx="242">
                  <c:v>43357</c:v>
                </c:pt>
                <c:pt idx="243">
                  <c:v>43358</c:v>
                </c:pt>
                <c:pt idx="244">
                  <c:v>43359</c:v>
                </c:pt>
                <c:pt idx="245">
                  <c:v>43360</c:v>
                </c:pt>
                <c:pt idx="246">
                  <c:v>43361</c:v>
                </c:pt>
                <c:pt idx="247">
                  <c:v>43362</c:v>
                </c:pt>
                <c:pt idx="248">
                  <c:v>43363</c:v>
                </c:pt>
                <c:pt idx="249">
                  <c:v>43364</c:v>
                </c:pt>
                <c:pt idx="250">
                  <c:v>43365</c:v>
                </c:pt>
                <c:pt idx="251">
                  <c:v>43366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43372</c:v>
                </c:pt>
                <c:pt idx="258">
                  <c:v>43373</c:v>
                </c:pt>
                <c:pt idx="259">
                  <c:v>43374</c:v>
                </c:pt>
                <c:pt idx="260">
                  <c:v>43375</c:v>
                </c:pt>
                <c:pt idx="261">
                  <c:v>43376</c:v>
                </c:pt>
                <c:pt idx="262">
                  <c:v>43377</c:v>
                </c:pt>
                <c:pt idx="263">
                  <c:v>43378</c:v>
                </c:pt>
                <c:pt idx="264">
                  <c:v>43379</c:v>
                </c:pt>
                <c:pt idx="265">
                  <c:v>43380</c:v>
                </c:pt>
                <c:pt idx="266">
                  <c:v>43381</c:v>
                </c:pt>
                <c:pt idx="267">
                  <c:v>43382</c:v>
                </c:pt>
                <c:pt idx="268">
                  <c:v>43383</c:v>
                </c:pt>
                <c:pt idx="269">
                  <c:v>43384</c:v>
                </c:pt>
                <c:pt idx="270">
                  <c:v>43385</c:v>
                </c:pt>
                <c:pt idx="271">
                  <c:v>43386</c:v>
                </c:pt>
                <c:pt idx="272">
                  <c:v>43387</c:v>
                </c:pt>
                <c:pt idx="273">
                  <c:v>43388</c:v>
                </c:pt>
                <c:pt idx="274">
                  <c:v>43389</c:v>
                </c:pt>
                <c:pt idx="275">
                  <c:v>43390</c:v>
                </c:pt>
                <c:pt idx="276">
                  <c:v>43391</c:v>
                </c:pt>
                <c:pt idx="277">
                  <c:v>43392</c:v>
                </c:pt>
                <c:pt idx="278">
                  <c:v>43393</c:v>
                </c:pt>
                <c:pt idx="279">
                  <c:v>43394</c:v>
                </c:pt>
                <c:pt idx="280">
                  <c:v>43395</c:v>
                </c:pt>
                <c:pt idx="281">
                  <c:v>43396</c:v>
                </c:pt>
                <c:pt idx="282">
                  <c:v>43397</c:v>
                </c:pt>
                <c:pt idx="283">
                  <c:v>43398</c:v>
                </c:pt>
                <c:pt idx="284">
                  <c:v>43399</c:v>
                </c:pt>
                <c:pt idx="285">
                  <c:v>43400</c:v>
                </c:pt>
                <c:pt idx="286">
                  <c:v>43401</c:v>
                </c:pt>
                <c:pt idx="287">
                  <c:v>43402</c:v>
                </c:pt>
                <c:pt idx="288">
                  <c:v>43403</c:v>
                </c:pt>
                <c:pt idx="289">
                  <c:v>43404</c:v>
                </c:pt>
                <c:pt idx="290">
                  <c:v>43405</c:v>
                </c:pt>
                <c:pt idx="291">
                  <c:v>43406</c:v>
                </c:pt>
                <c:pt idx="292">
                  <c:v>43407</c:v>
                </c:pt>
                <c:pt idx="293">
                  <c:v>43408</c:v>
                </c:pt>
                <c:pt idx="294">
                  <c:v>43409</c:v>
                </c:pt>
                <c:pt idx="295">
                  <c:v>43410</c:v>
                </c:pt>
                <c:pt idx="296">
                  <c:v>43411</c:v>
                </c:pt>
                <c:pt idx="297">
                  <c:v>43412</c:v>
                </c:pt>
                <c:pt idx="298">
                  <c:v>43413</c:v>
                </c:pt>
                <c:pt idx="299">
                  <c:v>43414</c:v>
                </c:pt>
                <c:pt idx="300">
                  <c:v>43415</c:v>
                </c:pt>
                <c:pt idx="301">
                  <c:v>43416</c:v>
                </c:pt>
                <c:pt idx="302">
                  <c:v>43417</c:v>
                </c:pt>
                <c:pt idx="303">
                  <c:v>43418</c:v>
                </c:pt>
                <c:pt idx="304">
                  <c:v>43419</c:v>
                </c:pt>
                <c:pt idx="305">
                  <c:v>43420</c:v>
                </c:pt>
                <c:pt idx="306">
                  <c:v>43421</c:v>
                </c:pt>
                <c:pt idx="307">
                  <c:v>43422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43428</c:v>
                </c:pt>
                <c:pt idx="314">
                  <c:v>43429</c:v>
                </c:pt>
                <c:pt idx="315">
                  <c:v>43430</c:v>
                </c:pt>
                <c:pt idx="316">
                  <c:v>43431</c:v>
                </c:pt>
                <c:pt idx="317">
                  <c:v>43432</c:v>
                </c:pt>
                <c:pt idx="318">
                  <c:v>43433</c:v>
                </c:pt>
                <c:pt idx="319">
                  <c:v>43434</c:v>
                </c:pt>
                <c:pt idx="320">
                  <c:v>43435</c:v>
                </c:pt>
                <c:pt idx="321">
                  <c:v>43436</c:v>
                </c:pt>
                <c:pt idx="322">
                  <c:v>43437</c:v>
                </c:pt>
                <c:pt idx="323">
                  <c:v>43438</c:v>
                </c:pt>
                <c:pt idx="324">
                  <c:v>43439</c:v>
                </c:pt>
                <c:pt idx="325">
                  <c:v>43440</c:v>
                </c:pt>
                <c:pt idx="326">
                  <c:v>43441</c:v>
                </c:pt>
                <c:pt idx="327">
                  <c:v>43442</c:v>
                </c:pt>
                <c:pt idx="328">
                  <c:v>43443</c:v>
                </c:pt>
                <c:pt idx="329">
                  <c:v>43444</c:v>
                </c:pt>
                <c:pt idx="330">
                  <c:v>43445</c:v>
                </c:pt>
                <c:pt idx="331">
                  <c:v>43446</c:v>
                </c:pt>
                <c:pt idx="332">
                  <c:v>43447</c:v>
                </c:pt>
                <c:pt idx="333">
                  <c:v>43448</c:v>
                </c:pt>
                <c:pt idx="334">
                  <c:v>43449</c:v>
                </c:pt>
                <c:pt idx="335">
                  <c:v>43450</c:v>
                </c:pt>
                <c:pt idx="336">
                  <c:v>43451</c:v>
                </c:pt>
                <c:pt idx="337">
                  <c:v>43452</c:v>
                </c:pt>
                <c:pt idx="338">
                  <c:v>43453</c:v>
                </c:pt>
                <c:pt idx="339">
                  <c:v>43454</c:v>
                </c:pt>
                <c:pt idx="340">
                  <c:v>43455</c:v>
                </c:pt>
                <c:pt idx="341">
                  <c:v>43456</c:v>
                </c:pt>
                <c:pt idx="342">
                  <c:v>43457</c:v>
                </c:pt>
                <c:pt idx="343">
                  <c:v>43458</c:v>
                </c:pt>
                <c:pt idx="344">
                  <c:v>43459</c:v>
                </c:pt>
                <c:pt idx="345">
                  <c:v>43460</c:v>
                </c:pt>
                <c:pt idx="346">
                  <c:v>43461</c:v>
                </c:pt>
                <c:pt idx="347">
                  <c:v>43462</c:v>
                </c:pt>
                <c:pt idx="348">
                  <c:v>43463</c:v>
                </c:pt>
                <c:pt idx="349">
                  <c:v>43464</c:v>
                </c:pt>
                <c:pt idx="350">
                  <c:v>43465</c:v>
                </c:pt>
              </c:numCache>
            </c:numRef>
          </c:cat>
          <c:val>
            <c:numRef>
              <c:f>Sheet1!$N$21:$N$371</c:f>
              <c:numCache>
                <c:formatCode>General</c:formatCode>
                <c:ptCount val="351"/>
                <c:pt idx="0">
                  <c:v>50.786479897844671</c:v>
                </c:pt>
                <c:pt idx="1">
                  <c:v>40.869002322241904</c:v>
                </c:pt>
                <c:pt idx="2">
                  <c:v>39.784599898533322</c:v>
                </c:pt>
                <c:pt idx="3">
                  <c:v>41.373274669408225</c:v>
                </c:pt>
                <c:pt idx="4">
                  <c:v>42.134176750898817</c:v>
                </c:pt>
                <c:pt idx="5">
                  <c:v>49.073836543810927</c:v>
                </c:pt>
                <c:pt idx="6">
                  <c:v>43.432720160548094</c:v>
                </c:pt>
                <c:pt idx="7">
                  <c:v>40.830899155848734</c:v>
                </c:pt>
                <c:pt idx="8">
                  <c:v>40.584231830080334</c:v>
                </c:pt>
                <c:pt idx="9">
                  <c:v>43.451506808121863</c:v>
                </c:pt>
                <c:pt idx="10">
                  <c:v>42.996410802975113</c:v>
                </c:pt>
                <c:pt idx="11">
                  <c:v>42.573831450049852</c:v>
                </c:pt>
                <c:pt idx="12">
                  <c:v>44.375522733591616</c:v>
                </c:pt>
                <c:pt idx="13">
                  <c:v>46.687184135173929</c:v>
                </c:pt>
                <c:pt idx="14">
                  <c:v>43.901957420695268</c:v>
                </c:pt>
                <c:pt idx="15">
                  <c:v>37.975123413000489</c:v>
                </c:pt>
                <c:pt idx="16">
                  <c:v>38.832950057266501</c:v>
                </c:pt>
                <c:pt idx="17">
                  <c:v>34.174896412739358</c:v>
                </c:pt>
                <c:pt idx="18">
                  <c:v>32.804300904395902</c:v>
                </c:pt>
                <c:pt idx="19">
                  <c:v>35.620629384279411</c:v>
                </c:pt>
                <c:pt idx="20">
                  <c:v>31.867897757493012</c:v>
                </c:pt>
                <c:pt idx="21">
                  <c:v>27.307249106376389</c:v>
                </c:pt>
                <c:pt idx="22">
                  <c:v>33.500650721130356</c:v>
                </c:pt>
                <c:pt idx="23">
                  <c:v>32.997640699382629</c:v>
                </c:pt>
                <c:pt idx="24">
                  <c:v>37.875002061151179</c:v>
                </c:pt>
                <c:pt idx="25">
                  <c:v>41.244953701960569</c:v>
                </c:pt>
                <c:pt idx="26">
                  <c:v>40.665014608402707</c:v>
                </c:pt>
                <c:pt idx="27">
                  <c:v>38.192826550517246</c:v>
                </c:pt>
                <c:pt idx="28">
                  <c:v>44.117421763088231</c:v>
                </c:pt>
                <c:pt idx="29">
                  <c:v>42.317307098331867</c:v>
                </c:pt>
                <c:pt idx="30">
                  <c:v>48.496815586840057</c:v>
                </c:pt>
                <c:pt idx="31">
                  <c:v>52.595723226758949</c:v>
                </c:pt>
                <c:pt idx="32">
                  <c:v>53.000481107982402</c:v>
                </c:pt>
                <c:pt idx="33">
                  <c:v>58.025464661607998</c:v>
                </c:pt>
                <c:pt idx="34">
                  <c:v>54.053161313368783</c:v>
                </c:pt>
                <c:pt idx="35">
                  <c:v>57.789775709584255</c:v>
                </c:pt>
                <c:pt idx="36">
                  <c:v>58.746798410265058</c:v>
                </c:pt>
                <c:pt idx="37">
                  <c:v>53.521677399369935</c:v>
                </c:pt>
                <c:pt idx="38">
                  <c:v>49.010804975181529</c:v>
                </c:pt>
                <c:pt idx="39">
                  <c:v>50.934712389063932</c:v>
                </c:pt>
                <c:pt idx="40">
                  <c:v>47.737589748761714</c:v>
                </c:pt>
                <c:pt idx="41">
                  <c:v>46.776487738926178</c:v>
                </c:pt>
                <c:pt idx="42">
                  <c:v>51.7291519836783</c:v>
                </c:pt>
                <c:pt idx="43">
                  <c:v>54.081814659248153</c:v>
                </c:pt>
                <c:pt idx="44">
                  <c:v>51.608476819256097</c:v>
                </c:pt>
                <c:pt idx="45">
                  <c:v>55.322407942097783</c:v>
                </c:pt>
                <c:pt idx="46">
                  <c:v>56.208450444749921</c:v>
                </c:pt>
                <c:pt idx="47">
                  <c:v>58.827627917112245</c:v>
                </c:pt>
                <c:pt idx="48">
                  <c:v>58.977660980541977</c:v>
                </c:pt>
                <c:pt idx="49">
                  <c:v>59.399984414607125</c:v>
                </c:pt>
                <c:pt idx="50">
                  <c:v>51.881573039340999</c:v>
                </c:pt>
                <c:pt idx="51">
                  <c:v>45.51395182463795</c:v>
                </c:pt>
                <c:pt idx="52">
                  <c:v>41.6562404830986</c:v>
                </c:pt>
                <c:pt idx="53">
                  <c:v>41.276803010676701</c:v>
                </c:pt>
                <c:pt idx="54">
                  <c:v>38.201503536947172</c:v>
                </c:pt>
                <c:pt idx="55">
                  <c:v>44.884567479404446</c:v>
                </c:pt>
                <c:pt idx="56">
                  <c:v>42.302393703483055</c:v>
                </c:pt>
                <c:pt idx="57">
                  <c:v>42.230454260974213</c:v>
                </c:pt>
                <c:pt idx="58">
                  <c:v>36.250582542243855</c:v>
                </c:pt>
                <c:pt idx="59">
                  <c:v>36.575229095920299</c:v>
                </c:pt>
                <c:pt idx="60">
                  <c:v>36.992449645535828</c:v>
                </c:pt>
                <c:pt idx="61">
                  <c:v>34.26362282734398</c:v>
                </c:pt>
                <c:pt idx="62">
                  <c:v>37.857200754193165</c:v>
                </c:pt>
                <c:pt idx="63">
                  <c:v>42.358600115964791</c:v>
                </c:pt>
                <c:pt idx="64">
                  <c:v>45.322721780014113</c:v>
                </c:pt>
                <c:pt idx="65">
                  <c:v>45.491467370209463</c:v>
                </c:pt>
                <c:pt idx="66">
                  <c:v>43.648844547873772</c:v>
                </c:pt>
                <c:pt idx="67">
                  <c:v>45.440219963574854</c:v>
                </c:pt>
                <c:pt idx="68">
                  <c:v>43.362965673166364</c:v>
                </c:pt>
                <c:pt idx="69">
                  <c:v>41.690538761257159</c:v>
                </c:pt>
                <c:pt idx="70">
                  <c:v>38.998870815368861</c:v>
                </c:pt>
                <c:pt idx="71">
                  <c:v>35.733689565992321</c:v>
                </c:pt>
                <c:pt idx="72">
                  <c:v>37.550571520930582</c:v>
                </c:pt>
                <c:pt idx="73">
                  <c:v>31.350858378971296</c:v>
                </c:pt>
                <c:pt idx="74">
                  <c:v>29.51975266531278</c:v>
                </c:pt>
                <c:pt idx="75">
                  <c:v>30.832153407902311</c:v>
                </c:pt>
                <c:pt idx="76">
                  <c:v>29.898259068334539</c:v>
                </c:pt>
                <c:pt idx="77">
                  <c:v>33.893618555160401</c:v>
                </c:pt>
                <c:pt idx="78">
                  <c:v>39.650141812794203</c:v>
                </c:pt>
                <c:pt idx="79">
                  <c:v>34.427465157135074</c:v>
                </c:pt>
                <c:pt idx="80">
                  <c:v>34.08729760664481</c:v>
                </c:pt>
                <c:pt idx="81">
                  <c:v>32.651075245723376</c:v>
                </c:pt>
                <c:pt idx="82">
                  <c:v>37.12656103667414</c:v>
                </c:pt>
                <c:pt idx="83">
                  <c:v>38.915270287274105</c:v>
                </c:pt>
                <c:pt idx="84">
                  <c:v>36.407294674773446</c:v>
                </c:pt>
                <c:pt idx="85">
                  <c:v>37.505922053866882</c:v>
                </c:pt>
                <c:pt idx="86">
                  <c:v>39.840585635732012</c:v>
                </c:pt>
                <c:pt idx="87">
                  <c:v>52.905122280592956</c:v>
                </c:pt>
                <c:pt idx="88">
                  <c:v>52.985235697945761</c:v>
                </c:pt>
                <c:pt idx="89">
                  <c:v>54.116189271552216</c:v>
                </c:pt>
                <c:pt idx="90">
                  <c:v>58.226149700525774</c:v>
                </c:pt>
                <c:pt idx="91">
                  <c:v>54.109201444241599</c:v>
                </c:pt>
                <c:pt idx="92">
                  <c:v>51.824434268962882</c:v>
                </c:pt>
                <c:pt idx="93">
                  <c:v>55.222765863814921</c:v>
                </c:pt>
                <c:pt idx="94">
                  <c:v>56.864036921972435</c:v>
                </c:pt>
                <c:pt idx="95">
                  <c:v>63.015546867638484</c:v>
                </c:pt>
                <c:pt idx="96">
                  <c:v>63.520909052333266</c:v>
                </c:pt>
                <c:pt idx="97">
                  <c:v>61.818222832497568</c:v>
                </c:pt>
                <c:pt idx="98">
                  <c:v>63.280044660481181</c:v>
                </c:pt>
                <c:pt idx="99">
                  <c:v>70.532884564766789</c:v>
                </c:pt>
                <c:pt idx="100">
                  <c:v>57.049985973768017</c:v>
                </c:pt>
                <c:pt idx="101">
                  <c:v>61.142509144470978</c:v>
                </c:pt>
                <c:pt idx="102">
                  <c:v>57.177820418302829</c:v>
                </c:pt>
                <c:pt idx="103">
                  <c:v>60.558484403480705</c:v>
                </c:pt>
                <c:pt idx="104">
                  <c:v>61.202800240425653</c:v>
                </c:pt>
                <c:pt idx="105">
                  <c:v>58.596019444018808</c:v>
                </c:pt>
                <c:pt idx="106">
                  <c:v>56.821666952882261</c:v>
                </c:pt>
                <c:pt idx="107">
                  <c:v>58.134897736131919</c:v>
                </c:pt>
                <c:pt idx="108">
                  <c:v>63.350333987209375</c:v>
                </c:pt>
                <c:pt idx="109">
                  <c:v>62.637282432570082</c:v>
                </c:pt>
                <c:pt idx="110">
                  <c:v>64.221024566224258</c:v>
                </c:pt>
                <c:pt idx="111">
                  <c:v>60.644282669677729</c:v>
                </c:pt>
                <c:pt idx="112">
                  <c:v>55.990651332681921</c:v>
                </c:pt>
                <c:pt idx="113">
                  <c:v>53.809929565172105</c:v>
                </c:pt>
                <c:pt idx="114">
                  <c:v>55.042940492673175</c:v>
                </c:pt>
                <c:pt idx="115">
                  <c:v>50.522424261624842</c:v>
                </c:pt>
                <c:pt idx="116">
                  <c:v>42.475132436315917</c:v>
                </c:pt>
                <c:pt idx="117">
                  <c:v>43.495142105880063</c:v>
                </c:pt>
                <c:pt idx="118">
                  <c:v>46.992383580925164</c:v>
                </c:pt>
                <c:pt idx="119">
                  <c:v>46.890366960484151</c:v>
                </c:pt>
                <c:pt idx="120">
                  <c:v>43.925728064873262</c:v>
                </c:pt>
                <c:pt idx="121">
                  <c:v>41.966199344755829</c:v>
                </c:pt>
                <c:pt idx="122">
                  <c:v>38.389532661732026</c:v>
                </c:pt>
                <c:pt idx="123">
                  <c:v>41.455864417515677</c:v>
                </c:pt>
                <c:pt idx="124">
                  <c:v>41.402175914099011</c:v>
                </c:pt>
                <c:pt idx="125">
                  <c:v>46.62794955146861</c:v>
                </c:pt>
                <c:pt idx="126">
                  <c:v>45.093682304459215</c:v>
                </c:pt>
                <c:pt idx="127">
                  <c:v>39.493289936053699</c:v>
                </c:pt>
                <c:pt idx="128">
                  <c:v>33.708891734491004</c:v>
                </c:pt>
                <c:pt idx="129">
                  <c:v>34.340609779137765</c:v>
                </c:pt>
                <c:pt idx="130">
                  <c:v>33.106799683848578</c:v>
                </c:pt>
                <c:pt idx="131">
                  <c:v>31.685698974997351</c:v>
                </c:pt>
                <c:pt idx="132">
                  <c:v>31.997874346452889</c:v>
                </c:pt>
                <c:pt idx="133">
                  <c:v>29.285626499530153</c:v>
                </c:pt>
                <c:pt idx="134">
                  <c:v>37.548508187949579</c:v>
                </c:pt>
                <c:pt idx="135">
                  <c:v>36.643412234483769</c:v>
                </c:pt>
                <c:pt idx="136">
                  <c:v>38.75263120706169</c:v>
                </c:pt>
                <c:pt idx="137">
                  <c:v>39.914638356984597</c:v>
                </c:pt>
                <c:pt idx="138">
                  <c:v>42.451309662222236</c:v>
                </c:pt>
                <c:pt idx="139">
                  <c:v>44.356149322668344</c:v>
                </c:pt>
                <c:pt idx="140">
                  <c:v>40.489034826523465</c:v>
                </c:pt>
                <c:pt idx="141">
                  <c:v>43.560877745089527</c:v>
                </c:pt>
                <c:pt idx="142">
                  <c:v>44.087708473307828</c:v>
                </c:pt>
                <c:pt idx="143">
                  <c:v>44.754032933004808</c:v>
                </c:pt>
                <c:pt idx="144">
                  <c:v>43.526271579194308</c:v>
                </c:pt>
                <c:pt idx="145">
                  <c:v>41.394588852768152</c:v>
                </c:pt>
                <c:pt idx="146">
                  <c:v>29.08312440967164</c:v>
                </c:pt>
                <c:pt idx="147">
                  <c:v>32.582834538759826</c:v>
                </c:pt>
                <c:pt idx="148">
                  <c:v>28.514623287287449</c:v>
                </c:pt>
                <c:pt idx="149">
                  <c:v>26.009734362688761</c:v>
                </c:pt>
                <c:pt idx="150">
                  <c:v>34.663364455984834</c:v>
                </c:pt>
                <c:pt idx="151">
                  <c:v>31.957622493655037</c:v>
                </c:pt>
                <c:pt idx="152">
                  <c:v>34.319367193481042</c:v>
                </c:pt>
                <c:pt idx="153">
                  <c:v>33.635633203038566</c:v>
                </c:pt>
                <c:pt idx="154">
                  <c:v>39.630767230266244</c:v>
                </c:pt>
                <c:pt idx="155">
                  <c:v>40.493907652051497</c:v>
                </c:pt>
                <c:pt idx="156">
                  <c:v>40.665857621951339</c:v>
                </c:pt>
                <c:pt idx="157">
                  <c:v>39.789006953321369</c:v>
                </c:pt>
                <c:pt idx="158">
                  <c:v>30.132113000882299</c:v>
                </c:pt>
                <c:pt idx="159">
                  <c:v>32.290424410645187</c:v>
                </c:pt>
                <c:pt idx="160">
                  <c:v>32.596368340720304</c:v>
                </c:pt>
                <c:pt idx="161">
                  <c:v>34.836632677712785</c:v>
                </c:pt>
                <c:pt idx="162">
                  <c:v>32.457869510832282</c:v>
                </c:pt>
                <c:pt idx="163">
                  <c:v>34.425644764729796</c:v>
                </c:pt>
                <c:pt idx="164">
                  <c:v>30.588981215285941</c:v>
                </c:pt>
                <c:pt idx="165">
                  <c:v>39.587973208613995</c:v>
                </c:pt>
                <c:pt idx="166">
                  <c:v>44.184202409910434</c:v>
                </c:pt>
                <c:pt idx="167">
                  <c:v>43.832607775226855</c:v>
                </c:pt>
                <c:pt idx="168">
                  <c:v>49.291072221423384</c:v>
                </c:pt>
                <c:pt idx="169">
                  <c:v>47.451487759070076</c:v>
                </c:pt>
                <c:pt idx="170">
                  <c:v>49.095212619885594</c:v>
                </c:pt>
                <c:pt idx="171">
                  <c:v>50.123431325794584</c:v>
                </c:pt>
                <c:pt idx="172">
                  <c:v>51.003946592316318</c:v>
                </c:pt>
                <c:pt idx="173">
                  <c:v>55.518564603222543</c:v>
                </c:pt>
                <c:pt idx="174">
                  <c:v>53.131490696270205</c:v>
                </c:pt>
                <c:pt idx="175">
                  <c:v>52.196462982892164</c:v>
                </c:pt>
                <c:pt idx="176">
                  <c:v>41.995606451884029</c:v>
                </c:pt>
                <c:pt idx="177">
                  <c:v>43.85392494124347</c:v>
                </c:pt>
                <c:pt idx="178">
                  <c:v>40.292621262061978</c:v>
                </c:pt>
                <c:pt idx="179">
                  <c:v>40.582041259842498</c:v>
                </c:pt>
                <c:pt idx="180">
                  <c:v>41.833084030182668</c:v>
                </c:pt>
                <c:pt idx="181">
                  <c:v>44.58946392606078</c:v>
                </c:pt>
                <c:pt idx="182">
                  <c:v>55.077801157995594</c:v>
                </c:pt>
                <c:pt idx="183">
                  <c:v>65.682945927784161</c:v>
                </c:pt>
                <c:pt idx="184">
                  <c:v>66.416076714611052</c:v>
                </c:pt>
                <c:pt idx="185">
                  <c:v>67.845072317641666</c:v>
                </c:pt>
                <c:pt idx="186">
                  <c:v>64.383561780319013</c:v>
                </c:pt>
                <c:pt idx="187">
                  <c:v>65.479902669393766</c:v>
                </c:pt>
                <c:pt idx="188">
                  <c:v>65.45326354008273</c:v>
                </c:pt>
                <c:pt idx="189">
                  <c:v>70.224867647741064</c:v>
                </c:pt>
                <c:pt idx="190">
                  <c:v>78.146919705973843</c:v>
                </c:pt>
                <c:pt idx="191">
                  <c:v>71.199108505692749</c:v>
                </c:pt>
                <c:pt idx="192">
                  <c:v>65.284723836904647</c:v>
                </c:pt>
                <c:pt idx="193">
                  <c:v>67.947689563763049</c:v>
                </c:pt>
                <c:pt idx="194">
                  <c:v>68.280889579792188</c:v>
                </c:pt>
                <c:pt idx="195">
                  <c:v>68.621434531406507</c:v>
                </c:pt>
                <c:pt idx="196">
                  <c:v>67.4949033345424</c:v>
                </c:pt>
                <c:pt idx="197">
                  <c:v>56.899345163144076</c:v>
                </c:pt>
                <c:pt idx="198">
                  <c:v>53.390135471682463</c:v>
                </c:pt>
                <c:pt idx="199">
                  <c:v>52.104912675351471</c:v>
                </c:pt>
                <c:pt idx="200">
                  <c:v>49.17479731953005</c:v>
                </c:pt>
                <c:pt idx="201">
                  <c:v>41.561933761032741</c:v>
                </c:pt>
                <c:pt idx="202">
                  <c:v>42.413846725752329</c:v>
                </c:pt>
                <c:pt idx="203">
                  <c:v>40.339891399219518</c:v>
                </c:pt>
                <c:pt idx="204">
                  <c:v>37.020373988967712</c:v>
                </c:pt>
                <c:pt idx="205">
                  <c:v>30.8626255354949</c:v>
                </c:pt>
                <c:pt idx="206">
                  <c:v>37.437330392359705</c:v>
                </c:pt>
                <c:pt idx="207">
                  <c:v>32.563663360504364</c:v>
                </c:pt>
                <c:pt idx="208">
                  <c:v>35.193725028023692</c:v>
                </c:pt>
                <c:pt idx="209">
                  <c:v>35.848037586363674</c:v>
                </c:pt>
                <c:pt idx="210">
                  <c:v>35.488503301193674</c:v>
                </c:pt>
                <c:pt idx="211">
                  <c:v>34.055546688984535</c:v>
                </c:pt>
                <c:pt idx="212">
                  <c:v>37.096892075123066</c:v>
                </c:pt>
                <c:pt idx="213">
                  <c:v>37.840557305532215</c:v>
                </c:pt>
                <c:pt idx="214">
                  <c:v>44.473167367420501</c:v>
                </c:pt>
                <c:pt idx="215">
                  <c:v>41.435657879591403</c:v>
                </c:pt>
                <c:pt idx="216">
                  <c:v>43.611886588934574</c:v>
                </c:pt>
                <c:pt idx="217">
                  <c:v>39.790364975883165</c:v>
                </c:pt>
                <c:pt idx="218">
                  <c:v>44.563300106393342</c:v>
                </c:pt>
                <c:pt idx="219">
                  <c:v>42.317313865587685</c:v>
                </c:pt>
                <c:pt idx="220">
                  <c:v>46.422291706816154</c:v>
                </c:pt>
                <c:pt idx="221">
                  <c:v>50.831609423385324</c:v>
                </c:pt>
                <c:pt idx="222">
                  <c:v>51.828815718822121</c:v>
                </c:pt>
                <c:pt idx="223">
                  <c:v>50.404479811324364</c:v>
                </c:pt>
                <c:pt idx="224">
                  <c:v>54.66013000635526</c:v>
                </c:pt>
                <c:pt idx="225">
                  <c:v>59.162679516099125</c:v>
                </c:pt>
                <c:pt idx="226">
                  <c:v>57.729755269214664</c:v>
                </c:pt>
                <c:pt idx="227">
                  <c:v>55.691317343012095</c:v>
                </c:pt>
                <c:pt idx="228">
                  <c:v>57.096045307189947</c:v>
                </c:pt>
                <c:pt idx="229">
                  <c:v>60.622366654382915</c:v>
                </c:pt>
                <c:pt idx="230">
                  <c:v>62.32477367560022</c:v>
                </c:pt>
                <c:pt idx="231">
                  <c:v>61.865913468533876</c:v>
                </c:pt>
                <c:pt idx="232">
                  <c:v>64.147237604555997</c:v>
                </c:pt>
                <c:pt idx="233">
                  <c:v>47.142793770663722</c:v>
                </c:pt>
                <c:pt idx="234">
                  <c:v>41.633747554288412</c:v>
                </c:pt>
                <c:pt idx="235">
                  <c:v>40.435206805224603</c:v>
                </c:pt>
                <c:pt idx="236">
                  <c:v>36.091285661895256</c:v>
                </c:pt>
                <c:pt idx="237">
                  <c:v>38.308062603940861</c:v>
                </c:pt>
                <c:pt idx="238">
                  <c:v>39.183047730559714</c:v>
                </c:pt>
                <c:pt idx="239">
                  <c:v>39.007446266081011</c:v>
                </c:pt>
                <c:pt idx="240">
                  <c:v>40.049075096965986</c:v>
                </c:pt>
                <c:pt idx="241">
                  <c:v>45.473245434427263</c:v>
                </c:pt>
                <c:pt idx="242">
                  <c:v>45.350434464824396</c:v>
                </c:pt>
                <c:pt idx="243">
                  <c:v>46.384051080159267</c:v>
                </c:pt>
                <c:pt idx="244">
                  <c:v>45.5915646822559</c:v>
                </c:pt>
                <c:pt idx="245">
                  <c:v>39.071707025094426</c:v>
                </c:pt>
                <c:pt idx="246">
                  <c:v>42.455411187938473</c:v>
                </c:pt>
                <c:pt idx="247">
                  <c:v>43.477437815548271</c:v>
                </c:pt>
                <c:pt idx="248">
                  <c:v>47.907992597136598</c:v>
                </c:pt>
                <c:pt idx="249">
                  <c:v>54.703713309627759</c:v>
                </c:pt>
                <c:pt idx="250">
                  <c:v>54.244576904673892</c:v>
                </c:pt>
                <c:pt idx="251">
                  <c:v>53.818880336449617</c:v>
                </c:pt>
                <c:pt idx="252">
                  <c:v>49.566349689225547</c:v>
                </c:pt>
                <c:pt idx="253">
                  <c:v>44.654488603092105</c:v>
                </c:pt>
                <c:pt idx="254">
                  <c:v>46.514347774660258</c:v>
                </c:pt>
                <c:pt idx="255">
                  <c:v>52.898214838857491</c:v>
                </c:pt>
                <c:pt idx="256">
                  <c:v>51.705390259405334</c:v>
                </c:pt>
                <c:pt idx="257">
                  <c:v>50.131583823897287</c:v>
                </c:pt>
                <c:pt idx="258">
                  <c:v>51.029921028114046</c:v>
                </c:pt>
                <c:pt idx="259">
                  <c:v>49.565571727434303</c:v>
                </c:pt>
                <c:pt idx="260">
                  <c:v>48.176994272745254</c:v>
                </c:pt>
                <c:pt idx="261">
                  <c:v>45.963304014535538</c:v>
                </c:pt>
                <c:pt idx="262">
                  <c:v>49.428672690737706</c:v>
                </c:pt>
                <c:pt idx="263">
                  <c:v>51.498586094979579</c:v>
                </c:pt>
                <c:pt idx="264">
                  <c:v>49.858575296573264</c:v>
                </c:pt>
                <c:pt idx="265">
                  <c:v>50.584671012586043</c:v>
                </c:pt>
                <c:pt idx="266">
                  <c:v>53.049310946227749</c:v>
                </c:pt>
                <c:pt idx="267">
                  <c:v>52.500543699852898</c:v>
                </c:pt>
                <c:pt idx="268">
                  <c:v>49.234258712470265</c:v>
                </c:pt>
                <c:pt idx="269">
                  <c:v>35.514487005706854</c:v>
                </c:pt>
                <c:pt idx="270">
                  <c:v>36.574590423014826</c:v>
                </c:pt>
                <c:pt idx="271">
                  <c:v>37.265566564535455</c:v>
                </c:pt>
                <c:pt idx="272">
                  <c:v>37.582619150961811</c:v>
                </c:pt>
                <c:pt idx="273">
                  <c:v>53.30507266812134</c:v>
                </c:pt>
                <c:pt idx="274">
                  <c:v>53.284734905871588</c:v>
                </c:pt>
                <c:pt idx="275">
                  <c:v>50.777226845713102</c:v>
                </c:pt>
                <c:pt idx="276">
                  <c:v>47.615208765730074</c:v>
                </c:pt>
                <c:pt idx="277">
                  <c:v>47.088277039951492</c:v>
                </c:pt>
                <c:pt idx="278">
                  <c:v>48.382833235868659</c:v>
                </c:pt>
                <c:pt idx="279">
                  <c:v>48.018909624930743</c:v>
                </c:pt>
                <c:pt idx="280">
                  <c:v>48.313332214961385</c:v>
                </c:pt>
                <c:pt idx="281">
                  <c:v>47.623642007848709</c:v>
                </c:pt>
                <c:pt idx="282">
                  <c:v>49.003523762780873</c:v>
                </c:pt>
                <c:pt idx="283">
                  <c:v>47.687550755627306</c:v>
                </c:pt>
                <c:pt idx="284">
                  <c:v>47.579159292889727</c:v>
                </c:pt>
                <c:pt idx="285">
                  <c:v>48.044099700164757</c:v>
                </c:pt>
                <c:pt idx="286">
                  <c:v>48.568512347328237</c:v>
                </c:pt>
                <c:pt idx="287">
                  <c:v>38.000731077035894</c:v>
                </c:pt>
                <c:pt idx="288">
                  <c:v>38.155298041008116</c:v>
                </c:pt>
                <c:pt idx="289">
                  <c:v>37.142286084699535</c:v>
                </c:pt>
                <c:pt idx="290">
                  <c:v>43.02568788606186</c:v>
                </c:pt>
                <c:pt idx="291">
                  <c:v>44.025282062911266</c:v>
                </c:pt>
                <c:pt idx="292">
                  <c:v>42.001843997801153</c:v>
                </c:pt>
                <c:pt idx="293">
                  <c:v>43.530973504970753</c:v>
                </c:pt>
                <c:pt idx="294">
                  <c:v>47.864357685054671</c:v>
                </c:pt>
                <c:pt idx="295">
                  <c:v>51.659269042233866</c:v>
                </c:pt>
                <c:pt idx="296">
                  <c:v>57.260369900322296</c:v>
                </c:pt>
                <c:pt idx="297">
                  <c:v>50.319391113559185</c:v>
                </c:pt>
                <c:pt idx="298">
                  <c:v>45.075735600091292</c:v>
                </c:pt>
                <c:pt idx="299">
                  <c:v>47.131828073794104</c:v>
                </c:pt>
                <c:pt idx="300">
                  <c:v>47.316321555176557</c:v>
                </c:pt>
                <c:pt idx="301">
                  <c:v>44.083695008185693</c:v>
                </c:pt>
                <c:pt idx="302">
                  <c:v>43.148756964448275</c:v>
                </c:pt>
                <c:pt idx="303">
                  <c:v>19.574834948681129</c:v>
                </c:pt>
                <c:pt idx="304">
                  <c:v>18.032107666310566</c:v>
                </c:pt>
                <c:pt idx="305">
                  <c:v>16.882259339461697</c:v>
                </c:pt>
                <c:pt idx="306">
                  <c:v>16.54952961642374</c:v>
                </c:pt>
                <c:pt idx="307">
                  <c:v>21.95244872950677</c:v>
                </c:pt>
                <c:pt idx="308">
                  <c:v>12.489738117014426</c:v>
                </c:pt>
                <c:pt idx="309">
                  <c:v>9.9202371342246352</c:v>
                </c:pt>
                <c:pt idx="310">
                  <c:v>16.543091900028998</c:v>
                </c:pt>
                <c:pt idx="311">
                  <c:v>14.712223744672698</c:v>
                </c:pt>
                <c:pt idx="312">
                  <c:v>14.573767616615314</c:v>
                </c:pt>
                <c:pt idx="313">
                  <c:v>11.649659439175224</c:v>
                </c:pt>
                <c:pt idx="314">
                  <c:v>16.640194558231556</c:v>
                </c:pt>
                <c:pt idx="315">
                  <c:v>15.00905249485595</c:v>
                </c:pt>
                <c:pt idx="316">
                  <c:v>16.595355551043482</c:v>
                </c:pt>
                <c:pt idx="317">
                  <c:v>31.130500630832003</c:v>
                </c:pt>
                <c:pt idx="318">
                  <c:v>31.758990441750228</c:v>
                </c:pt>
                <c:pt idx="319">
                  <c:v>28.357240894825708</c:v>
                </c:pt>
                <c:pt idx="320">
                  <c:v>34.094258637422044</c:v>
                </c:pt>
                <c:pt idx="321">
                  <c:v>33.015527538503363</c:v>
                </c:pt>
                <c:pt idx="322">
                  <c:v>29.691264929809464</c:v>
                </c:pt>
                <c:pt idx="323">
                  <c:v>31.5857778394939</c:v>
                </c:pt>
                <c:pt idx="324">
                  <c:v>28.876710509243182</c:v>
                </c:pt>
                <c:pt idx="325">
                  <c:v>26.10870453422298</c:v>
                </c:pt>
                <c:pt idx="326">
                  <c:v>24.988241181863089</c:v>
                </c:pt>
                <c:pt idx="327">
                  <c:v>26.865039689913289</c:v>
                </c:pt>
                <c:pt idx="328">
                  <c:v>31.409566577796923</c:v>
                </c:pt>
                <c:pt idx="329">
                  <c:v>29.798781140823934</c:v>
                </c:pt>
                <c:pt idx="330">
                  <c:v>28.690044494104868</c:v>
                </c:pt>
                <c:pt idx="331">
                  <c:v>30.901632862149057</c:v>
                </c:pt>
                <c:pt idx="332">
                  <c:v>28.277437658053003</c:v>
                </c:pt>
                <c:pt idx="333">
                  <c:v>27.25326188093851</c:v>
                </c:pt>
                <c:pt idx="334">
                  <c:v>27.168129475766804</c:v>
                </c:pt>
                <c:pt idx="335">
                  <c:v>27.850444248423784</c:v>
                </c:pt>
                <c:pt idx="336">
                  <c:v>39.055057809405163</c:v>
                </c:pt>
                <c:pt idx="337">
                  <c:v>43.867188038149173</c:v>
                </c:pt>
                <c:pt idx="338">
                  <c:v>45.40906075464504</c:v>
                </c:pt>
                <c:pt idx="339">
                  <c:v>55.629643656645925</c:v>
                </c:pt>
                <c:pt idx="340">
                  <c:v>49.516002347753222</c:v>
                </c:pt>
                <c:pt idx="341">
                  <c:v>52.307207061496612</c:v>
                </c:pt>
                <c:pt idx="342">
                  <c:v>51.907865621942598</c:v>
                </c:pt>
                <c:pt idx="343">
                  <c:v>53.893539400368198</c:v>
                </c:pt>
                <c:pt idx="344">
                  <c:v>46.989066479131729</c:v>
                </c:pt>
                <c:pt idx="345">
                  <c:v>48.126348415867042</c:v>
                </c:pt>
                <c:pt idx="346">
                  <c:v>43.283606468350776</c:v>
                </c:pt>
                <c:pt idx="347">
                  <c:v>50.423702677728848</c:v>
                </c:pt>
                <c:pt idx="348">
                  <c:v>47.924385124769188</c:v>
                </c:pt>
                <c:pt idx="349">
                  <c:v>49.119295206858311</c:v>
                </c:pt>
                <c:pt idx="350">
                  <c:v>46.040243275371218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8-4F48-8449-56A30120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371727"/>
        <c:axId val="1250105743"/>
      </c:lineChart>
      <c:dateAx>
        <c:axId val="125037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105743"/>
        <c:crosses val="autoZero"/>
        <c:auto val="1"/>
        <c:lblOffset val="100"/>
        <c:baseTimeUnit val="days"/>
      </c:dateAx>
      <c:valAx>
        <c:axId val="12501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14-Day</a:t>
                </a:r>
                <a:r>
                  <a:rPr lang="en-US" baseline="0"/>
                  <a:t> RSI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37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139166</xdr:colOff>
      <xdr:row>0</xdr:row>
      <xdr:rowOff>124017</xdr:rowOff>
    </xdr:from>
    <xdr:to>
      <xdr:col>5</xdr:col>
      <xdr:colOff>583667</xdr:colOff>
      <xdr:row>14</xdr:row>
      <xdr:rowOff>16993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84960-AFE5-114E-A247-B6123FC1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71505</xdr:colOff>
      <xdr:row>14</xdr:row>
      <xdr:rowOff>125495</xdr:rowOff>
    </xdr:from>
    <xdr:to>
      <xdr:col>5</xdr:col>
      <xdr:colOff>579619</xdr:colOff>
      <xdr:row>28</xdr:row>
      <xdr:rowOff>32479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0D3AD-7A22-E946-A807-E72DCAC9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06AE-AE76-0A4F-A4DD-C3A51F9BE693}">
  <sheetPr codeName="Sheet1">
    <pageSetUpPr fitToPage="1"/>
  </sheetPr>
  <dimension ref="A1:N372"/>
  <sheetViews>
    <sheetView tabSelected="1" zoomScaleNormal="100" workbookViewId="0">
      <selection activeCell="H11" sqref="H11"/>
    </sheetView>
  </sheetViews>
  <sheetFormatPr baseColWidth="10" defaultRowHeight="16"/>
  <cols>
    <col min="1" max="1" width="10.5" style="2" bestFit="1" customWidth="1"/>
    <col min="2" max="3" width="10.5" style="1" bestFit="1" customWidth="1"/>
    <col min="4" max="5" width="10.1640625" style="1" bestFit="1" customWidth="1"/>
    <col min="6" max="6" width="14.6640625" bestFit="1" customWidth="1"/>
    <col min="7" max="7" width="15.6640625" bestFit="1" customWidth="1"/>
  </cols>
  <sheetData>
    <row r="1" spans="1:14" ht="21">
      <c r="A1" s="3" t="s">
        <v>7</v>
      </c>
    </row>
    <row r="2" spans="1:14">
      <c r="A2" s="2" t="s">
        <v>8</v>
      </c>
      <c r="B2" s="1">
        <f>MIN(D7:D371)</f>
        <v>3191.3</v>
      </c>
      <c r="C2" s="1">
        <f>MAX(C7:C371)</f>
        <v>17712.400000000001</v>
      </c>
    </row>
    <row r="3" spans="1:14">
      <c r="A3" s="2" t="s">
        <v>9</v>
      </c>
      <c r="B3" s="2">
        <f>INDEX(A7:A371, MATCH($B$2,D7:D371,0))</f>
        <v>43449</v>
      </c>
      <c r="C3" s="2">
        <f>INDEX(A7:A371, MATCH($C$2,C7:C371,0))</f>
        <v>43106</v>
      </c>
    </row>
    <row r="4" spans="1:14">
      <c r="A4" s="2" t="s">
        <v>11</v>
      </c>
      <c r="B4" s="4">
        <f>STDEV(H7:H371)</f>
        <v>4.2920953691262982E-2</v>
      </c>
    </row>
    <row r="5" spans="1:14">
      <c r="A5" s="2" t="s">
        <v>12</v>
      </c>
      <c r="B5" s="4">
        <f>SQRT(COUNT($A7:$A371)) * $B$4</f>
        <v>0.82000366889737297</v>
      </c>
    </row>
    <row r="6" spans="1:14">
      <c r="A6" s="7" t="s">
        <v>0</v>
      </c>
      <c r="B6" s="8" t="s">
        <v>5</v>
      </c>
      <c r="C6" s="8" t="s">
        <v>1</v>
      </c>
      <c r="D6" s="8" t="s">
        <v>2</v>
      </c>
      <c r="E6" s="8" t="s">
        <v>6</v>
      </c>
      <c r="F6" s="9" t="s">
        <v>3</v>
      </c>
      <c r="G6" s="9" t="s">
        <v>4</v>
      </c>
      <c r="H6" s="8" t="s">
        <v>10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</row>
    <row r="7" spans="1:14">
      <c r="A7" s="10">
        <v>43101</v>
      </c>
      <c r="B7" s="11">
        <v>14112.2</v>
      </c>
      <c r="C7" s="11">
        <v>14112.2</v>
      </c>
      <c r="D7" s="11">
        <v>13154.7</v>
      </c>
      <c r="E7" s="11">
        <v>13657.2</v>
      </c>
      <c r="F7" s="17">
        <v>10291200000</v>
      </c>
      <c r="G7" s="17">
        <v>229119155396</v>
      </c>
      <c r="H7" s="12"/>
      <c r="I7" s="13"/>
      <c r="J7" s="13"/>
      <c r="K7" s="13"/>
      <c r="L7" s="13"/>
      <c r="M7" s="13"/>
      <c r="N7" s="13"/>
    </row>
    <row r="8" spans="1:14">
      <c r="A8" s="10">
        <v>43102</v>
      </c>
      <c r="B8" s="11">
        <v>13625</v>
      </c>
      <c r="C8" s="11">
        <v>15444.6</v>
      </c>
      <c r="D8" s="11">
        <v>13163.6</v>
      </c>
      <c r="E8" s="11">
        <v>14982.1</v>
      </c>
      <c r="F8" s="17">
        <v>16846600192</v>
      </c>
      <c r="G8" s="17">
        <v>251377913955</v>
      </c>
      <c r="H8" s="12">
        <f>LN($E8/$E7)</f>
        <v>9.2589300085986384E-2</v>
      </c>
      <c r="I8" s="13">
        <f>IF(($E8-$E7) &gt; 0, $E8-$E7, 0)</f>
        <v>1324.8999999999996</v>
      </c>
      <c r="J8" s="13">
        <f>IF(($E8-$E7) &lt; 0, ABS($E8-$E7), 0)</f>
        <v>0</v>
      </c>
      <c r="K8" s="13"/>
      <c r="L8" s="13"/>
      <c r="M8" s="13"/>
      <c r="N8" s="13"/>
    </row>
    <row r="9" spans="1:14">
      <c r="A9" s="10">
        <v>43103</v>
      </c>
      <c r="B9" s="11">
        <v>14978.2</v>
      </c>
      <c r="C9" s="11">
        <v>15572.8</v>
      </c>
      <c r="D9" s="11">
        <v>14844.5</v>
      </c>
      <c r="E9" s="11">
        <v>15201</v>
      </c>
      <c r="F9" s="17">
        <v>16871900160</v>
      </c>
      <c r="G9" s="17">
        <v>255080562912</v>
      </c>
      <c r="H9" s="12">
        <f>LN($E9/$E8)</f>
        <v>1.4505059982188505E-2</v>
      </c>
      <c r="I9" s="13">
        <f>IF(($E9-$E8) &gt; 0, $E9-$E8, 0)</f>
        <v>218.89999999999964</v>
      </c>
      <c r="J9" s="13">
        <f t="shared" ref="J9:J72" si="0">IF(($E9-$E8) &lt; 0, ABS($E9-$E8), 0)</f>
        <v>0</v>
      </c>
      <c r="K9" s="13"/>
      <c r="L9" s="13"/>
      <c r="M9" s="13"/>
      <c r="N9" s="13"/>
    </row>
    <row r="10" spans="1:14">
      <c r="A10" s="10">
        <v>43104</v>
      </c>
      <c r="B10" s="11">
        <v>15270.7</v>
      </c>
      <c r="C10" s="11">
        <v>15739.7</v>
      </c>
      <c r="D10" s="11">
        <v>14522.2</v>
      </c>
      <c r="E10" s="11">
        <v>15599.2</v>
      </c>
      <c r="F10" s="17">
        <v>21783199744</v>
      </c>
      <c r="G10" s="17">
        <v>261795321110</v>
      </c>
      <c r="H10" s="12">
        <f t="shared" ref="H10:H73" si="1">LN($E10/$E9)</f>
        <v>2.5858415727357639E-2</v>
      </c>
      <c r="I10" s="13">
        <f>IF(($E10-$E9) &gt; 0, $E10-$E9, 0)</f>
        <v>398.20000000000073</v>
      </c>
      <c r="J10" s="13">
        <f t="shared" si="0"/>
        <v>0</v>
      </c>
      <c r="K10" s="13"/>
      <c r="L10" s="13"/>
      <c r="M10" s="13"/>
      <c r="N10" s="13"/>
    </row>
    <row r="11" spans="1:14">
      <c r="A11" s="10">
        <v>43105</v>
      </c>
      <c r="B11" s="11">
        <v>15477.2</v>
      </c>
      <c r="C11" s="11">
        <v>17705.2</v>
      </c>
      <c r="D11" s="11">
        <v>15202.8</v>
      </c>
      <c r="E11" s="11">
        <v>17429.5</v>
      </c>
      <c r="F11" s="17">
        <v>23840899072</v>
      </c>
      <c r="G11" s="17">
        <v>292544135538</v>
      </c>
      <c r="H11" s="12">
        <f t="shared" si="1"/>
        <v>0.110944542057969</v>
      </c>
      <c r="I11" s="13">
        <f t="shared" ref="I11:I74" si="2">IF(($E11-$E10) &gt; 0, $E11-$E10, 0)</f>
        <v>1830.2999999999993</v>
      </c>
      <c r="J11" s="13">
        <f t="shared" si="0"/>
        <v>0</v>
      </c>
      <c r="K11" s="13"/>
      <c r="L11" s="13"/>
      <c r="M11" s="13"/>
      <c r="N11" s="13"/>
    </row>
    <row r="12" spans="1:14">
      <c r="A12" s="10">
        <v>43106</v>
      </c>
      <c r="B12" s="11">
        <v>17462.099999999999</v>
      </c>
      <c r="C12" s="11">
        <v>17712.400000000001</v>
      </c>
      <c r="D12" s="11">
        <v>16764.599999999999</v>
      </c>
      <c r="E12" s="11">
        <v>17527</v>
      </c>
      <c r="F12" s="17">
        <v>18314600448</v>
      </c>
      <c r="G12" s="17">
        <v>294217423675</v>
      </c>
      <c r="H12" s="12">
        <f t="shared" si="1"/>
        <v>5.5783761438300524E-3</v>
      </c>
      <c r="I12" s="13">
        <f t="shared" si="2"/>
        <v>97.5</v>
      </c>
      <c r="J12" s="13">
        <f t="shared" si="0"/>
        <v>0</v>
      </c>
      <c r="K12" s="13"/>
      <c r="L12" s="13"/>
      <c r="M12" s="13"/>
      <c r="N12" s="13"/>
    </row>
    <row r="13" spans="1:14">
      <c r="A13" s="10">
        <v>43107</v>
      </c>
      <c r="B13" s="11">
        <v>17527.3</v>
      </c>
      <c r="C13" s="11">
        <v>17579.599999999999</v>
      </c>
      <c r="D13" s="11">
        <v>16087.7</v>
      </c>
      <c r="E13" s="11">
        <v>16477.599999999999</v>
      </c>
      <c r="F13" s="17">
        <v>15866000384</v>
      </c>
      <c r="G13" s="17">
        <v>276634797271</v>
      </c>
      <c r="H13" s="12">
        <f t="shared" si="1"/>
        <v>-6.1740666282908141E-2</v>
      </c>
      <c r="I13" s="13">
        <f t="shared" si="2"/>
        <v>0</v>
      </c>
      <c r="J13" s="13">
        <f t="shared" si="0"/>
        <v>1049.4000000000015</v>
      </c>
      <c r="K13" s="13"/>
      <c r="L13" s="13"/>
      <c r="M13" s="13"/>
      <c r="N13" s="13"/>
    </row>
    <row r="14" spans="1:14">
      <c r="A14" s="10">
        <v>43108</v>
      </c>
      <c r="B14" s="11">
        <v>16476.2</v>
      </c>
      <c r="C14" s="11">
        <v>16537.900000000001</v>
      </c>
      <c r="D14" s="11">
        <v>14208.2</v>
      </c>
      <c r="E14" s="11">
        <v>15170.1</v>
      </c>
      <c r="F14" s="17">
        <v>18413899776</v>
      </c>
      <c r="G14" s="17">
        <v>254715263101</v>
      </c>
      <c r="H14" s="12">
        <f t="shared" si="1"/>
        <v>-8.2675497511605231E-2</v>
      </c>
      <c r="I14" s="13">
        <f t="shared" si="2"/>
        <v>0</v>
      </c>
      <c r="J14" s="13">
        <f t="shared" si="0"/>
        <v>1307.4999999999982</v>
      </c>
      <c r="K14" s="13"/>
      <c r="L14" s="13"/>
      <c r="M14" s="13"/>
      <c r="N14" s="13"/>
    </row>
    <row r="15" spans="1:14">
      <c r="A15" s="10">
        <v>43109</v>
      </c>
      <c r="B15" s="11">
        <v>15123.7</v>
      </c>
      <c r="C15" s="11">
        <v>15497.5</v>
      </c>
      <c r="D15" s="11">
        <v>14424</v>
      </c>
      <c r="E15" s="11">
        <v>14595.4</v>
      </c>
      <c r="F15" s="17">
        <v>16659999744</v>
      </c>
      <c r="G15" s="17">
        <v>245095808695</v>
      </c>
      <c r="H15" s="12">
        <f t="shared" si="1"/>
        <v>-3.8619974719891023E-2</v>
      </c>
      <c r="I15" s="13">
        <f t="shared" si="2"/>
        <v>0</v>
      </c>
      <c r="J15" s="13">
        <f t="shared" si="0"/>
        <v>574.70000000000073</v>
      </c>
      <c r="K15" s="13"/>
      <c r="L15" s="13"/>
      <c r="M15" s="13"/>
      <c r="N15" s="13"/>
    </row>
    <row r="16" spans="1:14">
      <c r="A16" s="10">
        <v>43110</v>
      </c>
      <c r="B16" s="11">
        <v>14588.5</v>
      </c>
      <c r="C16" s="11">
        <v>14973.3</v>
      </c>
      <c r="D16" s="11">
        <v>13691.2</v>
      </c>
      <c r="E16" s="11">
        <v>14973.3</v>
      </c>
      <c r="F16" s="17">
        <v>18500800512</v>
      </c>
      <c r="G16" s="17">
        <v>251472635522</v>
      </c>
      <c r="H16" s="12">
        <f t="shared" si="1"/>
        <v>2.5562204443144922E-2</v>
      </c>
      <c r="I16" s="13">
        <f t="shared" si="2"/>
        <v>377.89999999999964</v>
      </c>
      <c r="J16" s="13">
        <f t="shared" si="0"/>
        <v>0</v>
      </c>
      <c r="K16" s="13"/>
      <c r="L16" s="13"/>
      <c r="M16" s="13"/>
      <c r="N16" s="13"/>
    </row>
    <row r="17" spans="1:14">
      <c r="A17" s="10">
        <v>43111</v>
      </c>
      <c r="B17" s="11">
        <v>14968.2</v>
      </c>
      <c r="C17" s="11">
        <v>15018.8</v>
      </c>
      <c r="D17" s="11">
        <v>13105.9</v>
      </c>
      <c r="E17" s="11">
        <v>13405.8</v>
      </c>
      <c r="F17" s="17">
        <v>16534099968</v>
      </c>
      <c r="G17" s="17">
        <v>225178724050</v>
      </c>
      <c r="H17" s="12">
        <f t="shared" si="1"/>
        <v>-0.11058116588842082</v>
      </c>
      <c r="I17" s="13">
        <f t="shared" si="2"/>
        <v>0</v>
      </c>
      <c r="J17" s="13">
        <f t="shared" si="0"/>
        <v>1567.5</v>
      </c>
      <c r="K17" s="13"/>
      <c r="L17" s="13"/>
      <c r="M17" s="13"/>
      <c r="N17" s="13"/>
    </row>
    <row r="18" spans="1:14">
      <c r="A18" s="10">
        <v>43112</v>
      </c>
      <c r="B18" s="11">
        <v>13453.9</v>
      </c>
      <c r="C18" s="11">
        <v>14229.9</v>
      </c>
      <c r="D18" s="11">
        <v>13158.1</v>
      </c>
      <c r="E18" s="11">
        <v>13980.6</v>
      </c>
      <c r="F18" s="17">
        <v>12065699840</v>
      </c>
      <c r="G18" s="17">
        <v>234865160377</v>
      </c>
      <c r="H18" s="12">
        <f t="shared" si="1"/>
        <v>4.1983205208270626E-2</v>
      </c>
      <c r="I18" s="13">
        <f t="shared" si="2"/>
        <v>574.80000000000109</v>
      </c>
      <c r="J18" s="13">
        <f t="shared" si="0"/>
        <v>0</v>
      </c>
      <c r="K18" s="13"/>
      <c r="L18" s="13"/>
      <c r="M18" s="13"/>
      <c r="N18" s="13"/>
    </row>
    <row r="19" spans="1:14">
      <c r="A19" s="10">
        <v>43113</v>
      </c>
      <c r="B19" s="11">
        <v>13952.4</v>
      </c>
      <c r="C19" s="11">
        <v>14659.5</v>
      </c>
      <c r="D19" s="11">
        <v>13952.4</v>
      </c>
      <c r="E19" s="11">
        <v>14360.2</v>
      </c>
      <c r="F19" s="17">
        <v>12763599872</v>
      </c>
      <c r="G19" s="17">
        <v>241268592240</v>
      </c>
      <c r="H19" s="12">
        <f t="shared" si="1"/>
        <v>2.6789836760062743E-2</v>
      </c>
      <c r="I19" s="13">
        <f t="shared" si="2"/>
        <v>379.60000000000036</v>
      </c>
      <c r="J19" s="13">
        <f t="shared" si="0"/>
        <v>0</v>
      </c>
      <c r="K19" s="13"/>
      <c r="L19" s="13"/>
      <c r="M19" s="13"/>
      <c r="N19" s="13"/>
    </row>
    <row r="20" spans="1:14">
      <c r="A20" s="10">
        <v>43114</v>
      </c>
      <c r="B20" s="11">
        <v>14370.8</v>
      </c>
      <c r="C20" s="11">
        <v>14511.8</v>
      </c>
      <c r="D20" s="11">
        <v>13268</v>
      </c>
      <c r="E20" s="11">
        <v>13772</v>
      </c>
      <c r="F20" s="17">
        <v>11084099584</v>
      </c>
      <c r="G20" s="17">
        <v>231413491364</v>
      </c>
      <c r="H20" s="12">
        <f t="shared" si="1"/>
        <v>-4.1822945623414744E-2</v>
      </c>
      <c r="I20" s="13">
        <f t="shared" si="2"/>
        <v>0</v>
      </c>
      <c r="J20" s="13">
        <f t="shared" si="0"/>
        <v>588.20000000000073</v>
      </c>
      <c r="K20" s="13"/>
      <c r="L20" s="13"/>
      <c r="M20" s="13"/>
      <c r="N20" s="13"/>
    </row>
    <row r="21" spans="1:14">
      <c r="A21" s="10">
        <v>43115</v>
      </c>
      <c r="B21" s="11">
        <v>13767.3</v>
      </c>
      <c r="C21" s="11">
        <v>14445.5</v>
      </c>
      <c r="D21" s="11">
        <v>13641.7</v>
      </c>
      <c r="E21" s="11">
        <v>13819.8</v>
      </c>
      <c r="F21" s="17">
        <v>12750799872</v>
      </c>
      <c r="G21" s="17">
        <v>232242775485</v>
      </c>
      <c r="H21" s="12">
        <f t="shared" si="1"/>
        <v>3.4648009785001985E-3</v>
      </c>
      <c r="I21" s="13">
        <f t="shared" si="2"/>
        <v>47.799999999999272</v>
      </c>
      <c r="J21" s="13">
        <f t="shared" si="0"/>
        <v>0</v>
      </c>
      <c r="K21" s="13">
        <f>AVERAGE($I8:$I21)</f>
        <v>374.99285714285713</v>
      </c>
      <c r="L21" s="13">
        <f>AVERAGE($J8:$J21)</f>
        <v>363.37857142857149</v>
      </c>
      <c r="M21" s="13">
        <f>$K21/$L21</f>
        <v>1.0319619444499044</v>
      </c>
      <c r="N21" s="13">
        <f>100-(100)/(1+$M21)</f>
        <v>50.786479897844671</v>
      </c>
    </row>
    <row r="22" spans="1:14">
      <c r="A22" s="10">
        <v>43116</v>
      </c>
      <c r="B22" s="11">
        <v>13836.1</v>
      </c>
      <c r="C22" s="11">
        <v>13843.1</v>
      </c>
      <c r="D22" s="11">
        <v>10194.9</v>
      </c>
      <c r="E22" s="11">
        <v>11490.5</v>
      </c>
      <c r="F22" s="17">
        <v>18853799936</v>
      </c>
      <c r="G22" s="17">
        <v>193121120762</v>
      </c>
      <c r="H22" s="12">
        <f t="shared" si="1"/>
        <v>-0.18458173943995396</v>
      </c>
      <c r="I22" s="13">
        <f t="shared" si="2"/>
        <v>0</v>
      </c>
      <c r="J22" s="13">
        <f t="shared" si="0"/>
        <v>2329.2999999999993</v>
      </c>
      <c r="K22" s="13">
        <f>($K21*13+$I22)/(14)</f>
        <v>348.20765306122445</v>
      </c>
      <c r="L22" s="13">
        <f>($L21*13+$J22)/(14)</f>
        <v>503.8015306122449</v>
      </c>
      <c r="M22" s="13">
        <f t="shared" ref="M22:M85" si="3">$K22/$L22</f>
        <v>0.69116037150197829</v>
      </c>
      <c r="N22" s="13">
        <f t="shared" ref="N22:N85" si="4">100-(100)/(1+$M22)</f>
        <v>40.869002322241904</v>
      </c>
    </row>
    <row r="23" spans="1:14">
      <c r="A23" s="10">
        <v>43117</v>
      </c>
      <c r="B23" s="11">
        <v>11431.1</v>
      </c>
      <c r="C23" s="11">
        <v>11678</v>
      </c>
      <c r="D23" s="11">
        <v>9402.2900000000009</v>
      </c>
      <c r="E23" s="11">
        <v>11188.6</v>
      </c>
      <c r="F23" s="17">
        <v>18830600192</v>
      </c>
      <c r="G23" s="17">
        <v>188070430523</v>
      </c>
      <c r="H23" s="12">
        <f t="shared" si="1"/>
        <v>-2.662520422499336E-2</v>
      </c>
      <c r="I23" s="13">
        <f t="shared" si="2"/>
        <v>0</v>
      </c>
      <c r="J23" s="13">
        <f t="shared" si="0"/>
        <v>301.89999999999964</v>
      </c>
      <c r="K23" s="13">
        <f t="shared" ref="K23:K86" si="5">($K22*13+$I23)/(14)</f>
        <v>323.33567784256553</v>
      </c>
      <c r="L23" s="13">
        <f t="shared" ref="L23:L86" si="6">($L22*13+$J23)/(14)</f>
        <v>489.37999271137022</v>
      </c>
      <c r="M23" s="13">
        <f t="shared" si="3"/>
        <v>0.66070473386365958</v>
      </c>
      <c r="N23" s="13">
        <f t="shared" si="4"/>
        <v>39.784599898533322</v>
      </c>
    </row>
    <row r="24" spans="1:14">
      <c r="A24" s="10">
        <v>43118</v>
      </c>
      <c r="B24" s="11">
        <v>11198.8</v>
      </c>
      <c r="C24" s="11">
        <v>12107.3</v>
      </c>
      <c r="D24" s="11">
        <v>10942.5</v>
      </c>
      <c r="E24" s="11">
        <v>11474.9</v>
      </c>
      <c r="F24" s="17">
        <v>15020399616</v>
      </c>
      <c r="G24" s="17">
        <v>192907550324</v>
      </c>
      <c r="H24" s="12">
        <f t="shared" si="1"/>
        <v>2.5266638521856219E-2</v>
      </c>
      <c r="I24" s="13">
        <f t="shared" si="2"/>
        <v>286.29999999999927</v>
      </c>
      <c r="J24" s="13">
        <f t="shared" si="0"/>
        <v>0</v>
      </c>
      <c r="K24" s="13">
        <f t="shared" si="5"/>
        <v>320.69027228238218</v>
      </c>
      <c r="L24" s="13">
        <f t="shared" si="6"/>
        <v>454.42427894627235</v>
      </c>
      <c r="M24" s="13">
        <f t="shared" si="3"/>
        <v>0.70570673078032908</v>
      </c>
      <c r="N24" s="13">
        <f t="shared" si="4"/>
        <v>41.373274669408225</v>
      </c>
    </row>
    <row r="25" spans="1:14">
      <c r="A25" s="10">
        <v>43119</v>
      </c>
      <c r="B25" s="11">
        <v>11429.8</v>
      </c>
      <c r="C25" s="11">
        <v>11992.8</v>
      </c>
      <c r="D25" s="11">
        <v>11172.1</v>
      </c>
      <c r="E25" s="11">
        <v>11607.4</v>
      </c>
      <c r="F25" s="17">
        <v>10740400128</v>
      </c>
      <c r="G25" s="17">
        <v>195158837709</v>
      </c>
      <c r="H25" s="12">
        <f t="shared" si="1"/>
        <v>1.1480784443607943E-2</v>
      </c>
      <c r="I25" s="13">
        <f t="shared" si="2"/>
        <v>132.5</v>
      </c>
      <c r="J25" s="13">
        <f t="shared" si="0"/>
        <v>0</v>
      </c>
      <c r="K25" s="13">
        <f t="shared" si="5"/>
        <v>307.24810997649774</v>
      </c>
      <c r="L25" s="13">
        <f t="shared" si="6"/>
        <v>421.96540187868146</v>
      </c>
      <c r="M25" s="13">
        <f t="shared" si="3"/>
        <v>0.72813578698291981</v>
      </c>
      <c r="N25" s="13">
        <f t="shared" si="4"/>
        <v>42.134176750898817</v>
      </c>
    </row>
    <row r="26" spans="1:14">
      <c r="A26" s="10">
        <v>43120</v>
      </c>
      <c r="B26" s="11">
        <v>11656.2</v>
      </c>
      <c r="C26" s="11">
        <v>13103</v>
      </c>
      <c r="D26" s="11">
        <v>11656.2</v>
      </c>
      <c r="E26" s="11">
        <v>12899.2</v>
      </c>
      <c r="F26" s="17">
        <v>11801700352</v>
      </c>
      <c r="G26" s="17">
        <v>216907619830</v>
      </c>
      <c r="H26" s="12">
        <f t="shared" si="1"/>
        <v>0.10552246818541508</v>
      </c>
      <c r="I26" s="13">
        <f t="shared" si="2"/>
        <v>1291.8000000000011</v>
      </c>
      <c r="J26" s="13">
        <f t="shared" si="0"/>
        <v>0</v>
      </c>
      <c r="K26" s="13">
        <f t="shared" si="5"/>
        <v>377.57324497817655</v>
      </c>
      <c r="L26" s="13">
        <f t="shared" si="6"/>
        <v>391.82501603020421</v>
      </c>
      <c r="M26" s="13">
        <f t="shared" si="3"/>
        <v>0.9636272048262251</v>
      </c>
      <c r="N26" s="13">
        <f t="shared" si="4"/>
        <v>49.073836543810927</v>
      </c>
    </row>
    <row r="27" spans="1:14">
      <c r="A27" s="10">
        <v>43121</v>
      </c>
      <c r="B27" s="11">
        <v>12889.2</v>
      </c>
      <c r="C27" s="11">
        <v>12895.9</v>
      </c>
      <c r="D27" s="11">
        <v>11288.2</v>
      </c>
      <c r="E27" s="11">
        <v>11600.1</v>
      </c>
      <c r="F27" s="17">
        <v>9935179776</v>
      </c>
      <c r="G27" s="17">
        <v>195089460991</v>
      </c>
      <c r="H27" s="12">
        <f t="shared" si="1"/>
        <v>-0.10615157517589348</v>
      </c>
      <c r="I27" s="13">
        <f t="shared" si="2"/>
        <v>0</v>
      </c>
      <c r="J27" s="13">
        <f t="shared" si="0"/>
        <v>1299.1000000000004</v>
      </c>
      <c r="K27" s="13">
        <f t="shared" si="5"/>
        <v>350.60372747973537</v>
      </c>
      <c r="L27" s="13">
        <f t="shared" si="6"/>
        <v>456.63037202804679</v>
      </c>
      <c r="M27" s="13">
        <f t="shared" si="3"/>
        <v>0.76780641183061926</v>
      </c>
      <c r="N27" s="13">
        <f t="shared" si="4"/>
        <v>43.432720160548094</v>
      </c>
    </row>
    <row r="28" spans="1:14">
      <c r="A28" s="10">
        <v>43122</v>
      </c>
      <c r="B28" s="11">
        <v>11633.1</v>
      </c>
      <c r="C28" s="11">
        <v>11966.4</v>
      </c>
      <c r="D28" s="11">
        <v>10240.200000000001</v>
      </c>
      <c r="E28" s="11">
        <v>10931.4</v>
      </c>
      <c r="F28" s="17">
        <v>10537400320</v>
      </c>
      <c r="G28" s="17">
        <v>183866421285</v>
      </c>
      <c r="H28" s="12">
        <f t="shared" si="1"/>
        <v>-5.9374336947259021E-2</v>
      </c>
      <c r="I28" s="13">
        <f t="shared" si="2"/>
        <v>0</v>
      </c>
      <c r="J28" s="13">
        <f t="shared" si="0"/>
        <v>668.70000000000073</v>
      </c>
      <c r="K28" s="13">
        <f t="shared" si="5"/>
        <v>325.5606040883257</v>
      </c>
      <c r="L28" s="13">
        <f t="shared" si="6"/>
        <v>471.77820259747205</v>
      </c>
      <c r="M28" s="13">
        <f t="shared" si="3"/>
        <v>0.69007131379933362</v>
      </c>
      <c r="N28" s="13">
        <f t="shared" si="4"/>
        <v>40.830899155848734</v>
      </c>
    </row>
    <row r="29" spans="1:14">
      <c r="A29" s="10">
        <v>43123</v>
      </c>
      <c r="B29" s="11">
        <v>10944.5</v>
      </c>
      <c r="C29" s="11">
        <v>11377.6</v>
      </c>
      <c r="D29" s="11">
        <v>10129.700000000001</v>
      </c>
      <c r="E29" s="11">
        <v>10868.4</v>
      </c>
      <c r="F29" s="17">
        <v>9660609536</v>
      </c>
      <c r="G29" s="17">
        <v>182830257191</v>
      </c>
      <c r="H29" s="12">
        <f t="shared" si="1"/>
        <v>-5.7798856307912094E-3</v>
      </c>
      <c r="I29" s="13">
        <f t="shared" si="2"/>
        <v>0</v>
      </c>
      <c r="J29" s="13">
        <f t="shared" si="0"/>
        <v>63</v>
      </c>
      <c r="K29" s="13">
        <f t="shared" si="5"/>
        <v>302.30627522487384</v>
      </c>
      <c r="L29" s="13">
        <f t="shared" si="6"/>
        <v>442.57975955479549</v>
      </c>
      <c r="M29" s="13">
        <f t="shared" si="3"/>
        <v>0.68305490411258973</v>
      </c>
      <c r="N29" s="13">
        <f t="shared" si="4"/>
        <v>40.584231830080334</v>
      </c>
    </row>
    <row r="30" spans="1:14">
      <c r="A30" s="10">
        <v>43124</v>
      </c>
      <c r="B30" s="11">
        <v>10903.4</v>
      </c>
      <c r="C30" s="11">
        <v>11501.4</v>
      </c>
      <c r="D30" s="11">
        <v>10639.8</v>
      </c>
      <c r="E30" s="11">
        <v>11359.4</v>
      </c>
      <c r="F30" s="17">
        <v>9940989952</v>
      </c>
      <c r="G30" s="17">
        <v>191115225673</v>
      </c>
      <c r="H30" s="12">
        <f t="shared" si="1"/>
        <v>4.4186098809969036E-2</v>
      </c>
      <c r="I30" s="13">
        <f t="shared" si="2"/>
        <v>491</v>
      </c>
      <c r="J30" s="13">
        <f t="shared" si="0"/>
        <v>0</v>
      </c>
      <c r="K30" s="13">
        <f t="shared" si="5"/>
        <v>315.78439842309712</v>
      </c>
      <c r="L30" s="13">
        <f t="shared" si="6"/>
        <v>410.96691958659579</v>
      </c>
      <c r="M30" s="13">
        <f t="shared" si="3"/>
        <v>0.76839371582694371</v>
      </c>
      <c r="N30" s="13">
        <f t="shared" si="4"/>
        <v>43.451506808121863</v>
      </c>
    </row>
    <row r="31" spans="1:14">
      <c r="A31" s="10">
        <v>43125</v>
      </c>
      <c r="B31" s="11">
        <v>11421.7</v>
      </c>
      <c r="C31" s="11">
        <v>11785.7</v>
      </c>
      <c r="D31" s="11">
        <v>11057.4</v>
      </c>
      <c r="E31" s="11">
        <v>11259.4</v>
      </c>
      <c r="F31" s="17">
        <v>8873169920</v>
      </c>
      <c r="G31" s="17">
        <v>189455303273</v>
      </c>
      <c r="H31" s="12">
        <f t="shared" si="1"/>
        <v>-8.8422596729668818E-3</v>
      </c>
      <c r="I31" s="13">
        <f t="shared" si="2"/>
        <v>0</v>
      </c>
      <c r="J31" s="13">
        <f t="shared" si="0"/>
        <v>100</v>
      </c>
      <c r="K31" s="13">
        <f t="shared" si="5"/>
        <v>293.22836996430448</v>
      </c>
      <c r="L31" s="13">
        <f t="shared" si="6"/>
        <v>388.7549967589818</v>
      </c>
      <c r="M31" s="13">
        <f t="shared" si="3"/>
        <v>0.75427550104545305</v>
      </c>
      <c r="N31" s="13">
        <f t="shared" si="4"/>
        <v>42.996410802975113</v>
      </c>
    </row>
    <row r="32" spans="1:14">
      <c r="A32" s="10">
        <v>43126</v>
      </c>
      <c r="B32" s="11">
        <v>11256</v>
      </c>
      <c r="C32" s="11">
        <v>11656.7</v>
      </c>
      <c r="D32" s="11">
        <v>10470.299999999999</v>
      </c>
      <c r="E32" s="11">
        <v>11171.4</v>
      </c>
      <c r="F32" s="17">
        <v>9746199552</v>
      </c>
      <c r="G32" s="17">
        <v>187995804677</v>
      </c>
      <c r="H32" s="12">
        <f t="shared" si="1"/>
        <v>-7.8463943758436856E-3</v>
      </c>
      <c r="I32" s="13">
        <f t="shared" si="2"/>
        <v>0</v>
      </c>
      <c r="J32" s="13">
        <f t="shared" si="0"/>
        <v>88</v>
      </c>
      <c r="K32" s="13">
        <f t="shared" si="5"/>
        <v>272.2834863954256</v>
      </c>
      <c r="L32" s="13">
        <f t="shared" si="6"/>
        <v>367.27249699048309</v>
      </c>
      <c r="M32" s="13">
        <f t="shared" si="3"/>
        <v>0.74136639314563513</v>
      </c>
      <c r="N32" s="13">
        <f t="shared" si="4"/>
        <v>42.573831450049852</v>
      </c>
    </row>
    <row r="33" spans="1:14">
      <c r="A33" s="10">
        <v>43127</v>
      </c>
      <c r="B33" s="11">
        <v>11174.9</v>
      </c>
      <c r="C33" s="11">
        <v>11614.9</v>
      </c>
      <c r="D33" s="11">
        <v>10989.2</v>
      </c>
      <c r="E33" s="11">
        <v>11440.7</v>
      </c>
      <c r="F33" s="17">
        <v>7583269888</v>
      </c>
      <c r="G33" s="17">
        <v>192550550498</v>
      </c>
      <c r="H33" s="12">
        <f t="shared" si="1"/>
        <v>2.3820231942957234E-2</v>
      </c>
      <c r="I33" s="13">
        <f t="shared" si="2"/>
        <v>269.30000000000109</v>
      </c>
      <c r="J33" s="13">
        <f t="shared" si="0"/>
        <v>0</v>
      </c>
      <c r="K33" s="13">
        <f t="shared" si="5"/>
        <v>272.07038022432386</v>
      </c>
      <c r="L33" s="13">
        <f t="shared" si="6"/>
        <v>341.0387472054486</v>
      </c>
      <c r="M33" s="13">
        <f t="shared" si="3"/>
        <v>0.79776970345373455</v>
      </c>
      <c r="N33" s="13">
        <f t="shared" si="4"/>
        <v>44.375522733591616</v>
      </c>
    </row>
    <row r="34" spans="1:14">
      <c r="A34" s="10">
        <v>43128</v>
      </c>
      <c r="B34" s="11">
        <v>11475.3</v>
      </c>
      <c r="C34" s="11">
        <v>12040.3</v>
      </c>
      <c r="D34" s="11">
        <v>11475.3</v>
      </c>
      <c r="E34" s="11">
        <v>11786.3</v>
      </c>
      <c r="F34" s="17">
        <v>8350360064</v>
      </c>
      <c r="G34" s="17">
        <v>198389948175</v>
      </c>
      <c r="H34" s="12">
        <f t="shared" si="1"/>
        <v>2.9760667129283679E-2</v>
      </c>
      <c r="I34" s="13">
        <f t="shared" si="2"/>
        <v>345.59999999999854</v>
      </c>
      <c r="J34" s="13">
        <f t="shared" si="0"/>
        <v>0</v>
      </c>
      <c r="K34" s="13">
        <f t="shared" si="5"/>
        <v>277.32249592258637</v>
      </c>
      <c r="L34" s="13">
        <f t="shared" si="6"/>
        <v>316.67883669077366</v>
      </c>
      <c r="M34" s="13">
        <f t="shared" si="3"/>
        <v>0.87572159485157686</v>
      </c>
      <c r="N34" s="13">
        <f t="shared" si="4"/>
        <v>46.687184135173929</v>
      </c>
    </row>
    <row r="35" spans="1:14">
      <c r="A35" s="10">
        <v>43129</v>
      </c>
      <c r="B35" s="11">
        <v>11755.5</v>
      </c>
      <c r="C35" s="11">
        <v>11875.6</v>
      </c>
      <c r="D35" s="11">
        <v>11179.2</v>
      </c>
      <c r="E35" s="11">
        <v>11296.4</v>
      </c>
      <c r="F35" s="17">
        <v>7107359744</v>
      </c>
      <c r="G35" s="17">
        <v>190164444830</v>
      </c>
      <c r="H35" s="12">
        <f t="shared" si="1"/>
        <v>-4.2453749131352955E-2</v>
      </c>
      <c r="I35" s="13">
        <f t="shared" si="2"/>
        <v>0</v>
      </c>
      <c r="J35" s="13">
        <f t="shared" si="0"/>
        <v>489.89999999999964</v>
      </c>
      <c r="K35" s="13">
        <f t="shared" si="5"/>
        <v>257.51374621383019</v>
      </c>
      <c r="L35" s="13">
        <f t="shared" si="6"/>
        <v>329.05177692714693</v>
      </c>
      <c r="M35" s="13">
        <f t="shared" si="3"/>
        <v>0.78259339189298627</v>
      </c>
      <c r="N35" s="13">
        <f t="shared" si="4"/>
        <v>43.901957420695268</v>
      </c>
    </row>
    <row r="36" spans="1:14">
      <c r="A36" s="10">
        <v>43130</v>
      </c>
      <c r="B36" s="11">
        <v>11306.8</v>
      </c>
      <c r="C36" s="11">
        <v>11307.2</v>
      </c>
      <c r="D36" s="11">
        <v>10036.200000000001</v>
      </c>
      <c r="E36" s="11">
        <v>10106.299999999999</v>
      </c>
      <c r="F36" s="17">
        <v>8637859840</v>
      </c>
      <c r="G36" s="17">
        <v>170151556678</v>
      </c>
      <c r="H36" s="12">
        <f t="shared" si="1"/>
        <v>-0.11132509912425222</v>
      </c>
      <c r="I36" s="13">
        <f t="shared" si="2"/>
        <v>0</v>
      </c>
      <c r="J36" s="13">
        <f t="shared" si="0"/>
        <v>1190.1000000000004</v>
      </c>
      <c r="K36" s="13">
        <f t="shared" si="5"/>
        <v>239.1199071985566</v>
      </c>
      <c r="L36" s="13">
        <f t="shared" si="6"/>
        <v>390.55522143235072</v>
      </c>
      <c r="M36" s="13">
        <f t="shared" si="3"/>
        <v>0.61225633169514626</v>
      </c>
      <c r="N36" s="13">
        <f t="shared" si="4"/>
        <v>37.975123413000489</v>
      </c>
    </row>
    <row r="37" spans="1:14">
      <c r="A37" s="10">
        <v>43131</v>
      </c>
      <c r="B37" s="11">
        <v>10108.200000000001</v>
      </c>
      <c r="C37" s="11">
        <v>10381.6</v>
      </c>
      <c r="D37" s="11">
        <v>9777.42</v>
      </c>
      <c r="E37" s="11">
        <v>10221.1</v>
      </c>
      <c r="F37" s="17">
        <v>8041160192</v>
      </c>
      <c r="G37" s="17">
        <v>172099559942</v>
      </c>
      <c r="H37" s="12">
        <f t="shared" si="1"/>
        <v>1.1295219313013362E-2</v>
      </c>
      <c r="I37" s="13">
        <f t="shared" si="2"/>
        <v>114.80000000000109</v>
      </c>
      <c r="J37" s="13">
        <f t="shared" si="0"/>
        <v>0</v>
      </c>
      <c r="K37" s="13">
        <f t="shared" si="5"/>
        <v>230.23991382723122</v>
      </c>
      <c r="L37" s="13">
        <f t="shared" si="6"/>
        <v>362.65841990146856</v>
      </c>
      <c r="M37" s="13">
        <f t="shared" si="3"/>
        <v>0.63486713996544075</v>
      </c>
      <c r="N37" s="13">
        <f t="shared" si="4"/>
        <v>38.832950057266501</v>
      </c>
    </row>
    <row r="38" spans="1:14">
      <c r="A38" s="10">
        <v>43132</v>
      </c>
      <c r="B38" s="11">
        <v>10237.299999999999</v>
      </c>
      <c r="C38" s="11">
        <v>10288.799999999999</v>
      </c>
      <c r="D38" s="11">
        <v>8812.2800000000007</v>
      </c>
      <c r="E38" s="11">
        <v>9170.5400000000009</v>
      </c>
      <c r="F38" s="17">
        <v>9959400448</v>
      </c>
      <c r="G38" s="17">
        <v>154428564694</v>
      </c>
      <c r="H38" s="12">
        <f t="shared" si="1"/>
        <v>-0.10845803886580295</v>
      </c>
      <c r="I38" s="13">
        <f t="shared" si="2"/>
        <v>0</v>
      </c>
      <c r="J38" s="13">
        <f t="shared" si="0"/>
        <v>1050.5599999999995</v>
      </c>
      <c r="K38" s="13">
        <f t="shared" si="5"/>
        <v>213.7942056967147</v>
      </c>
      <c r="L38" s="13">
        <f t="shared" si="6"/>
        <v>411.79424705136364</v>
      </c>
      <c r="M38" s="13">
        <f t="shared" si="3"/>
        <v>0.51917725229912659</v>
      </c>
      <c r="N38" s="13">
        <f t="shared" si="4"/>
        <v>34.174896412739358</v>
      </c>
    </row>
    <row r="39" spans="1:14">
      <c r="A39" s="10">
        <v>43133</v>
      </c>
      <c r="B39" s="11">
        <v>9142.2800000000007</v>
      </c>
      <c r="C39" s="11">
        <v>9142.2800000000007</v>
      </c>
      <c r="D39" s="11">
        <v>7796.49</v>
      </c>
      <c r="E39" s="11">
        <v>8830.75</v>
      </c>
      <c r="F39" s="17">
        <v>12726899712</v>
      </c>
      <c r="G39" s="17">
        <v>148725283812</v>
      </c>
      <c r="H39" s="12">
        <f t="shared" si="1"/>
        <v>-3.7756223490561021E-2</v>
      </c>
      <c r="I39" s="13">
        <f t="shared" si="2"/>
        <v>0</v>
      </c>
      <c r="J39" s="13">
        <f t="shared" si="0"/>
        <v>339.79000000000087</v>
      </c>
      <c r="K39" s="13">
        <f t="shared" si="5"/>
        <v>198.52319100409224</v>
      </c>
      <c r="L39" s="13">
        <f t="shared" si="6"/>
        <v>406.65108654769489</v>
      </c>
      <c r="M39" s="13">
        <f t="shared" si="3"/>
        <v>0.48819048459817171</v>
      </c>
      <c r="N39" s="13">
        <f t="shared" si="4"/>
        <v>32.804300904395902</v>
      </c>
    </row>
    <row r="40" spans="1:14">
      <c r="A40" s="10">
        <v>43134</v>
      </c>
      <c r="B40" s="11">
        <v>8852.1200000000008</v>
      </c>
      <c r="C40" s="11">
        <v>9430.75</v>
      </c>
      <c r="D40" s="11">
        <v>8251.6299999999992</v>
      </c>
      <c r="E40" s="11">
        <v>9174.91</v>
      </c>
      <c r="F40" s="17">
        <v>7263790080</v>
      </c>
      <c r="G40" s="17">
        <v>154540000411</v>
      </c>
      <c r="H40" s="12">
        <f t="shared" si="1"/>
        <v>3.8232635907007893E-2</v>
      </c>
      <c r="I40" s="13">
        <f t="shared" si="2"/>
        <v>344.15999999999985</v>
      </c>
      <c r="J40" s="13">
        <f t="shared" si="0"/>
        <v>0</v>
      </c>
      <c r="K40" s="13">
        <f t="shared" si="5"/>
        <v>208.92582021808565</v>
      </c>
      <c r="L40" s="13">
        <f t="shared" si="6"/>
        <v>377.60458036571669</v>
      </c>
      <c r="M40" s="13">
        <f t="shared" si="3"/>
        <v>0.5532926004651143</v>
      </c>
      <c r="N40" s="13">
        <f t="shared" si="4"/>
        <v>35.620629384279411</v>
      </c>
    </row>
    <row r="41" spans="1:14">
      <c r="A41" s="10">
        <v>43135</v>
      </c>
      <c r="B41" s="11">
        <v>9175.7000000000007</v>
      </c>
      <c r="C41" s="11">
        <v>9334.8700000000008</v>
      </c>
      <c r="D41" s="11">
        <v>8031.22</v>
      </c>
      <c r="E41" s="11">
        <v>8277.01</v>
      </c>
      <c r="F41" s="17">
        <v>7073549824</v>
      </c>
      <c r="G41" s="17">
        <v>139433682759</v>
      </c>
      <c r="H41" s="12">
        <f t="shared" si="1"/>
        <v>-0.10299079255847832</v>
      </c>
      <c r="I41" s="13">
        <f t="shared" si="2"/>
        <v>0</v>
      </c>
      <c r="J41" s="13">
        <f t="shared" si="0"/>
        <v>897.89999999999964</v>
      </c>
      <c r="K41" s="13">
        <f t="shared" si="5"/>
        <v>194.00254734536523</v>
      </c>
      <c r="L41" s="13">
        <f t="shared" si="6"/>
        <v>414.76853891102257</v>
      </c>
      <c r="M41" s="13">
        <f t="shared" si="3"/>
        <v>0.46773689213439418</v>
      </c>
      <c r="N41" s="13">
        <f t="shared" si="4"/>
        <v>31.867897757493012</v>
      </c>
    </row>
    <row r="42" spans="1:14">
      <c r="A42" s="10">
        <v>43136</v>
      </c>
      <c r="B42" s="11">
        <v>8270.5400000000009</v>
      </c>
      <c r="C42" s="11">
        <v>8364.84</v>
      </c>
      <c r="D42" s="11">
        <v>6756.68</v>
      </c>
      <c r="E42" s="11">
        <v>6955.27</v>
      </c>
      <c r="F42" s="17">
        <v>9285289984</v>
      </c>
      <c r="G42" s="17">
        <v>117184385122</v>
      </c>
      <c r="H42" s="12">
        <f t="shared" si="1"/>
        <v>-0.17398214645575621</v>
      </c>
      <c r="I42" s="13">
        <f t="shared" si="2"/>
        <v>0</v>
      </c>
      <c r="J42" s="13">
        <f t="shared" si="0"/>
        <v>1321.7399999999998</v>
      </c>
      <c r="K42" s="13">
        <f t="shared" si="5"/>
        <v>180.145222534982</v>
      </c>
      <c r="L42" s="13">
        <f t="shared" si="6"/>
        <v>479.55221470309237</v>
      </c>
      <c r="M42" s="13">
        <f t="shared" si="3"/>
        <v>0.3756529883748243</v>
      </c>
      <c r="N42" s="13">
        <f t="shared" si="4"/>
        <v>27.307249106376389</v>
      </c>
    </row>
    <row r="43" spans="1:14">
      <c r="A43" s="10">
        <v>43137</v>
      </c>
      <c r="B43" s="11">
        <v>7051.75</v>
      </c>
      <c r="C43" s="11">
        <v>7850.7</v>
      </c>
      <c r="D43" s="11">
        <v>6048.26</v>
      </c>
      <c r="E43" s="11">
        <v>7754</v>
      </c>
      <c r="F43" s="17">
        <v>13999800320</v>
      </c>
      <c r="G43" s="17">
        <v>130658094648</v>
      </c>
      <c r="H43" s="12">
        <f t="shared" si="1"/>
        <v>0.10870919363475438</v>
      </c>
      <c r="I43" s="13">
        <f t="shared" si="2"/>
        <v>798.72999999999956</v>
      </c>
      <c r="J43" s="13">
        <f t="shared" si="0"/>
        <v>0</v>
      </c>
      <c r="K43" s="13">
        <f t="shared" si="5"/>
        <v>224.32984949676896</v>
      </c>
      <c r="L43" s="13">
        <f t="shared" si="6"/>
        <v>445.29848508144289</v>
      </c>
      <c r="M43" s="13">
        <f t="shared" si="3"/>
        <v>0.50377411334723077</v>
      </c>
      <c r="N43" s="13">
        <f t="shared" si="4"/>
        <v>33.500650721130356</v>
      </c>
    </row>
    <row r="44" spans="1:14">
      <c r="A44" s="10">
        <v>43138</v>
      </c>
      <c r="B44" s="11">
        <v>7755.49</v>
      </c>
      <c r="C44" s="11">
        <v>8509.11</v>
      </c>
      <c r="D44" s="11">
        <v>7236.79</v>
      </c>
      <c r="E44" s="11">
        <v>7621.3</v>
      </c>
      <c r="F44" s="17">
        <v>9169280000</v>
      </c>
      <c r="G44" s="17">
        <v>128435001186</v>
      </c>
      <c r="H44" s="12">
        <f t="shared" si="1"/>
        <v>-1.7261880426793639E-2</v>
      </c>
      <c r="I44" s="13">
        <f t="shared" si="2"/>
        <v>0</v>
      </c>
      <c r="J44" s="13">
        <f t="shared" si="0"/>
        <v>132.69999999999982</v>
      </c>
      <c r="K44" s="13">
        <f t="shared" si="5"/>
        <v>208.30628881842833</v>
      </c>
      <c r="L44" s="13">
        <f t="shared" si="6"/>
        <v>422.97002186133983</v>
      </c>
      <c r="M44" s="13">
        <f t="shared" si="3"/>
        <v>0.49248475790730234</v>
      </c>
      <c r="N44" s="13">
        <f t="shared" si="4"/>
        <v>32.997640699382629</v>
      </c>
    </row>
    <row r="45" spans="1:14">
      <c r="A45" s="10">
        <v>43139</v>
      </c>
      <c r="B45" s="11">
        <v>7637.86</v>
      </c>
      <c r="C45" s="11">
        <v>8558.77</v>
      </c>
      <c r="D45" s="11">
        <v>7637.86</v>
      </c>
      <c r="E45" s="11">
        <v>8265.59</v>
      </c>
      <c r="F45" s="17">
        <v>9346750464</v>
      </c>
      <c r="G45" s="17">
        <v>139306699929</v>
      </c>
      <c r="H45" s="12">
        <f t="shared" si="1"/>
        <v>8.1154155263181912E-2</v>
      </c>
      <c r="I45" s="13">
        <f t="shared" si="2"/>
        <v>644.29</v>
      </c>
      <c r="J45" s="13">
        <f t="shared" si="0"/>
        <v>0</v>
      </c>
      <c r="K45" s="13">
        <f t="shared" si="5"/>
        <v>239.44798247425487</v>
      </c>
      <c r="L45" s="13">
        <f t="shared" si="6"/>
        <v>392.75787744267274</v>
      </c>
      <c r="M45" s="13">
        <f t="shared" si="3"/>
        <v>0.60965800109051893</v>
      </c>
      <c r="N45" s="13">
        <f t="shared" si="4"/>
        <v>37.875002061151179</v>
      </c>
    </row>
    <row r="46" spans="1:14">
      <c r="A46" s="10">
        <v>43140</v>
      </c>
      <c r="B46" s="11">
        <v>8271.84</v>
      </c>
      <c r="C46" s="11">
        <v>8736.98</v>
      </c>
      <c r="D46" s="11">
        <v>7884.71</v>
      </c>
      <c r="E46" s="11">
        <v>8736.98</v>
      </c>
      <c r="F46" s="17">
        <v>6784820224</v>
      </c>
      <c r="G46" s="17">
        <v>147266052809</v>
      </c>
      <c r="H46" s="12">
        <f t="shared" si="1"/>
        <v>5.5463478112954892E-2</v>
      </c>
      <c r="I46" s="13">
        <f t="shared" si="2"/>
        <v>471.38999999999942</v>
      </c>
      <c r="J46" s="13">
        <f t="shared" si="0"/>
        <v>0</v>
      </c>
      <c r="K46" s="13">
        <f t="shared" si="5"/>
        <v>256.01526944037948</v>
      </c>
      <c r="L46" s="13">
        <f t="shared" si="6"/>
        <v>364.70374333962474</v>
      </c>
      <c r="M46" s="13">
        <f t="shared" si="3"/>
        <v>0.70198146883830914</v>
      </c>
      <c r="N46" s="13">
        <f t="shared" si="4"/>
        <v>41.244953701960569</v>
      </c>
    </row>
    <row r="47" spans="1:14">
      <c r="A47" s="10">
        <v>43141</v>
      </c>
      <c r="B47" s="11">
        <v>8720.08</v>
      </c>
      <c r="C47" s="11">
        <v>9122.5499999999993</v>
      </c>
      <c r="D47" s="11">
        <v>8295.4699999999993</v>
      </c>
      <c r="E47" s="11">
        <v>8621.9</v>
      </c>
      <c r="F47" s="17">
        <v>7780960256</v>
      </c>
      <c r="G47" s="17">
        <v>145341842785</v>
      </c>
      <c r="H47" s="12">
        <f t="shared" si="1"/>
        <v>-1.3259114177465676E-2</v>
      </c>
      <c r="I47" s="13">
        <f t="shared" si="2"/>
        <v>0</v>
      </c>
      <c r="J47" s="13">
        <f t="shared" si="0"/>
        <v>115.07999999999993</v>
      </c>
      <c r="K47" s="13">
        <f t="shared" si="5"/>
        <v>237.72846448035239</v>
      </c>
      <c r="L47" s="13">
        <f t="shared" si="6"/>
        <v>346.87347595822297</v>
      </c>
      <c r="M47" s="13">
        <f t="shared" si="3"/>
        <v>0.68534633218535312</v>
      </c>
      <c r="N47" s="13">
        <f t="shared" si="4"/>
        <v>40.665014608402707</v>
      </c>
    </row>
    <row r="48" spans="1:14">
      <c r="A48" s="10">
        <v>43142</v>
      </c>
      <c r="B48" s="11">
        <v>8616.1299999999992</v>
      </c>
      <c r="C48" s="11">
        <v>8616.1299999999992</v>
      </c>
      <c r="D48" s="11">
        <v>7931.1</v>
      </c>
      <c r="E48" s="11">
        <v>8129.97</v>
      </c>
      <c r="F48" s="17">
        <v>6122189824</v>
      </c>
      <c r="G48" s="17">
        <v>137064586975</v>
      </c>
      <c r="H48" s="12">
        <f t="shared" si="1"/>
        <v>-5.8748244504604065E-2</v>
      </c>
      <c r="I48" s="13">
        <f t="shared" si="2"/>
        <v>0</v>
      </c>
      <c r="J48" s="13">
        <f t="shared" si="0"/>
        <v>491.92999999999938</v>
      </c>
      <c r="K48" s="13">
        <f t="shared" si="5"/>
        <v>220.74785987461291</v>
      </c>
      <c r="L48" s="13">
        <f t="shared" si="6"/>
        <v>357.23465624692125</v>
      </c>
      <c r="M48" s="13">
        <f t="shared" si="3"/>
        <v>0.61793517514166263</v>
      </c>
      <c r="N48" s="13">
        <f t="shared" si="4"/>
        <v>38.192826550517246</v>
      </c>
    </row>
    <row r="49" spans="1:14">
      <c r="A49" s="10">
        <v>43143</v>
      </c>
      <c r="B49" s="11">
        <v>8141.43</v>
      </c>
      <c r="C49" s="11">
        <v>8985.92</v>
      </c>
      <c r="D49" s="11">
        <v>8141.43</v>
      </c>
      <c r="E49" s="11">
        <v>8926.57</v>
      </c>
      <c r="F49" s="17">
        <v>6256439808</v>
      </c>
      <c r="G49" s="17">
        <v>150513128412</v>
      </c>
      <c r="H49" s="12">
        <f t="shared" si="1"/>
        <v>9.3474989043423912E-2</v>
      </c>
      <c r="I49" s="13">
        <f t="shared" si="2"/>
        <v>796.59999999999945</v>
      </c>
      <c r="J49" s="13">
        <f t="shared" si="0"/>
        <v>0</v>
      </c>
      <c r="K49" s="13">
        <f t="shared" si="5"/>
        <v>261.88015559785481</v>
      </c>
      <c r="L49" s="13">
        <f t="shared" si="6"/>
        <v>331.71789508642684</v>
      </c>
      <c r="M49" s="13">
        <f t="shared" si="3"/>
        <v>0.78946646978337942</v>
      </c>
      <c r="N49" s="13">
        <f t="shared" si="4"/>
        <v>44.117421763088231</v>
      </c>
    </row>
    <row r="50" spans="1:14">
      <c r="A50" s="10">
        <v>43144</v>
      </c>
      <c r="B50" s="11">
        <v>8926.7199999999993</v>
      </c>
      <c r="C50" s="11">
        <v>8958.4699999999993</v>
      </c>
      <c r="D50" s="11">
        <v>8455.41</v>
      </c>
      <c r="E50" s="11">
        <v>8598.31</v>
      </c>
      <c r="F50" s="17">
        <v>5696719872</v>
      </c>
      <c r="G50" s="17">
        <v>144995984203</v>
      </c>
      <c r="H50" s="12">
        <f t="shared" si="1"/>
        <v>-3.7466550238819403E-2</v>
      </c>
      <c r="I50" s="13">
        <f t="shared" si="2"/>
        <v>0</v>
      </c>
      <c r="J50" s="13">
        <f t="shared" si="0"/>
        <v>328.26000000000022</v>
      </c>
      <c r="K50" s="13">
        <f t="shared" si="5"/>
        <v>243.17443019800803</v>
      </c>
      <c r="L50" s="13">
        <f t="shared" si="6"/>
        <v>331.47090258025349</v>
      </c>
      <c r="M50" s="13">
        <f t="shared" si="3"/>
        <v>0.73362225252677282</v>
      </c>
      <c r="N50" s="13">
        <f t="shared" si="4"/>
        <v>42.317307098331867</v>
      </c>
    </row>
    <row r="51" spans="1:14">
      <c r="A51" s="10">
        <v>43145</v>
      </c>
      <c r="B51" s="11">
        <v>8599.92</v>
      </c>
      <c r="C51" s="11">
        <v>9518.5400000000009</v>
      </c>
      <c r="D51" s="11">
        <v>8599.92</v>
      </c>
      <c r="E51" s="11">
        <v>9494.6299999999992</v>
      </c>
      <c r="F51" s="17">
        <v>7909819904</v>
      </c>
      <c r="G51" s="17">
        <v>160131558835</v>
      </c>
      <c r="H51" s="12">
        <f t="shared" si="1"/>
        <v>9.9160703306536022E-2</v>
      </c>
      <c r="I51" s="13">
        <f t="shared" si="2"/>
        <v>896.31999999999971</v>
      </c>
      <c r="J51" s="13">
        <f t="shared" si="0"/>
        <v>0</v>
      </c>
      <c r="K51" s="13">
        <f t="shared" si="5"/>
        <v>289.82768518386456</v>
      </c>
      <c r="L51" s="13">
        <f t="shared" si="6"/>
        <v>307.79440953880686</v>
      </c>
      <c r="M51" s="13">
        <f t="shared" si="3"/>
        <v>0.9416275156463586</v>
      </c>
      <c r="N51" s="13">
        <f t="shared" si="4"/>
        <v>48.496815586840057</v>
      </c>
    </row>
    <row r="52" spans="1:14">
      <c r="A52" s="10">
        <v>43146</v>
      </c>
      <c r="B52" s="11">
        <v>9488.32</v>
      </c>
      <c r="C52" s="11">
        <v>10234.799999999999</v>
      </c>
      <c r="D52" s="11">
        <v>9395.58</v>
      </c>
      <c r="E52" s="11">
        <v>10166.4</v>
      </c>
      <c r="F52" s="17">
        <v>9062540288</v>
      </c>
      <c r="G52" s="17">
        <v>171477807437</v>
      </c>
      <c r="H52" s="12">
        <f t="shared" si="1"/>
        <v>6.8361789465908721E-2</v>
      </c>
      <c r="I52" s="13">
        <f t="shared" si="2"/>
        <v>671.77000000000044</v>
      </c>
      <c r="J52" s="13">
        <f t="shared" si="0"/>
        <v>0</v>
      </c>
      <c r="K52" s="13">
        <f t="shared" si="5"/>
        <v>317.10927909930285</v>
      </c>
      <c r="L52" s="13">
        <f t="shared" si="6"/>
        <v>285.8090945717492</v>
      </c>
      <c r="M52" s="13">
        <f t="shared" si="3"/>
        <v>1.1095143056047718</v>
      </c>
      <c r="N52" s="13">
        <f t="shared" si="4"/>
        <v>52.595723226758949</v>
      </c>
    </row>
    <row r="53" spans="1:14">
      <c r="A53" s="10">
        <v>43147</v>
      </c>
      <c r="B53" s="11">
        <v>10135.700000000001</v>
      </c>
      <c r="C53" s="11">
        <v>10324.1</v>
      </c>
      <c r="D53" s="11">
        <v>9824.82</v>
      </c>
      <c r="E53" s="11">
        <v>10233.9</v>
      </c>
      <c r="F53" s="17">
        <v>7296159744</v>
      </c>
      <c r="G53" s="17">
        <v>172637061144</v>
      </c>
      <c r="H53" s="12">
        <f t="shared" si="1"/>
        <v>6.6175738916994581E-3</v>
      </c>
      <c r="I53" s="13">
        <f t="shared" si="2"/>
        <v>67.5</v>
      </c>
      <c r="J53" s="13">
        <f t="shared" si="0"/>
        <v>0</v>
      </c>
      <c r="K53" s="13">
        <f t="shared" si="5"/>
        <v>299.28004487792407</v>
      </c>
      <c r="L53" s="13">
        <f t="shared" si="6"/>
        <v>265.39415924519568</v>
      </c>
      <c r="M53" s="13">
        <f t="shared" si="3"/>
        <v>1.1276813541379465</v>
      </c>
      <c r="N53" s="13">
        <f t="shared" si="4"/>
        <v>53.000481107982402</v>
      </c>
    </row>
    <row r="54" spans="1:14">
      <c r="A54" s="10">
        <v>43148</v>
      </c>
      <c r="B54" s="11">
        <v>10207.5</v>
      </c>
      <c r="C54" s="11">
        <v>11139.5</v>
      </c>
      <c r="D54" s="11">
        <v>10149.4</v>
      </c>
      <c r="E54" s="11">
        <v>11112.7</v>
      </c>
      <c r="F54" s="17">
        <v>8660880384</v>
      </c>
      <c r="G54" s="17">
        <v>187482083882</v>
      </c>
      <c r="H54" s="12">
        <f t="shared" si="1"/>
        <v>8.2382859443587281E-2</v>
      </c>
      <c r="I54" s="13">
        <f t="shared" si="2"/>
        <v>878.80000000000109</v>
      </c>
      <c r="J54" s="13">
        <f t="shared" si="0"/>
        <v>0</v>
      </c>
      <c r="K54" s="13">
        <f t="shared" si="5"/>
        <v>340.67432738664382</v>
      </c>
      <c r="L54" s="13">
        <f t="shared" si="6"/>
        <v>246.43743358482456</v>
      </c>
      <c r="M54" s="13">
        <f t="shared" si="3"/>
        <v>1.3823968316460438</v>
      </c>
      <c r="N54" s="13">
        <f t="shared" si="4"/>
        <v>58.025464661607998</v>
      </c>
    </row>
    <row r="55" spans="1:14">
      <c r="A55" s="10">
        <v>43149</v>
      </c>
      <c r="B55" s="11">
        <v>11123.4</v>
      </c>
      <c r="C55" s="11">
        <v>11349.8</v>
      </c>
      <c r="D55" s="11">
        <v>10326</v>
      </c>
      <c r="E55" s="11">
        <v>10551.8</v>
      </c>
      <c r="F55" s="17">
        <v>8744009728</v>
      </c>
      <c r="G55" s="17">
        <v>178040648022</v>
      </c>
      <c r="H55" s="12">
        <f t="shared" si="1"/>
        <v>-5.1792136945800933E-2</v>
      </c>
      <c r="I55" s="13">
        <f t="shared" si="2"/>
        <v>0</v>
      </c>
      <c r="J55" s="13">
        <f t="shared" si="0"/>
        <v>560.90000000000146</v>
      </c>
      <c r="K55" s="13">
        <f t="shared" si="5"/>
        <v>316.34044685902643</v>
      </c>
      <c r="L55" s="13">
        <f t="shared" si="6"/>
        <v>268.89904547162291</v>
      </c>
      <c r="M55" s="13">
        <f t="shared" si="3"/>
        <v>1.1764282997144742</v>
      </c>
      <c r="N55" s="13">
        <f t="shared" si="4"/>
        <v>54.053161313368783</v>
      </c>
    </row>
    <row r="56" spans="1:14">
      <c r="A56" s="10">
        <v>43150</v>
      </c>
      <c r="B56" s="11">
        <v>10552.6</v>
      </c>
      <c r="C56" s="11">
        <v>11273.8</v>
      </c>
      <c r="D56" s="11">
        <v>10513.2</v>
      </c>
      <c r="E56" s="11">
        <v>11225.3</v>
      </c>
      <c r="F56" s="17">
        <v>7652089856</v>
      </c>
      <c r="G56" s="17">
        <v>189426791571</v>
      </c>
      <c r="H56" s="12">
        <f t="shared" si="1"/>
        <v>6.1873697846543979E-2</v>
      </c>
      <c r="I56" s="13">
        <f t="shared" si="2"/>
        <v>673.5</v>
      </c>
      <c r="J56" s="13">
        <f t="shared" si="0"/>
        <v>0</v>
      </c>
      <c r="K56" s="13">
        <f t="shared" si="5"/>
        <v>341.85184351195312</v>
      </c>
      <c r="L56" s="13">
        <f t="shared" si="6"/>
        <v>249.69197079507845</v>
      </c>
      <c r="M56" s="13">
        <f t="shared" si="3"/>
        <v>1.3690942581109669</v>
      </c>
      <c r="N56" s="13">
        <f t="shared" si="4"/>
        <v>57.789775709584255</v>
      </c>
    </row>
    <row r="57" spans="1:14">
      <c r="A57" s="10">
        <v>43151</v>
      </c>
      <c r="B57" s="11">
        <v>11231.8</v>
      </c>
      <c r="C57" s="11">
        <v>11958.5</v>
      </c>
      <c r="D57" s="11">
        <v>11231.8</v>
      </c>
      <c r="E57" s="11">
        <v>11403.7</v>
      </c>
      <c r="F57" s="17">
        <v>9926540288</v>
      </c>
      <c r="G57" s="17">
        <v>192457815912</v>
      </c>
      <c r="H57" s="12">
        <f t="shared" si="1"/>
        <v>1.5767704816210277E-2</v>
      </c>
      <c r="I57" s="13">
        <f t="shared" si="2"/>
        <v>178.40000000000146</v>
      </c>
      <c r="J57" s="13">
        <f t="shared" si="0"/>
        <v>0</v>
      </c>
      <c r="K57" s="13">
        <f t="shared" si="5"/>
        <v>330.17671183252799</v>
      </c>
      <c r="L57" s="13">
        <f t="shared" si="6"/>
        <v>231.85683002400143</v>
      </c>
      <c r="M57" s="13">
        <f t="shared" si="3"/>
        <v>1.4240542829743192</v>
      </c>
      <c r="N57" s="13">
        <f t="shared" si="4"/>
        <v>58.746798410265058</v>
      </c>
    </row>
    <row r="58" spans="1:14">
      <c r="A58" s="10">
        <v>43152</v>
      </c>
      <c r="B58" s="11">
        <v>11372.2</v>
      </c>
      <c r="C58" s="11">
        <v>11418.5</v>
      </c>
      <c r="D58" s="11">
        <v>10479.1</v>
      </c>
      <c r="E58" s="11">
        <v>10690.4</v>
      </c>
      <c r="F58" s="17">
        <v>9405339648</v>
      </c>
      <c r="G58" s="17">
        <v>180442459820</v>
      </c>
      <c r="H58" s="12">
        <f t="shared" si="1"/>
        <v>-6.4591721660585924E-2</v>
      </c>
      <c r="I58" s="13">
        <f t="shared" si="2"/>
        <v>0</v>
      </c>
      <c r="J58" s="13">
        <f t="shared" si="0"/>
        <v>713.30000000000109</v>
      </c>
      <c r="K58" s="13">
        <f t="shared" si="5"/>
        <v>306.59266098734741</v>
      </c>
      <c r="L58" s="13">
        <f t="shared" si="6"/>
        <v>266.24562787942995</v>
      </c>
      <c r="M58" s="13">
        <f t="shared" si="3"/>
        <v>1.1515406409835536</v>
      </c>
      <c r="N58" s="13">
        <f t="shared" si="4"/>
        <v>53.521677399369935</v>
      </c>
    </row>
    <row r="59" spans="1:14">
      <c r="A59" s="10">
        <v>43153</v>
      </c>
      <c r="B59" s="11">
        <v>10660.4</v>
      </c>
      <c r="C59" s="11">
        <v>11039.1</v>
      </c>
      <c r="D59" s="11">
        <v>9939.09</v>
      </c>
      <c r="E59" s="11">
        <v>10005</v>
      </c>
      <c r="F59" s="17">
        <v>8040079872</v>
      </c>
      <c r="G59" s="17">
        <v>168892273935</v>
      </c>
      <c r="H59" s="12">
        <f t="shared" si="1"/>
        <v>-6.6261174449017315E-2</v>
      </c>
      <c r="I59" s="13">
        <f t="shared" si="2"/>
        <v>0</v>
      </c>
      <c r="J59" s="13">
        <f t="shared" si="0"/>
        <v>685.39999999999964</v>
      </c>
      <c r="K59" s="13">
        <f t="shared" si="5"/>
        <v>284.69318520253688</v>
      </c>
      <c r="L59" s="13">
        <f t="shared" si="6"/>
        <v>296.18522588804211</v>
      </c>
      <c r="M59" s="13">
        <f t="shared" si="3"/>
        <v>0.96119981794821452</v>
      </c>
      <c r="N59" s="13">
        <f t="shared" si="4"/>
        <v>49.010804975181529</v>
      </c>
    </row>
    <row r="60" spans="1:14">
      <c r="A60" s="10">
        <v>43154</v>
      </c>
      <c r="B60" s="11">
        <v>9937.07</v>
      </c>
      <c r="C60" s="11">
        <v>10487.3</v>
      </c>
      <c r="D60" s="11">
        <v>9734.56</v>
      </c>
      <c r="E60" s="11">
        <v>10301.1</v>
      </c>
      <c r="F60" s="17">
        <v>7739500032</v>
      </c>
      <c r="G60" s="17">
        <v>173909350860</v>
      </c>
      <c r="H60" s="12">
        <f t="shared" si="1"/>
        <v>2.9165717614098991E-2</v>
      </c>
      <c r="I60" s="13">
        <f t="shared" si="2"/>
        <v>296.10000000000036</v>
      </c>
      <c r="J60" s="13">
        <f t="shared" si="0"/>
        <v>0</v>
      </c>
      <c r="K60" s="13">
        <f t="shared" si="5"/>
        <v>285.50795768807001</v>
      </c>
      <c r="L60" s="13">
        <f t="shared" si="6"/>
        <v>275.02913832461053</v>
      </c>
      <c r="M60" s="13">
        <f t="shared" si="3"/>
        <v>1.0381007606222856</v>
      </c>
      <c r="N60" s="13">
        <f t="shared" si="4"/>
        <v>50.934712389063932</v>
      </c>
    </row>
    <row r="61" spans="1:14">
      <c r="A61" s="10">
        <v>43155</v>
      </c>
      <c r="B61" s="11">
        <v>10287.700000000001</v>
      </c>
      <c r="C61" s="11">
        <v>10597.2</v>
      </c>
      <c r="D61" s="11">
        <v>9546.9699999999993</v>
      </c>
      <c r="E61" s="11">
        <v>9813.07</v>
      </c>
      <c r="F61" s="17">
        <v>6917929984</v>
      </c>
      <c r="G61" s="17">
        <v>165687799108</v>
      </c>
      <c r="H61" s="12">
        <f t="shared" si="1"/>
        <v>-4.8535515056404958E-2</v>
      </c>
      <c r="I61" s="13">
        <f t="shared" si="2"/>
        <v>0</v>
      </c>
      <c r="J61" s="13">
        <f t="shared" si="0"/>
        <v>488.03000000000065</v>
      </c>
      <c r="K61" s="13">
        <f t="shared" si="5"/>
        <v>265.11453213892213</v>
      </c>
      <c r="L61" s="13">
        <f t="shared" si="6"/>
        <v>290.24348558713842</v>
      </c>
      <c r="M61" s="13">
        <f t="shared" si="3"/>
        <v>0.91342112847982615</v>
      </c>
      <c r="N61" s="13">
        <f t="shared" si="4"/>
        <v>47.737589748761714</v>
      </c>
    </row>
    <row r="62" spans="1:14">
      <c r="A62" s="10">
        <v>43156</v>
      </c>
      <c r="B62" s="11">
        <v>9796.42</v>
      </c>
      <c r="C62" s="11">
        <v>9923.2199999999993</v>
      </c>
      <c r="D62" s="11">
        <v>9407.06</v>
      </c>
      <c r="E62" s="11">
        <v>9664.73</v>
      </c>
      <c r="F62" s="17">
        <v>5706939904</v>
      </c>
      <c r="G62" s="17">
        <v>163204062358</v>
      </c>
      <c r="H62" s="12">
        <f t="shared" si="1"/>
        <v>-1.5231994174318465E-2</v>
      </c>
      <c r="I62" s="13">
        <f t="shared" si="2"/>
        <v>0</v>
      </c>
      <c r="J62" s="13">
        <f t="shared" si="0"/>
        <v>148.34000000000015</v>
      </c>
      <c r="K62" s="13">
        <f t="shared" si="5"/>
        <v>246.17777984328481</v>
      </c>
      <c r="L62" s="13">
        <f t="shared" si="6"/>
        <v>280.10752233091426</v>
      </c>
      <c r="M62" s="13">
        <f t="shared" si="3"/>
        <v>0.87886886362321459</v>
      </c>
      <c r="N62" s="13">
        <f t="shared" si="4"/>
        <v>46.776487738926178</v>
      </c>
    </row>
    <row r="63" spans="1:14">
      <c r="A63" s="10">
        <v>43157</v>
      </c>
      <c r="B63" s="11">
        <v>9669.43</v>
      </c>
      <c r="C63" s="11">
        <v>10475</v>
      </c>
      <c r="D63" s="11">
        <v>9501.73</v>
      </c>
      <c r="E63" s="11">
        <v>10366.700000000001</v>
      </c>
      <c r="F63" s="17">
        <v>7287690240</v>
      </c>
      <c r="G63" s="17">
        <v>175076064010</v>
      </c>
      <c r="H63" s="12">
        <f t="shared" si="1"/>
        <v>7.0115569526920746E-2</v>
      </c>
      <c r="I63" s="13">
        <f t="shared" si="2"/>
        <v>701.97000000000116</v>
      </c>
      <c r="J63" s="13">
        <f t="shared" si="0"/>
        <v>0</v>
      </c>
      <c r="K63" s="13">
        <f t="shared" si="5"/>
        <v>278.734366997336</v>
      </c>
      <c r="L63" s="13">
        <f t="shared" si="6"/>
        <v>260.09984216442041</v>
      </c>
      <c r="M63" s="13">
        <f t="shared" si="3"/>
        <v>1.0716437375657302</v>
      </c>
      <c r="N63" s="13">
        <f t="shared" si="4"/>
        <v>51.7291519836783</v>
      </c>
    </row>
    <row r="64" spans="1:14">
      <c r="A64" s="10">
        <v>43158</v>
      </c>
      <c r="B64" s="11">
        <v>10393.9</v>
      </c>
      <c r="C64" s="11">
        <v>10878.5</v>
      </c>
      <c r="D64" s="11">
        <v>10246.1</v>
      </c>
      <c r="E64" s="11">
        <v>10725.6</v>
      </c>
      <c r="F64" s="17">
        <v>6966179840</v>
      </c>
      <c r="G64" s="17">
        <v>181158869820</v>
      </c>
      <c r="H64" s="12">
        <f t="shared" si="1"/>
        <v>3.4034661359221473E-2</v>
      </c>
      <c r="I64" s="13">
        <f t="shared" si="2"/>
        <v>358.89999999999964</v>
      </c>
      <c r="J64" s="13">
        <f t="shared" si="0"/>
        <v>0</v>
      </c>
      <c r="K64" s="13">
        <f t="shared" si="5"/>
        <v>284.46048364038342</v>
      </c>
      <c r="L64" s="13">
        <f t="shared" si="6"/>
        <v>241.52128200981898</v>
      </c>
      <c r="M64" s="13">
        <f t="shared" si="3"/>
        <v>1.1777864098486308</v>
      </c>
      <c r="N64" s="13">
        <f t="shared" si="4"/>
        <v>54.081814659248153</v>
      </c>
    </row>
    <row r="65" spans="1:14">
      <c r="A65" s="10">
        <v>43159</v>
      </c>
      <c r="B65" s="11">
        <v>10687.2</v>
      </c>
      <c r="C65" s="11">
        <v>11089.8</v>
      </c>
      <c r="D65" s="11">
        <v>10393.1</v>
      </c>
      <c r="E65" s="11">
        <v>10397.9</v>
      </c>
      <c r="F65" s="17">
        <v>6936189952</v>
      </c>
      <c r="G65" s="17">
        <v>175644310997</v>
      </c>
      <c r="H65" s="12">
        <f t="shared" si="1"/>
        <v>-3.1029544624019759E-2</v>
      </c>
      <c r="I65" s="13">
        <f t="shared" si="2"/>
        <v>0</v>
      </c>
      <c r="J65" s="13">
        <f t="shared" si="0"/>
        <v>327.70000000000073</v>
      </c>
      <c r="K65" s="13">
        <f t="shared" si="5"/>
        <v>264.14187766607034</v>
      </c>
      <c r="L65" s="13">
        <f t="shared" si="6"/>
        <v>247.6769047234034</v>
      </c>
      <c r="M65" s="13">
        <f t="shared" si="3"/>
        <v>1.066477627217824</v>
      </c>
      <c r="N65" s="13">
        <f t="shared" si="4"/>
        <v>51.608476819256097</v>
      </c>
    </row>
    <row r="66" spans="1:14">
      <c r="A66" s="10">
        <v>43160</v>
      </c>
      <c r="B66" s="11">
        <v>10385</v>
      </c>
      <c r="C66" s="11">
        <v>11052.3</v>
      </c>
      <c r="D66" s="11">
        <v>10352.700000000001</v>
      </c>
      <c r="E66" s="11">
        <v>10951</v>
      </c>
      <c r="F66" s="17">
        <v>7317279744</v>
      </c>
      <c r="G66" s="17">
        <v>185009753075</v>
      </c>
      <c r="H66" s="12">
        <f t="shared" si="1"/>
        <v>5.1826913612427403E-2</v>
      </c>
      <c r="I66" s="13">
        <f t="shared" si="2"/>
        <v>553.10000000000036</v>
      </c>
      <c r="J66" s="13">
        <f t="shared" si="0"/>
        <v>0</v>
      </c>
      <c r="K66" s="13">
        <f t="shared" si="5"/>
        <v>284.78174354706533</v>
      </c>
      <c r="L66" s="13">
        <f t="shared" si="6"/>
        <v>229.9856972431603</v>
      </c>
      <c r="M66" s="13">
        <f t="shared" si="3"/>
        <v>1.2382584959010299</v>
      </c>
      <c r="N66" s="13">
        <f t="shared" si="4"/>
        <v>55.322407942097783</v>
      </c>
    </row>
    <row r="67" spans="1:14">
      <c r="A67" s="10">
        <v>43161</v>
      </c>
      <c r="B67" s="11">
        <v>10977.4</v>
      </c>
      <c r="C67" s="11">
        <v>11189</v>
      </c>
      <c r="D67" s="11">
        <v>10850.1</v>
      </c>
      <c r="E67" s="11">
        <v>11086.4</v>
      </c>
      <c r="F67" s="17">
        <v>7620590080</v>
      </c>
      <c r="G67" s="17">
        <v>187318996197</v>
      </c>
      <c r="H67" s="12">
        <f t="shared" si="1"/>
        <v>1.2288355597357697E-2</v>
      </c>
      <c r="I67" s="13">
        <f t="shared" si="2"/>
        <v>135.39999999999964</v>
      </c>
      <c r="J67" s="13">
        <f t="shared" si="0"/>
        <v>0</v>
      </c>
      <c r="K67" s="13">
        <f t="shared" si="5"/>
        <v>274.11161900798919</v>
      </c>
      <c r="L67" s="13">
        <f t="shared" si="6"/>
        <v>213.55814744007742</v>
      </c>
      <c r="M67" s="13">
        <f t="shared" si="3"/>
        <v>1.283545593056348</v>
      </c>
      <c r="N67" s="13">
        <f t="shared" si="4"/>
        <v>56.208450444749921</v>
      </c>
    </row>
    <row r="68" spans="1:14">
      <c r="A68" s="10">
        <v>43162</v>
      </c>
      <c r="B68" s="11">
        <v>11101.9</v>
      </c>
      <c r="C68" s="11">
        <v>11528.2</v>
      </c>
      <c r="D68" s="11">
        <v>11002.4</v>
      </c>
      <c r="E68" s="11">
        <v>11489.7</v>
      </c>
      <c r="F68" s="17">
        <v>6690570240</v>
      </c>
      <c r="G68" s="17">
        <v>194159120569</v>
      </c>
      <c r="H68" s="12">
        <f t="shared" si="1"/>
        <v>3.5731849968247083E-2</v>
      </c>
      <c r="I68" s="13">
        <f t="shared" si="2"/>
        <v>403.30000000000109</v>
      </c>
      <c r="J68" s="13">
        <f t="shared" si="0"/>
        <v>0</v>
      </c>
      <c r="K68" s="13">
        <f t="shared" si="5"/>
        <v>283.33936050741858</v>
      </c>
      <c r="L68" s="13">
        <f t="shared" si="6"/>
        <v>198.30399405150047</v>
      </c>
      <c r="M68" s="13">
        <f t="shared" si="3"/>
        <v>1.4288131808068072</v>
      </c>
      <c r="N68" s="13">
        <f t="shared" si="4"/>
        <v>58.827627917112245</v>
      </c>
    </row>
    <row r="69" spans="1:14">
      <c r="A69" s="10">
        <v>43163</v>
      </c>
      <c r="B69" s="11">
        <v>11497.4</v>
      </c>
      <c r="C69" s="11">
        <v>11512.6</v>
      </c>
      <c r="D69" s="11">
        <v>11136.1</v>
      </c>
      <c r="E69" s="11">
        <v>11512.6</v>
      </c>
      <c r="F69" s="17">
        <v>6084149760</v>
      </c>
      <c r="G69" s="17">
        <v>194567395376</v>
      </c>
      <c r="H69" s="12">
        <f t="shared" si="1"/>
        <v>1.9911058951142032E-3</v>
      </c>
      <c r="I69" s="13">
        <f t="shared" si="2"/>
        <v>22.899999999999636</v>
      </c>
      <c r="J69" s="13">
        <f t="shared" si="0"/>
        <v>0</v>
      </c>
      <c r="K69" s="13">
        <f t="shared" si="5"/>
        <v>264.73654904260292</v>
      </c>
      <c r="L69" s="13">
        <f t="shared" si="6"/>
        <v>184.13942304782185</v>
      </c>
      <c r="M69" s="13">
        <f t="shared" si="3"/>
        <v>1.4376962013932759</v>
      </c>
      <c r="N69" s="13">
        <f t="shared" si="4"/>
        <v>58.977660980541977</v>
      </c>
    </row>
    <row r="70" spans="1:14">
      <c r="A70" s="10">
        <v>43164</v>
      </c>
      <c r="B70" s="11">
        <v>11532.4</v>
      </c>
      <c r="C70" s="11">
        <v>11704.1</v>
      </c>
      <c r="D70" s="11">
        <v>11443.9</v>
      </c>
      <c r="E70" s="11">
        <v>11573.3</v>
      </c>
      <c r="F70" s="17">
        <v>6468539904</v>
      </c>
      <c r="G70" s="17">
        <v>195614809925</v>
      </c>
      <c r="H70" s="12">
        <f t="shared" si="1"/>
        <v>5.258633181219277E-3</v>
      </c>
      <c r="I70" s="13">
        <f t="shared" si="2"/>
        <v>60.699999999998909</v>
      </c>
      <c r="J70" s="13">
        <f t="shared" si="0"/>
        <v>0</v>
      </c>
      <c r="K70" s="13">
        <f t="shared" si="5"/>
        <v>250.16250982527407</v>
      </c>
      <c r="L70" s="13">
        <f t="shared" si="6"/>
        <v>170.98660711583457</v>
      </c>
      <c r="M70" s="13">
        <f t="shared" si="3"/>
        <v>1.4630532416834374</v>
      </c>
      <c r="N70" s="13">
        <f t="shared" si="4"/>
        <v>59.399984414607125</v>
      </c>
    </row>
    <row r="71" spans="1:14">
      <c r="A71" s="10">
        <v>43165</v>
      </c>
      <c r="B71" s="11">
        <v>11500.1</v>
      </c>
      <c r="C71" s="11">
        <v>11500.1</v>
      </c>
      <c r="D71" s="11">
        <v>10694.3</v>
      </c>
      <c r="E71" s="11">
        <v>10779.9</v>
      </c>
      <c r="F71" s="17">
        <v>6832169984</v>
      </c>
      <c r="G71" s="17">
        <v>182225316082</v>
      </c>
      <c r="H71" s="12">
        <f t="shared" si="1"/>
        <v>-7.1017431935583381E-2</v>
      </c>
      <c r="I71" s="13">
        <f t="shared" si="2"/>
        <v>0</v>
      </c>
      <c r="J71" s="13">
        <f t="shared" si="0"/>
        <v>793.39999999999964</v>
      </c>
      <c r="K71" s="13">
        <f t="shared" si="5"/>
        <v>232.29375912346879</v>
      </c>
      <c r="L71" s="13">
        <f t="shared" si="6"/>
        <v>215.44470660756065</v>
      </c>
      <c r="M71" s="13">
        <f t="shared" si="3"/>
        <v>1.0782059247647204</v>
      </c>
      <c r="N71" s="13">
        <f t="shared" si="4"/>
        <v>51.881573039340999</v>
      </c>
    </row>
    <row r="72" spans="1:14">
      <c r="A72" s="10">
        <v>43166</v>
      </c>
      <c r="B72" s="11">
        <v>10803.9</v>
      </c>
      <c r="C72" s="11">
        <v>10929.5</v>
      </c>
      <c r="D72" s="11">
        <v>9692.1200000000008</v>
      </c>
      <c r="E72" s="11">
        <v>9965.57</v>
      </c>
      <c r="F72" s="17">
        <v>8797910016</v>
      </c>
      <c r="G72" s="17">
        <v>168479670395</v>
      </c>
      <c r="H72" s="12">
        <f t="shared" si="1"/>
        <v>-7.854713677038537E-2</v>
      </c>
      <c r="I72" s="13">
        <f t="shared" si="2"/>
        <v>0</v>
      </c>
      <c r="J72" s="13">
        <f t="shared" si="0"/>
        <v>814.32999999999993</v>
      </c>
      <c r="K72" s="13">
        <f t="shared" si="5"/>
        <v>215.70134775750674</v>
      </c>
      <c r="L72" s="13">
        <f t="shared" si="6"/>
        <v>258.22222756416346</v>
      </c>
      <c r="M72" s="13">
        <f t="shared" si="3"/>
        <v>0.83533222446510313</v>
      </c>
      <c r="N72" s="13">
        <f t="shared" si="4"/>
        <v>45.51395182463795</v>
      </c>
    </row>
    <row r="73" spans="1:14">
      <c r="A73" s="10">
        <v>43167</v>
      </c>
      <c r="B73" s="11">
        <v>9951.44</v>
      </c>
      <c r="C73" s="11">
        <v>10147.4</v>
      </c>
      <c r="D73" s="11">
        <v>9335.8700000000008</v>
      </c>
      <c r="E73" s="11">
        <v>9395.01</v>
      </c>
      <c r="F73" s="17">
        <v>7186089984</v>
      </c>
      <c r="G73" s="17">
        <v>158852238332</v>
      </c>
      <c r="H73" s="12">
        <f t="shared" si="1"/>
        <v>-5.8957454968773859E-2</v>
      </c>
      <c r="I73" s="13">
        <f t="shared" si="2"/>
        <v>0</v>
      </c>
      <c r="J73" s="13">
        <f t="shared" ref="J73:J136" si="7">IF(($E73-$E72) &lt; 0, ABS($E73-$E72), 0)</f>
        <v>570.55999999999949</v>
      </c>
      <c r="K73" s="13">
        <f t="shared" si="5"/>
        <v>200.29410863197054</v>
      </c>
      <c r="L73" s="13">
        <f t="shared" si="6"/>
        <v>280.5320684524375</v>
      </c>
      <c r="M73" s="13">
        <f t="shared" si="3"/>
        <v>0.71397936691123487</v>
      </c>
      <c r="N73" s="13">
        <f t="shared" si="4"/>
        <v>41.6562404830986</v>
      </c>
    </row>
    <row r="74" spans="1:14">
      <c r="A74" s="10">
        <v>43168</v>
      </c>
      <c r="B74" s="11">
        <v>9414.69</v>
      </c>
      <c r="C74" s="11">
        <v>9466.35</v>
      </c>
      <c r="D74" s="11">
        <v>8513.0300000000007</v>
      </c>
      <c r="E74" s="11">
        <v>9337.5499999999993</v>
      </c>
      <c r="F74" s="17">
        <v>8704190464</v>
      </c>
      <c r="G74" s="17">
        <v>157898203939</v>
      </c>
      <c r="H74" s="12">
        <f t="shared" ref="H74:H137" si="8">LN($E74/$E73)</f>
        <v>-6.1347920638758317E-3</v>
      </c>
      <c r="I74" s="13">
        <f t="shared" si="2"/>
        <v>0</v>
      </c>
      <c r="J74" s="13">
        <f t="shared" si="7"/>
        <v>57.460000000000946</v>
      </c>
      <c r="K74" s="13">
        <f t="shared" si="5"/>
        <v>185.98738658682981</v>
      </c>
      <c r="L74" s="13">
        <f t="shared" si="6"/>
        <v>264.59834927726348</v>
      </c>
      <c r="M74" s="13">
        <f t="shared" si="3"/>
        <v>0.70290456117675948</v>
      </c>
      <c r="N74" s="13">
        <f t="shared" si="4"/>
        <v>41.276803010676701</v>
      </c>
    </row>
    <row r="75" spans="1:14">
      <c r="A75" s="10">
        <v>43169</v>
      </c>
      <c r="B75" s="11">
        <v>9350.59</v>
      </c>
      <c r="C75" s="11">
        <v>9531.32</v>
      </c>
      <c r="D75" s="11">
        <v>8828.4699999999993</v>
      </c>
      <c r="E75" s="11">
        <v>8866</v>
      </c>
      <c r="F75" s="17">
        <v>5386319872</v>
      </c>
      <c r="G75" s="17">
        <v>149939797150</v>
      </c>
      <c r="H75" s="12">
        <f t="shared" si="8"/>
        <v>-5.1820168874079871E-2</v>
      </c>
      <c r="I75" s="13">
        <f t="shared" ref="I75:I138" si="9">IF(($E75-$E74) &gt; 0, $E75-$E74, 0)</f>
        <v>0</v>
      </c>
      <c r="J75" s="13">
        <f t="shared" si="7"/>
        <v>471.54999999999927</v>
      </c>
      <c r="K75" s="13">
        <f t="shared" si="5"/>
        <v>172.70257325919911</v>
      </c>
      <c r="L75" s="13">
        <f t="shared" si="6"/>
        <v>279.38061004317319</v>
      </c>
      <c r="M75" s="13">
        <f t="shared" si="3"/>
        <v>0.61816234574228712</v>
      </c>
      <c r="N75" s="13">
        <f t="shared" si="4"/>
        <v>38.201503536947172</v>
      </c>
    </row>
    <row r="76" spans="1:14">
      <c r="A76" s="10">
        <v>43170</v>
      </c>
      <c r="B76" s="11">
        <v>8852.7800000000007</v>
      </c>
      <c r="C76" s="11">
        <v>9711.89</v>
      </c>
      <c r="D76" s="11">
        <v>8607.1200000000008</v>
      </c>
      <c r="E76" s="11">
        <v>9578.6299999999992</v>
      </c>
      <c r="F76" s="17">
        <v>6296370176</v>
      </c>
      <c r="G76" s="17">
        <v>162009710243</v>
      </c>
      <c r="H76" s="12">
        <f t="shared" si="8"/>
        <v>7.7310839170488768E-2</v>
      </c>
      <c r="I76" s="13">
        <f t="shared" si="9"/>
        <v>712.6299999999992</v>
      </c>
      <c r="J76" s="13">
        <f t="shared" si="7"/>
        <v>0</v>
      </c>
      <c r="K76" s="13">
        <f t="shared" si="5"/>
        <v>211.26881802639915</v>
      </c>
      <c r="L76" s="13">
        <f t="shared" si="6"/>
        <v>259.42485218294649</v>
      </c>
      <c r="M76" s="13">
        <f t="shared" si="3"/>
        <v>0.81437385912978111</v>
      </c>
      <c r="N76" s="13">
        <f t="shared" si="4"/>
        <v>44.884567479404446</v>
      </c>
    </row>
    <row r="77" spans="1:14">
      <c r="A77" s="10">
        <v>43171</v>
      </c>
      <c r="B77" s="11">
        <v>9602.93</v>
      </c>
      <c r="C77" s="11">
        <v>9937.5</v>
      </c>
      <c r="D77" s="11">
        <v>8956.43</v>
      </c>
      <c r="E77" s="11">
        <v>9205.1200000000008</v>
      </c>
      <c r="F77" s="17">
        <v>6457399808</v>
      </c>
      <c r="G77" s="17">
        <v>155710928717</v>
      </c>
      <c r="H77" s="12">
        <f t="shared" si="8"/>
        <v>-3.9774724500017657E-2</v>
      </c>
      <c r="I77" s="13">
        <f t="shared" si="9"/>
        <v>0</v>
      </c>
      <c r="J77" s="13">
        <f t="shared" si="7"/>
        <v>373.5099999999984</v>
      </c>
      <c r="K77" s="13">
        <f t="shared" si="5"/>
        <v>196.17818816737062</v>
      </c>
      <c r="L77" s="13">
        <f t="shared" si="6"/>
        <v>267.57379131273592</v>
      </c>
      <c r="M77" s="13">
        <f t="shared" si="3"/>
        <v>0.73317415433292843</v>
      </c>
      <c r="N77" s="13">
        <f t="shared" si="4"/>
        <v>42.302393703483055</v>
      </c>
    </row>
    <row r="78" spans="1:14">
      <c r="A78" s="10">
        <v>43172</v>
      </c>
      <c r="B78" s="11">
        <v>9173.0400000000009</v>
      </c>
      <c r="C78" s="11">
        <v>9470.3799999999992</v>
      </c>
      <c r="D78" s="11">
        <v>8958.19</v>
      </c>
      <c r="E78" s="11">
        <v>9194.85</v>
      </c>
      <c r="F78" s="17">
        <v>5991139840</v>
      </c>
      <c r="G78" s="17">
        <v>155555594312</v>
      </c>
      <c r="H78" s="12">
        <f t="shared" si="8"/>
        <v>-1.1163062838133789E-3</v>
      </c>
      <c r="I78" s="13">
        <f t="shared" si="9"/>
        <v>0</v>
      </c>
      <c r="J78" s="13">
        <f t="shared" si="7"/>
        <v>10.270000000000437</v>
      </c>
      <c r="K78" s="13">
        <f t="shared" si="5"/>
        <v>182.16546044112985</v>
      </c>
      <c r="L78" s="13">
        <f t="shared" si="6"/>
        <v>249.19494907611195</v>
      </c>
      <c r="M78" s="13">
        <f t="shared" si="3"/>
        <v>0.73101586174401478</v>
      </c>
      <c r="N78" s="13">
        <f t="shared" si="4"/>
        <v>42.230454260974213</v>
      </c>
    </row>
    <row r="79" spans="1:14">
      <c r="A79" s="10">
        <v>43173</v>
      </c>
      <c r="B79" s="11">
        <v>9214.65</v>
      </c>
      <c r="C79" s="11">
        <v>9355.85</v>
      </c>
      <c r="D79" s="11">
        <v>8068.59</v>
      </c>
      <c r="E79" s="11">
        <v>8269.81</v>
      </c>
      <c r="F79" s="17">
        <v>6438230016</v>
      </c>
      <c r="G79" s="17">
        <v>139920843550</v>
      </c>
      <c r="H79" s="12">
        <f t="shared" si="8"/>
        <v>-0.10603201054485323</v>
      </c>
      <c r="I79" s="13">
        <f t="shared" si="9"/>
        <v>0</v>
      </c>
      <c r="J79" s="13">
        <f t="shared" si="7"/>
        <v>925.04000000000087</v>
      </c>
      <c r="K79" s="13">
        <f t="shared" si="5"/>
        <v>169.15364183819202</v>
      </c>
      <c r="L79" s="13">
        <f t="shared" si="6"/>
        <v>297.46959557067538</v>
      </c>
      <c r="M79" s="13">
        <f t="shared" si="3"/>
        <v>0.5686417850996911</v>
      </c>
      <c r="N79" s="13">
        <f t="shared" si="4"/>
        <v>36.250582542243855</v>
      </c>
    </row>
    <row r="80" spans="1:14">
      <c r="A80" s="10">
        <v>43174</v>
      </c>
      <c r="B80" s="11">
        <v>8290.76</v>
      </c>
      <c r="C80" s="11">
        <v>8428.35</v>
      </c>
      <c r="D80" s="11">
        <v>7783.05</v>
      </c>
      <c r="E80" s="11">
        <v>8300.86</v>
      </c>
      <c r="F80" s="17">
        <v>6834429952</v>
      </c>
      <c r="G80" s="17">
        <v>140460819364</v>
      </c>
      <c r="H80" s="12">
        <f t="shared" si="8"/>
        <v>3.7475897281102379E-3</v>
      </c>
      <c r="I80" s="13">
        <f t="shared" si="9"/>
        <v>31.050000000001091</v>
      </c>
      <c r="J80" s="13">
        <f t="shared" si="7"/>
        <v>0</v>
      </c>
      <c r="K80" s="13">
        <f t="shared" si="5"/>
        <v>159.28909599260695</v>
      </c>
      <c r="L80" s="13">
        <f t="shared" si="6"/>
        <v>276.22176731562712</v>
      </c>
      <c r="M80" s="13">
        <f t="shared" si="3"/>
        <v>0.57667104783452461</v>
      </c>
      <c r="N80" s="13">
        <f t="shared" si="4"/>
        <v>36.575229095920299</v>
      </c>
    </row>
    <row r="81" spans="1:14">
      <c r="A81" s="10">
        <v>43175</v>
      </c>
      <c r="B81" s="11">
        <v>8322.91</v>
      </c>
      <c r="C81" s="11">
        <v>8585.15</v>
      </c>
      <c r="D81" s="11">
        <v>8005.31</v>
      </c>
      <c r="E81" s="11">
        <v>8338.35</v>
      </c>
      <c r="F81" s="17">
        <v>5289379840</v>
      </c>
      <c r="G81" s="17">
        <v>141111773179</v>
      </c>
      <c r="H81" s="12">
        <f t="shared" si="8"/>
        <v>4.5062311780043052E-3</v>
      </c>
      <c r="I81" s="13">
        <f t="shared" si="9"/>
        <v>37.489999999999782</v>
      </c>
      <c r="J81" s="13">
        <f t="shared" si="7"/>
        <v>0</v>
      </c>
      <c r="K81" s="13">
        <f t="shared" si="5"/>
        <v>150.58916056456357</v>
      </c>
      <c r="L81" s="13">
        <f t="shared" si="6"/>
        <v>256.49164107879659</v>
      </c>
      <c r="M81" s="13">
        <f t="shared" si="3"/>
        <v>0.58711137692904847</v>
      </c>
      <c r="N81" s="13">
        <f t="shared" si="4"/>
        <v>36.992449645535828</v>
      </c>
    </row>
    <row r="82" spans="1:14">
      <c r="A82" s="10">
        <v>43176</v>
      </c>
      <c r="B82" s="11">
        <v>8321.91</v>
      </c>
      <c r="C82" s="11">
        <v>8346.5300000000007</v>
      </c>
      <c r="D82" s="11">
        <v>7812.82</v>
      </c>
      <c r="E82" s="11">
        <v>7916.88</v>
      </c>
      <c r="F82" s="17">
        <v>4426149888</v>
      </c>
      <c r="G82" s="17">
        <v>133993486925</v>
      </c>
      <c r="H82" s="12">
        <f t="shared" si="8"/>
        <v>-5.1868166252892853E-2</v>
      </c>
      <c r="I82" s="13">
        <f t="shared" si="9"/>
        <v>0</v>
      </c>
      <c r="J82" s="13">
        <f t="shared" si="7"/>
        <v>421.47000000000025</v>
      </c>
      <c r="K82" s="13">
        <f t="shared" si="5"/>
        <v>139.83279195280903</v>
      </c>
      <c r="L82" s="13">
        <f t="shared" si="6"/>
        <v>268.27580957316826</v>
      </c>
      <c r="M82" s="13">
        <f t="shared" si="3"/>
        <v>0.52122773266544442</v>
      </c>
      <c r="N82" s="13">
        <f t="shared" si="4"/>
        <v>34.26362282734398</v>
      </c>
    </row>
    <row r="83" spans="1:14">
      <c r="A83" s="10">
        <v>43177</v>
      </c>
      <c r="B83" s="11">
        <v>7890.52</v>
      </c>
      <c r="C83" s="11">
        <v>8245.51</v>
      </c>
      <c r="D83" s="11">
        <v>7397.99</v>
      </c>
      <c r="E83" s="11">
        <v>8223.68</v>
      </c>
      <c r="F83" s="17">
        <v>6639190016</v>
      </c>
      <c r="G83" s="17">
        <v>139201713268</v>
      </c>
      <c r="H83" s="12">
        <f t="shared" si="8"/>
        <v>3.8020608632051624E-2</v>
      </c>
      <c r="I83" s="13">
        <f t="shared" si="9"/>
        <v>306.80000000000018</v>
      </c>
      <c r="J83" s="13">
        <f t="shared" si="7"/>
        <v>0</v>
      </c>
      <c r="K83" s="13">
        <f t="shared" si="5"/>
        <v>151.75902109903697</v>
      </c>
      <c r="L83" s="13">
        <f t="shared" si="6"/>
        <v>249.11325174651338</v>
      </c>
      <c r="M83" s="13">
        <f t="shared" si="3"/>
        <v>0.60919690155006379</v>
      </c>
      <c r="N83" s="13">
        <f t="shared" si="4"/>
        <v>37.857200754193165</v>
      </c>
    </row>
    <row r="84" spans="1:14">
      <c r="A84" s="10">
        <v>43178</v>
      </c>
      <c r="B84" s="11">
        <v>8344.1200000000008</v>
      </c>
      <c r="C84" s="11">
        <v>8675.8700000000008</v>
      </c>
      <c r="D84" s="11">
        <v>8182.4</v>
      </c>
      <c r="E84" s="11">
        <v>8630.65</v>
      </c>
      <c r="F84" s="17">
        <v>6729110016</v>
      </c>
      <c r="G84" s="17">
        <v>146107514353</v>
      </c>
      <c r="H84" s="12">
        <f t="shared" si="8"/>
        <v>4.8302023464941307E-2</v>
      </c>
      <c r="I84" s="13">
        <f t="shared" si="9"/>
        <v>406.96999999999935</v>
      </c>
      <c r="J84" s="13">
        <f t="shared" si="7"/>
        <v>0</v>
      </c>
      <c r="K84" s="13">
        <f t="shared" si="5"/>
        <v>169.98837673481998</v>
      </c>
      <c r="L84" s="13">
        <f t="shared" si="6"/>
        <v>231.31944805033388</v>
      </c>
      <c r="M84" s="13">
        <f t="shared" si="3"/>
        <v>0.73486418097379957</v>
      </c>
      <c r="N84" s="13">
        <f t="shared" si="4"/>
        <v>42.358600115964791</v>
      </c>
    </row>
    <row r="85" spans="1:14">
      <c r="A85" s="10">
        <v>43179</v>
      </c>
      <c r="B85" s="11">
        <v>8619.67</v>
      </c>
      <c r="C85" s="11">
        <v>9051.02</v>
      </c>
      <c r="D85" s="11">
        <v>8389.89</v>
      </c>
      <c r="E85" s="11">
        <v>8913.4699999999993</v>
      </c>
      <c r="F85" s="17">
        <v>6361789952</v>
      </c>
      <c r="G85" s="17">
        <v>150909503835</v>
      </c>
      <c r="H85" s="12">
        <f t="shared" si="8"/>
        <v>3.2243794807964521E-2</v>
      </c>
      <c r="I85" s="13">
        <f t="shared" si="9"/>
        <v>282.81999999999971</v>
      </c>
      <c r="J85" s="13">
        <f t="shared" si="7"/>
        <v>0</v>
      </c>
      <c r="K85" s="13">
        <f t="shared" si="5"/>
        <v>178.04777839661853</v>
      </c>
      <c r="L85" s="13">
        <f t="shared" si="6"/>
        <v>214.79663033245288</v>
      </c>
      <c r="M85" s="13">
        <f t="shared" si="3"/>
        <v>0.82891327541332427</v>
      </c>
      <c r="N85" s="13">
        <f t="shared" si="4"/>
        <v>45.322721780014113</v>
      </c>
    </row>
    <row r="86" spans="1:14">
      <c r="A86" s="10">
        <v>43180</v>
      </c>
      <c r="B86" s="11">
        <v>8937.48</v>
      </c>
      <c r="C86" s="11">
        <v>9177.3700000000008</v>
      </c>
      <c r="D86" s="11">
        <v>8846.33</v>
      </c>
      <c r="E86" s="11">
        <v>8929.2800000000007</v>
      </c>
      <c r="F86" s="17">
        <v>6043129856</v>
      </c>
      <c r="G86" s="17">
        <v>151193917440</v>
      </c>
      <c r="H86" s="12">
        <f t="shared" si="8"/>
        <v>1.7721488153591468E-3</v>
      </c>
      <c r="I86" s="13">
        <f t="shared" si="9"/>
        <v>15.81000000000131</v>
      </c>
      <c r="J86" s="13">
        <f t="shared" si="7"/>
        <v>0</v>
      </c>
      <c r="K86" s="13">
        <f t="shared" si="5"/>
        <v>166.45936565400302</v>
      </c>
      <c r="L86" s="13">
        <f t="shared" si="6"/>
        <v>199.45401388013482</v>
      </c>
      <c r="M86" s="13">
        <f t="shared" ref="M86:M149" si="10">$K86/$L86</f>
        <v>0.83457516053820568</v>
      </c>
      <c r="N86" s="13">
        <f t="shared" ref="N86:N149" si="11">100-(100)/(1+$M86)</f>
        <v>45.491467370209463</v>
      </c>
    </row>
    <row r="87" spans="1:14">
      <c r="A87" s="10">
        <v>43181</v>
      </c>
      <c r="B87" s="11">
        <v>8939.44</v>
      </c>
      <c r="C87" s="11">
        <v>9100.7099999999991</v>
      </c>
      <c r="D87" s="11">
        <v>8564.9</v>
      </c>
      <c r="E87" s="11">
        <v>8728.4699999999993</v>
      </c>
      <c r="F87" s="17">
        <v>5530390016</v>
      </c>
      <c r="G87" s="17">
        <v>147809220250</v>
      </c>
      <c r="H87" s="12">
        <f t="shared" si="8"/>
        <v>-2.2745667778083286E-2</v>
      </c>
      <c r="I87" s="13">
        <f t="shared" si="9"/>
        <v>0</v>
      </c>
      <c r="J87" s="13">
        <f t="shared" si="7"/>
        <v>200.81000000000131</v>
      </c>
      <c r="K87" s="13">
        <f t="shared" ref="K87:K150" si="12">($K86*13+$I87)/(14)</f>
        <v>154.56941096443137</v>
      </c>
      <c r="L87" s="13">
        <f t="shared" ref="L87:L150" si="13">($L86*13+$J87)/(14)</f>
        <v>199.55087003155384</v>
      </c>
      <c r="M87" s="13">
        <f t="shared" si="10"/>
        <v>0.7745865048846452</v>
      </c>
      <c r="N87" s="13">
        <f t="shared" si="11"/>
        <v>43.648844547873772</v>
      </c>
    </row>
    <row r="88" spans="1:14">
      <c r="A88" s="10">
        <v>43182</v>
      </c>
      <c r="B88" s="11">
        <v>8736.25</v>
      </c>
      <c r="C88" s="11">
        <v>8879.6200000000008</v>
      </c>
      <c r="D88" s="11">
        <v>8360.6200000000008</v>
      </c>
      <c r="E88" s="11">
        <v>8879.6200000000008</v>
      </c>
      <c r="F88" s="17">
        <v>5954120192</v>
      </c>
      <c r="G88" s="17">
        <v>150383574951</v>
      </c>
      <c r="H88" s="12">
        <f t="shared" si="8"/>
        <v>1.7168666535527132E-2</v>
      </c>
      <c r="I88" s="13">
        <f t="shared" si="9"/>
        <v>151.15000000000146</v>
      </c>
      <c r="J88" s="13">
        <f t="shared" si="7"/>
        <v>0</v>
      </c>
      <c r="K88" s="13">
        <f t="shared" si="12"/>
        <v>154.32516732411497</v>
      </c>
      <c r="L88" s="13">
        <f t="shared" si="13"/>
        <v>185.29723645787141</v>
      </c>
      <c r="M88" s="13">
        <f t="shared" si="10"/>
        <v>0.83285196408853002</v>
      </c>
      <c r="N88" s="13">
        <f t="shared" si="11"/>
        <v>45.440219963574854</v>
      </c>
    </row>
    <row r="89" spans="1:14">
      <c r="A89" s="10">
        <v>43183</v>
      </c>
      <c r="B89" s="11">
        <v>8901.9500000000007</v>
      </c>
      <c r="C89" s="11">
        <v>8996.18</v>
      </c>
      <c r="D89" s="11">
        <v>8665.7000000000007</v>
      </c>
      <c r="E89" s="11">
        <v>8668.1200000000008</v>
      </c>
      <c r="F89" s="17">
        <v>5664600064</v>
      </c>
      <c r="G89" s="17">
        <v>146818882936</v>
      </c>
      <c r="H89" s="12">
        <f t="shared" si="8"/>
        <v>-2.4106835693366916E-2</v>
      </c>
      <c r="I89" s="13">
        <f t="shared" si="9"/>
        <v>0</v>
      </c>
      <c r="J89" s="13">
        <f t="shared" si="7"/>
        <v>211.5</v>
      </c>
      <c r="K89" s="13">
        <f t="shared" si="12"/>
        <v>143.30194108667817</v>
      </c>
      <c r="L89" s="13">
        <f t="shared" si="13"/>
        <v>187.16886242516631</v>
      </c>
      <c r="M89" s="13">
        <f t="shared" si="10"/>
        <v>0.76562917159350175</v>
      </c>
      <c r="N89" s="13">
        <f t="shared" si="11"/>
        <v>43.362965673166364</v>
      </c>
    </row>
    <row r="90" spans="1:14">
      <c r="A90" s="10">
        <v>43184</v>
      </c>
      <c r="B90" s="11">
        <v>8612.81</v>
      </c>
      <c r="C90" s="11">
        <v>8682.01</v>
      </c>
      <c r="D90" s="11">
        <v>8449.1</v>
      </c>
      <c r="E90" s="11">
        <v>8495.7800000000007</v>
      </c>
      <c r="F90" s="17">
        <v>4569880064</v>
      </c>
      <c r="G90" s="17">
        <v>143914265310</v>
      </c>
      <c r="H90" s="12">
        <f t="shared" si="8"/>
        <v>-2.0082357976574049E-2</v>
      </c>
      <c r="I90" s="13">
        <f t="shared" si="9"/>
        <v>0</v>
      </c>
      <c r="J90" s="13">
        <f t="shared" si="7"/>
        <v>172.34000000000015</v>
      </c>
      <c r="K90" s="13">
        <f t="shared" si="12"/>
        <v>133.06608815191544</v>
      </c>
      <c r="L90" s="13">
        <f t="shared" si="13"/>
        <v>186.10965796622585</v>
      </c>
      <c r="M90" s="13">
        <f t="shared" si="10"/>
        <v>0.71498754877118487</v>
      </c>
      <c r="N90" s="13">
        <f t="shared" si="11"/>
        <v>41.690538761257159</v>
      </c>
    </row>
    <row r="91" spans="1:14">
      <c r="A91" s="10">
        <v>43185</v>
      </c>
      <c r="B91" s="11">
        <v>8498.4699999999993</v>
      </c>
      <c r="C91" s="11">
        <v>8530.08</v>
      </c>
      <c r="D91" s="11">
        <v>7921.43</v>
      </c>
      <c r="E91" s="11">
        <v>8209.4</v>
      </c>
      <c r="F91" s="17">
        <v>5921039872</v>
      </c>
      <c r="G91" s="17">
        <v>139078211968</v>
      </c>
      <c r="H91" s="12">
        <f t="shared" si="8"/>
        <v>-3.4289730439756694E-2</v>
      </c>
      <c r="I91" s="13">
        <f t="shared" si="9"/>
        <v>0</v>
      </c>
      <c r="J91" s="13">
        <f t="shared" si="7"/>
        <v>286.38000000000102</v>
      </c>
      <c r="K91" s="13">
        <f t="shared" si="12"/>
        <v>123.56136756963576</v>
      </c>
      <c r="L91" s="13">
        <f t="shared" si="13"/>
        <v>193.27182525435265</v>
      </c>
      <c r="M91" s="13">
        <f t="shared" si="10"/>
        <v>0.63931391658884873</v>
      </c>
      <c r="N91" s="13">
        <f t="shared" si="11"/>
        <v>38.998870815368861</v>
      </c>
    </row>
    <row r="92" spans="1:14">
      <c r="A92" s="10">
        <v>43186</v>
      </c>
      <c r="B92" s="11">
        <v>8200</v>
      </c>
      <c r="C92" s="11">
        <v>8232.7800000000007</v>
      </c>
      <c r="D92" s="11">
        <v>7797.28</v>
      </c>
      <c r="E92" s="11">
        <v>7833.04</v>
      </c>
      <c r="F92" s="17">
        <v>5378250240</v>
      </c>
      <c r="G92" s="17">
        <v>132717053150</v>
      </c>
      <c r="H92" s="12">
        <f t="shared" si="8"/>
        <v>-4.692915421360689E-2</v>
      </c>
      <c r="I92" s="13">
        <f t="shared" si="9"/>
        <v>0</v>
      </c>
      <c r="J92" s="13">
        <f t="shared" si="7"/>
        <v>376.35999999999967</v>
      </c>
      <c r="K92" s="13">
        <f t="shared" si="12"/>
        <v>114.73555560037607</v>
      </c>
      <c r="L92" s="13">
        <f t="shared" si="13"/>
        <v>206.34955202189889</v>
      </c>
      <c r="M92" s="13">
        <f t="shared" si="10"/>
        <v>0.55602522261933351</v>
      </c>
      <c r="N92" s="13">
        <f t="shared" si="11"/>
        <v>35.733689565992321</v>
      </c>
    </row>
    <row r="93" spans="1:14">
      <c r="A93" s="10">
        <v>43187</v>
      </c>
      <c r="B93" s="11">
        <v>7836.83</v>
      </c>
      <c r="C93" s="11">
        <v>8122.89</v>
      </c>
      <c r="D93" s="11">
        <v>7809.17</v>
      </c>
      <c r="E93" s="11">
        <v>7954.48</v>
      </c>
      <c r="F93" s="17">
        <v>4935289856</v>
      </c>
      <c r="G93" s="17">
        <v>134788265876</v>
      </c>
      <c r="H93" s="12">
        <f t="shared" si="8"/>
        <v>1.5384606987571024E-2</v>
      </c>
      <c r="I93" s="13">
        <f t="shared" si="9"/>
        <v>121.4399999999996</v>
      </c>
      <c r="J93" s="13">
        <f t="shared" si="7"/>
        <v>0</v>
      </c>
      <c r="K93" s="13">
        <f t="shared" si="12"/>
        <v>115.21444448606347</v>
      </c>
      <c r="L93" s="13">
        <f t="shared" si="13"/>
        <v>191.61029830604895</v>
      </c>
      <c r="M93" s="13">
        <f t="shared" si="10"/>
        <v>0.60129567932741046</v>
      </c>
      <c r="N93" s="13">
        <f t="shared" si="11"/>
        <v>37.550571520930582</v>
      </c>
    </row>
    <row r="94" spans="1:14">
      <c r="A94" s="10">
        <v>43188</v>
      </c>
      <c r="B94" s="11">
        <v>7979.07</v>
      </c>
      <c r="C94" s="11">
        <v>7994.33</v>
      </c>
      <c r="D94" s="11">
        <v>7081.38</v>
      </c>
      <c r="E94" s="11">
        <v>7165.7</v>
      </c>
      <c r="F94" s="17">
        <v>6361229824</v>
      </c>
      <c r="G94" s="17">
        <v>121436043045</v>
      </c>
      <c r="H94" s="12">
        <f t="shared" si="8"/>
        <v>-0.1044295383129647</v>
      </c>
      <c r="I94" s="13">
        <f t="shared" si="9"/>
        <v>0</v>
      </c>
      <c r="J94" s="13">
        <f t="shared" si="7"/>
        <v>788.77999999999975</v>
      </c>
      <c r="K94" s="13">
        <f t="shared" si="12"/>
        <v>106.9848413084875</v>
      </c>
      <c r="L94" s="13">
        <f t="shared" si="13"/>
        <v>234.26527699847401</v>
      </c>
      <c r="M94" s="13">
        <f t="shared" si="10"/>
        <v>0.45668245281260522</v>
      </c>
      <c r="N94" s="13">
        <f t="shared" si="11"/>
        <v>31.350858378971296</v>
      </c>
    </row>
    <row r="95" spans="1:14">
      <c r="A95" s="10">
        <v>43189</v>
      </c>
      <c r="B95" s="11">
        <v>7171.45</v>
      </c>
      <c r="C95" s="11">
        <v>7276.66</v>
      </c>
      <c r="D95" s="11">
        <v>6683.93</v>
      </c>
      <c r="E95" s="11">
        <v>6890.52</v>
      </c>
      <c r="F95" s="17">
        <v>6289509888</v>
      </c>
      <c r="G95" s="17">
        <v>116786562165</v>
      </c>
      <c r="H95" s="12">
        <f t="shared" si="8"/>
        <v>-3.9159199771114817E-2</v>
      </c>
      <c r="I95" s="13">
        <f t="shared" si="9"/>
        <v>0</v>
      </c>
      <c r="J95" s="13">
        <f t="shared" si="7"/>
        <v>275.17999999999938</v>
      </c>
      <c r="K95" s="13">
        <f t="shared" si="12"/>
        <v>99.343066929309813</v>
      </c>
      <c r="L95" s="13">
        <f t="shared" si="13"/>
        <v>237.18775721286869</v>
      </c>
      <c r="M95" s="13">
        <f t="shared" si="10"/>
        <v>0.41883724563469976</v>
      </c>
      <c r="N95" s="13">
        <f t="shared" si="11"/>
        <v>29.51975266531278</v>
      </c>
    </row>
    <row r="96" spans="1:14">
      <c r="A96" s="10">
        <v>43190</v>
      </c>
      <c r="B96" s="11">
        <v>6892.48</v>
      </c>
      <c r="C96" s="11">
        <v>7207.85</v>
      </c>
      <c r="D96" s="11">
        <v>6863.52</v>
      </c>
      <c r="E96" s="11">
        <v>6973.53</v>
      </c>
      <c r="F96" s="17">
        <v>4553269760</v>
      </c>
      <c r="G96" s="17">
        <v>118204645927</v>
      </c>
      <c r="H96" s="12">
        <f t="shared" si="8"/>
        <v>1.1974998931953433E-2</v>
      </c>
      <c r="I96" s="13">
        <f t="shared" si="9"/>
        <v>83.009999999999309</v>
      </c>
      <c r="J96" s="13">
        <f t="shared" si="7"/>
        <v>0</v>
      </c>
      <c r="K96" s="13">
        <f t="shared" si="12"/>
        <v>98.176419291501915</v>
      </c>
      <c r="L96" s="13">
        <f t="shared" si="13"/>
        <v>220.24577455480662</v>
      </c>
      <c r="M96" s="13">
        <f t="shared" si="10"/>
        <v>0.44575846910094252</v>
      </c>
      <c r="N96" s="13">
        <f t="shared" si="11"/>
        <v>30.832153407902311</v>
      </c>
    </row>
    <row r="97" spans="1:14">
      <c r="A97" s="10">
        <v>43191</v>
      </c>
      <c r="B97" s="11">
        <v>7003.06</v>
      </c>
      <c r="C97" s="11">
        <v>7060.95</v>
      </c>
      <c r="D97" s="11">
        <v>6526.87</v>
      </c>
      <c r="E97" s="11">
        <v>6844.23</v>
      </c>
      <c r="F97" s="17">
        <v>4532100096</v>
      </c>
      <c r="G97" s="17">
        <v>116026809075</v>
      </c>
      <c r="H97" s="12">
        <f t="shared" si="8"/>
        <v>-1.8715591264196495E-2</v>
      </c>
      <c r="I97" s="13">
        <f t="shared" si="9"/>
        <v>0</v>
      </c>
      <c r="J97" s="13">
        <f t="shared" si="7"/>
        <v>129.30000000000018</v>
      </c>
      <c r="K97" s="13">
        <f t="shared" si="12"/>
        <v>91.1638179135375</v>
      </c>
      <c r="L97" s="13">
        <f t="shared" si="13"/>
        <v>213.74964780089186</v>
      </c>
      <c r="M97" s="13">
        <f t="shared" si="10"/>
        <v>0.42649809649490855</v>
      </c>
      <c r="N97" s="13">
        <f t="shared" si="11"/>
        <v>29.898259068334539</v>
      </c>
    </row>
    <row r="98" spans="1:14">
      <c r="A98" s="10">
        <v>43192</v>
      </c>
      <c r="B98" s="11">
        <v>6844.86</v>
      </c>
      <c r="C98" s="11">
        <v>7135.47</v>
      </c>
      <c r="D98" s="11">
        <v>6816.58</v>
      </c>
      <c r="E98" s="11">
        <v>7083.8</v>
      </c>
      <c r="F98" s="17">
        <v>4333440000</v>
      </c>
      <c r="G98" s="17">
        <v>120101932910</v>
      </c>
      <c r="H98" s="12">
        <f t="shared" si="8"/>
        <v>3.4404525341518256E-2</v>
      </c>
      <c r="I98" s="13">
        <f t="shared" si="9"/>
        <v>239.57000000000062</v>
      </c>
      <c r="J98" s="13">
        <f t="shared" si="7"/>
        <v>0</v>
      </c>
      <c r="K98" s="13">
        <f t="shared" si="12"/>
        <v>101.764259491142</v>
      </c>
      <c r="L98" s="13">
        <f t="shared" si="13"/>
        <v>198.48181581511386</v>
      </c>
      <c r="M98" s="13">
        <f t="shared" si="10"/>
        <v>0.51271326329428368</v>
      </c>
      <c r="N98" s="13">
        <f t="shared" si="11"/>
        <v>33.893618555160401</v>
      </c>
    </row>
    <row r="99" spans="1:14">
      <c r="A99" s="10">
        <v>43193</v>
      </c>
      <c r="B99" s="11">
        <v>7102.26</v>
      </c>
      <c r="C99" s="11">
        <v>7530.94</v>
      </c>
      <c r="D99" s="11">
        <v>7072.49</v>
      </c>
      <c r="E99" s="11">
        <v>7456.11</v>
      </c>
      <c r="F99" s="17">
        <v>5499700224</v>
      </c>
      <c r="G99" s="17">
        <v>126429245883</v>
      </c>
      <c r="H99" s="12">
        <f t="shared" si="8"/>
        <v>5.1223343608236098E-2</v>
      </c>
      <c r="I99" s="13">
        <f t="shared" si="9"/>
        <v>372.30999999999949</v>
      </c>
      <c r="J99" s="13">
        <f t="shared" si="7"/>
        <v>0</v>
      </c>
      <c r="K99" s="13">
        <f t="shared" si="12"/>
        <v>121.08895524177467</v>
      </c>
      <c r="L99" s="13">
        <f t="shared" si="13"/>
        <v>184.30454325689146</v>
      </c>
      <c r="M99" s="13">
        <f t="shared" si="10"/>
        <v>0.65700472219502348</v>
      </c>
      <c r="N99" s="13">
        <f t="shared" si="11"/>
        <v>39.650141812794203</v>
      </c>
    </row>
    <row r="100" spans="1:14">
      <c r="A100" s="10">
        <v>43194</v>
      </c>
      <c r="B100" s="11">
        <v>7456.41</v>
      </c>
      <c r="C100" s="11">
        <v>7469.88</v>
      </c>
      <c r="D100" s="11">
        <v>6803.88</v>
      </c>
      <c r="E100" s="11">
        <v>6853.84</v>
      </c>
      <c r="F100" s="17">
        <v>4936000000</v>
      </c>
      <c r="G100" s="17">
        <v>116229557118</v>
      </c>
      <c r="H100" s="12">
        <f t="shared" si="8"/>
        <v>-8.4224751346087215E-2</v>
      </c>
      <c r="I100" s="13">
        <f t="shared" si="9"/>
        <v>0</v>
      </c>
      <c r="J100" s="13">
        <f t="shared" si="7"/>
        <v>602.26999999999953</v>
      </c>
      <c r="K100" s="13">
        <f t="shared" si="12"/>
        <v>112.43974415307649</v>
      </c>
      <c r="L100" s="13">
        <f t="shared" si="13"/>
        <v>214.15921873854202</v>
      </c>
      <c r="M100" s="13">
        <f t="shared" si="10"/>
        <v>0.52502873710213449</v>
      </c>
      <c r="N100" s="13">
        <f t="shared" si="11"/>
        <v>34.427465157135074</v>
      </c>
    </row>
    <row r="101" spans="1:14">
      <c r="A101" s="10">
        <v>43195</v>
      </c>
      <c r="B101" s="11">
        <v>6848.65</v>
      </c>
      <c r="C101" s="11">
        <v>6933.82</v>
      </c>
      <c r="D101" s="11">
        <v>6644.8</v>
      </c>
      <c r="E101" s="11">
        <v>6811.47</v>
      </c>
      <c r="F101" s="17">
        <v>5639320064</v>
      </c>
      <c r="G101" s="17">
        <v>115524404354</v>
      </c>
      <c r="H101" s="12">
        <f t="shared" si="8"/>
        <v>-6.2011232492097147E-3</v>
      </c>
      <c r="I101" s="13">
        <f t="shared" si="9"/>
        <v>0</v>
      </c>
      <c r="J101" s="13">
        <f t="shared" si="7"/>
        <v>42.369999999999891</v>
      </c>
      <c r="K101" s="13">
        <f t="shared" si="12"/>
        <v>104.40833385642817</v>
      </c>
      <c r="L101" s="13">
        <f t="shared" si="13"/>
        <v>201.88856025721756</v>
      </c>
      <c r="M101" s="13">
        <f t="shared" si="10"/>
        <v>0.51715824672485644</v>
      </c>
      <c r="N101" s="13">
        <f t="shared" si="11"/>
        <v>34.08729760664481</v>
      </c>
    </row>
    <row r="102" spans="1:14">
      <c r="A102" s="10">
        <v>43196</v>
      </c>
      <c r="B102" s="11">
        <v>6815.96</v>
      </c>
      <c r="C102" s="11">
        <v>6857.49</v>
      </c>
      <c r="D102" s="11">
        <v>6575</v>
      </c>
      <c r="E102" s="11">
        <v>6636.32</v>
      </c>
      <c r="F102" s="17">
        <v>3766810112</v>
      </c>
      <c r="G102" s="17">
        <v>112565173568</v>
      </c>
      <c r="H102" s="12">
        <f t="shared" si="8"/>
        <v>-2.6050362912112424E-2</v>
      </c>
      <c r="I102" s="13">
        <f t="shared" si="9"/>
        <v>0</v>
      </c>
      <c r="J102" s="13">
        <f t="shared" si="7"/>
        <v>175.15000000000055</v>
      </c>
      <c r="K102" s="13">
        <f t="shared" si="12"/>
        <v>96.950595723826154</v>
      </c>
      <c r="L102" s="13">
        <f t="shared" si="13"/>
        <v>199.97866309598777</v>
      </c>
      <c r="M102" s="13">
        <f t="shared" si="10"/>
        <v>0.48480469977584972</v>
      </c>
      <c r="N102" s="13">
        <f t="shared" si="11"/>
        <v>32.651075245723376</v>
      </c>
    </row>
    <row r="103" spans="1:14">
      <c r="A103" s="10">
        <v>43197</v>
      </c>
      <c r="B103" s="11">
        <v>6630.51</v>
      </c>
      <c r="C103" s="11">
        <v>7050.54</v>
      </c>
      <c r="D103" s="11">
        <v>6630.51</v>
      </c>
      <c r="E103" s="11">
        <v>6911.09</v>
      </c>
      <c r="F103" s="17">
        <v>3976610048</v>
      </c>
      <c r="G103" s="17">
        <v>117241368688</v>
      </c>
      <c r="H103" s="12">
        <f t="shared" si="8"/>
        <v>4.0569774755932375E-2</v>
      </c>
      <c r="I103" s="13">
        <f t="shared" si="9"/>
        <v>274.77000000000044</v>
      </c>
      <c r="J103" s="13">
        <f t="shared" si="7"/>
        <v>0</v>
      </c>
      <c r="K103" s="13">
        <f t="shared" si="12"/>
        <v>109.65198174355289</v>
      </c>
      <c r="L103" s="13">
        <f t="shared" si="13"/>
        <v>185.69447287484579</v>
      </c>
      <c r="M103" s="13">
        <f t="shared" si="10"/>
        <v>0.59049674471170743</v>
      </c>
      <c r="N103" s="13">
        <f t="shared" si="11"/>
        <v>37.12656103667414</v>
      </c>
    </row>
    <row r="104" spans="1:14">
      <c r="A104" s="10">
        <v>43198</v>
      </c>
      <c r="B104" s="11">
        <v>6919.98</v>
      </c>
      <c r="C104" s="11">
        <v>7111.56</v>
      </c>
      <c r="D104" s="11">
        <v>6919.98</v>
      </c>
      <c r="E104" s="11">
        <v>7023.52</v>
      </c>
      <c r="F104" s="17">
        <v>3652499968</v>
      </c>
      <c r="G104" s="17">
        <v>119162880482</v>
      </c>
      <c r="H104" s="12">
        <f t="shared" si="8"/>
        <v>1.6137149126017453E-2</v>
      </c>
      <c r="I104" s="13">
        <f t="shared" si="9"/>
        <v>112.43000000000029</v>
      </c>
      <c r="J104" s="13">
        <f t="shared" si="7"/>
        <v>0</v>
      </c>
      <c r="K104" s="13">
        <f t="shared" si="12"/>
        <v>109.85041161901343</v>
      </c>
      <c r="L104" s="13">
        <f t="shared" si="13"/>
        <v>172.43058195521394</v>
      </c>
      <c r="M104" s="13">
        <f t="shared" si="10"/>
        <v>0.63707035244795096</v>
      </c>
      <c r="N104" s="13">
        <f t="shared" si="11"/>
        <v>38.915270287274105</v>
      </c>
    </row>
    <row r="105" spans="1:14">
      <c r="A105" s="10">
        <v>43199</v>
      </c>
      <c r="B105" s="11">
        <v>7044.32</v>
      </c>
      <c r="C105" s="11">
        <v>7178.11</v>
      </c>
      <c r="D105" s="11">
        <v>6661.99</v>
      </c>
      <c r="E105" s="11">
        <v>6770.73</v>
      </c>
      <c r="F105" s="17">
        <v>4894060032</v>
      </c>
      <c r="G105" s="17">
        <v>114886335694</v>
      </c>
      <c r="H105" s="12">
        <f t="shared" si="8"/>
        <v>-3.6655607100960524E-2</v>
      </c>
      <c r="I105" s="13">
        <f t="shared" si="9"/>
        <v>0</v>
      </c>
      <c r="J105" s="13">
        <f t="shared" si="7"/>
        <v>252.79000000000087</v>
      </c>
      <c r="K105" s="13">
        <f t="shared" si="12"/>
        <v>102.00395364622675</v>
      </c>
      <c r="L105" s="13">
        <f t="shared" si="13"/>
        <v>178.17054038698441</v>
      </c>
      <c r="M105" s="13">
        <f t="shared" si="10"/>
        <v>0.57250740456124405</v>
      </c>
      <c r="N105" s="13">
        <f t="shared" si="11"/>
        <v>36.407294674773446</v>
      </c>
    </row>
    <row r="106" spans="1:14">
      <c r="A106" s="10">
        <v>43200</v>
      </c>
      <c r="B106" s="11">
        <v>6795.44</v>
      </c>
      <c r="C106" s="11">
        <v>6872.41</v>
      </c>
      <c r="D106" s="11">
        <v>6704.15</v>
      </c>
      <c r="E106" s="11">
        <v>6834.76</v>
      </c>
      <c r="F106" s="17">
        <v>4272750080</v>
      </c>
      <c r="G106" s="17">
        <v>115978358964</v>
      </c>
      <c r="H106" s="12">
        <f t="shared" si="8"/>
        <v>9.4124464055182384E-3</v>
      </c>
      <c r="I106" s="13">
        <f t="shared" si="9"/>
        <v>64.030000000000655</v>
      </c>
      <c r="J106" s="13">
        <f t="shared" si="7"/>
        <v>0</v>
      </c>
      <c r="K106" s="13">
        <f t="shared" si="12"/>
        <v>99.29152838578203</v>
      </c>
      <c r="L106" s="13">
        <f t="shared" si="13"/>
        <v>165.44407321648552</v>
      </c>
      <c r="M106" s="13">
        <f t="shared" si="10"/>
        <v>0.6001516189453211</v>
      </c>
      <c r="N106" s="13">
        <f t="shared" si="11"/>
        <v>37.505922053866882</v>
      </c>
    </row>
    <row r="107" spans="1:14">
      <c r="A107" s="10">
        <v>43201</v>
      </c>
      <c r="B107" s="11">
        <v>6843.47</v>
      </c>
      <c r="C107" s="11">
        <v>6968.32</v>
      </c>
      <c r="D107" s="11">
        <v>6817.59</v>
      </c>
      <c r="E107" s="11">
        <v>6968.32</v>
      </c>
      <c r="F107" s="17">
        <v>4641889792</v>
      </c>
      <c r="G107" s="17">
        <v>118267198080</v>
      </c>
      <c r="H107" s="12">
        <f t="shared" si="8"/>
        <v>1.9352806548300586E-2</v>
      </c>
      <c r="I107" s="13">
        <f t="shared" si="9"/>
        <v>133.55999999999949</v>
      </c>
      <c r="J107" s="13">
        <f t="shared" si="7"/>
        <v>0</v>
      </c>
      <c r="K107" s="13">
        <f t="shared" si="12"/>
        <v>101.73927635822614</v>
      </c>
      <c r="L107" s="13">
        <f t="shared" si="13"/>
        <v>153.62663941530801</v>
      </c>
      <c r="M107" s="13">
        <f t="shared" si="10"/>
        <v>0.6622502239548983</v>
      </c>
      <c r="N107" s="13">
        <f t="shared" si="11"/>
        <v>39.840585635732012</v>
      </c>
    </row>
    <row r="108" spans="1:14">
      <c r="A108" s="10">
        <v>43202</v>
      </c>
      <c r="B108" s="11">
        <v>6955.38</v>
      </c>
      <c r="C108" s="11">
        <v>7899.23</v>
      </c>
      <c r="D108" s="11">
        <v>6806.51</v>
      </c>
      <c r="E108" s="11">
        <v>7889.25</v>
      </c>
      <c r="F108" s="17">
        <v>8906250240</v>
      </c>
      <c r="G108" s="17">
        <v>133912618634</v>
      </c>
      <c r="H108" s="12">
        <f t="shared" si="8"/>
        <v>0.12412691058461073</v>
      </c>
      <c r="I108" s="13">
        <f t="shared" si="9"/>
        <v>920.93000000000029</v>
      </c>
      <c r="J108" s="13">
        <f t="shared" si="7"/>
        <v>0</v>
      </c>
      <c r="K108" s="13">
        <f t="shared" si="12"/>
        <v>160.25289947549572</v>
      </c>
      <c r="L108" s="13">
        <f t="shared" si="13"/>
        <v>142.65330802850028</v>
      </c>
      <c r="M108" s="13">
        <f t="shared" si="10"/>
        <v>1.1233731743779771</v>
      </c>
      <c r="N108" s="13">
        <f t="shared" si="11"/>
        <v>52.905122280592956</v>
      </c>
    </row>
    <row r="109" spans="1:14">
      <c r="A109" s="10">
        <v>43203</v>
      </c>
      <c r="B109" s="11">
        <v>7901.09</v>
      </c>
      <c r="C109" s="11">
        <v>8183.96</v>
      </c>
      <c r="D109" s="11">
        <v>7758.93</v>
      </c>
      <c r="E109" s="11">
        <v>7895.96</v>
      </c>
      <c r="F109" s="17">
        <v>7764460032</v>
      </c>
      <c r="G109" s="17">
        <v>134043001354</v>
      </c>
      <c r="H109" s="12">
        <f t="shared" si="8"/>
        <v>8.5016295686309094E-4</v>
      </c>
      <c r="I109" s="13">
        <f t="shared" si="9"/>
        <v>6.7100000000000364</v>
      </c>
      <c r="J109" s="13">
        <f t="shared" si="7"/>
        <v>0</v>
      </c>
      <c r="K109" s="13">
        <f t="shared" si="12"/>
        <v>149.28554951296033</v>
      </c>
      <c r="L109" s="13">
        <f t="shared" si="13"/>
        <v>132.46378602646453</v>
      </c>
      <c r="M109" s="13">
        <f t="shared" si="10"/>
        <v>1.126991413963776</v>
      </c>
      <c r="N109" s="13">
        <f t="shared" si="11"/>
        <v>52.985235697945761</v>
      </c>
    </row>
    <row r="110" spans="1:14">
      <c r="A110" s="10">
        <v>43204</v>
      </c>
      <c r="B110" s="11">
        <v>7874.67</v>
      </c>
      <c r="C110" s="11">
        <v>8140.71</v>
      </c>
      <c r="D110" s="11">
        <v>7846</v>
      </c>
      <c r="E110" s="11">
        <v>7986.24</v>
      </c>
      <c r="F110" s="17">
        <v>5191430144</v>
      </c>
      <c r="G110" s="17">
        <v>135589384440</v>
      </c>
      <c r="H110" s="12">
        <f t="shared" si="8"/>
        <v>1.136882451927621E-2</v>
      </c>
      <c r="I110" s="13">
        <f t="shared" si="9"/>
        <v>90.279999999999745</v>
      </c>
      <c r="J110" s="13">
        <f t="shared" si="7"/>
        <v>0</v>
      </c>
      <c r="K110" s="13">
        <f t="shared" si="12"/>
        <v>145.07086740489171</v>
      </c>
      <c r="L110" s="13">
        <f t="shared" si="13"/>
        <v>123.00208702457421</v>
      </c>
      <c r="M110" s="13">
        <f t="shared" si="10"/>
        <v>1.1794179343957671</v>
      </c>
      <c r="N110" s="13">
        <f t="shared" si="11"/>
        <v>54.116189271552216</v>
      </c>
    </row>
    <row r="111" spans="1:14">
      <c r="A111" s="10">
        <v>43205</v>
      </c>
      <c r="B111" s="11">
        <v>7999.33</v>
      </c>
      <c r="C111" s="11">
        <v>8338.42</v>
      </c>
      <c r="D111" s="11">
        <v>7999.33</v>
      </c>
      <c r="E111" s="11">
        <v>8329.11</v>
      </c>
      <c r="F111" s="17">
        <v>5244480000</v>
      </c>
      <c r="G111" s="17">
        <v>141427138383</v>
      </c>
      <c r="H111" s="12">
        <f t="shared" si="8"/>
        <v>4.2036546952069244E-2</v>
      </c>
      <c r="I111" s="13">
        <f t="shared" si="9"/>
        <v>342.8700000000008</v>
      </c>
      <c r="J111" s="13">
        <f t="shared" si="7"/>
        <v>0</v>
      </c>
      <c r="K111" s="13">
        <f t="shared" si="12"/>
        <v>159.19937687597096</v>
      </c>
      <c r="L111" s="13">
        <f t="shared" si="13"/>
        <v>114.21622366567604</v>
      </c>
      <c r="M111" s="13">
        <f t="shared" si="10"/>
        <v>1.3938420634704729</v>
      </c>
      <c r="N111" s="13">
        <f t="shared" si="11"/>
        <v>58.226149700525774</v>
      </c>
    </row>
    <row r="112" spans="1:14">
      <c r="A112" s="10">
        <v>43206</v>
      </c>
      <c r="B112" s="11">
        <v>8337.57</v>
      </c>
      <c r="C112" s="11">
        <v>8371.15</v>
      </c>
      <c r="D112" s="11">
        <v>7925.73</v>
      </c>
      <c r="E112" s="11">
        <v>8058.67</v>
      </c>
      <c r="F112" s="17">
        <v>5631309824</v>
      </c>
      <c r="G112" s="17">
        <v>136849408643</v>
      </c>
      <c r="H112" s="12">
        <f t="shared" si="8"/>
        <v>-3.3008077238020794E-2</v>
      </c>
      <c r="I112" s="13">
        <f t="shared" si="9"/>
        <v>0</v>
      </c>
      <c r="J112" s="13">
        <f t="shared" si="7"/>
        <v>270.44000000000051</v>
      </c>
      <c r="K112" s="13">
        <f t="shared" si="12"/>
        <v>147.82799281340161</v>
      </c>
      <c r="L112" s="13">
        <f t="shared" si="13"/>
        <v>125.3750648324135</v>
      </c>
      <c r="M112" s="13">
        <f t="shared" si="10"/>
        <v>1.1790860727450112</v>
      </c>
      <c r="N112" s="13">
        <f t="shared" si="11"/>
        <v>54.109201444241599</v>
      </c>
    </row>
    <row r="113" spans="1:14">
      <c r="A113" s="10">
        <v>43207</v>
      </c>
      <c r="B113" s="11">
        <v>8071.66</v>
      </c>
      <c r="C113" s="11">
        <v>8285.9599999999991</v>
      </c>
      <c r="D113" s="11">
        <v>7881.72</v>
      </c>
      <c r="E113" s="11">
        <v>7902.09</v>
      </c>
      <c r="F113" s="17">
        <v>6900879872</v>
      </c>
      <c r="G113" s="17">
        <v>134206623206</v>
      </c>
      <c r="H113" s="12">
        <f t="shared" si="8"/>
        <v>-1.9621249049564915E-2</v>
      </c>
      <c r="I113" s="13">
        <f t="shared" si="9"/>
        <v>0</v>
      </c>
      <c r="J113" s="13">
        <f t="shared" si="7"/>
        <v>156.57999999999993</v>
      </c>
      <c r="K113" s="13">
        <f t="shared" si="12"/>
        <v>137.26885046958722</v>
      </c>
      <c r="L113" s="13">
        <f t="shared" si="13"/>
        <v>127.60398877295539</v>
      </c>
      <c r="M113" s="13">
        <f t="shared" si="10"/>
        <v>1.075741062560579</v>
      </c>
      <c r="N113" s="13">
        <f t="shared" si="11"/>
        <v>51.824434268962882</v>
      </c>
    </row>
    <row r="114" spans="1:14">
      <c r="A114" s="10">
        <v>43208</v>
      </c>
      <c r="B114" s="11">
        <v>7944.43</v>
      </c>
      <c r="C114" s="11">
        <v>8197.7999999999993</v>
      </c>
      <c r="D114" s="11">
        <v>7886.01</v>
      </c>
      <c r="E114" s="11">
        <v>8163.42</v>
      </c>
      <c r="F114" s="17">
        <v>6529909760</v>
      </c>
      <c r="G114" s="17">
        <v>138661092884</v>
      </c>
      <c r="H114" s="12">
        <f t="shared" si="8"/>
        <v>3.2535917371827504E-2</v>
      </c>
      <c r="I114" s="13">
        <f t="shared" si="9"/>
        <v>261.32999999999993</v>
      </c>
      <c r="J114" s="13">
        <f t="shared" si="7"/>
        <v>0</v>
      </c>
      <c r="K114" s="13">
        <f t="shared" si="12"/>
        <v>146.130361150331</v>
      </c>
      <c r="L114" s="13">
        <f t="shared" si="13"/>
        <v>118.48941814631573</v>
      </c>
      <c r="M114" s="13">
        <f t="shared" si="10"/>
        <v>1.2332777343026791</v>
      </c>
      <c r="N114" s="13">
        <f t="shared" si="11"/>
        <v>55.222765863814921</v>
      </c>
    </row>
    <row r="115" spans="1:14">
      <c r="A115" s="10">
        <v>43209</v>
      </c>
      <c r="B115" s="11">
        <v>8159.27</v>
      </c>
      <c r="C115" s="11">
        <v>8298.69</v>
      </c>
      <c r="D115" s="11">
        <v>8138.78</v>
      </c>
      <c r="E115" s="11">
        <v>8294.31</v>
      </c>
      <c r="F115" s="17">
        <v>7063209984</v>
      </c>
      <c r="G115" s="17">
        <v>140902801023</v>
      </c>
      <c r="H115" s="12">
        <f t="shared" si="8"/>
        <v>1.5906538724589078E-2</v>
      </c>
      <c r="I115" s="13">
        <f t="shared" si="9"/>
        <v>130.88999999999942</v>
      </c>
      <c r="J115" s="13">
        <f t="shared" si="7"/>
        <v>0</v>
      </c>
      <c r="K115" s="13">
        <f t="shared" si="12"/>
        <v>145.04176392530732</v>
      </c>
      <c r="L115" s="13">
        <f t="shared" si="13"/>
        <v>110.02588827872174</v>
      </c>
      <c r="M115" s="13">
        <f t="shared" si="10"/>
        <v>1.3182512424519768</v>
      </c>
      <c r="N115" s="13">
        <f t="shared" si="11"/>
        <v>56.864036921972435</v>
      </c>
    </row>
    <row r="116" spans="1:14">
      <c r="A116" s="10">
        <v>43210</v>
      </c>
      <c r="B116" s="11">
        <v>8286.8799999999992</v>
      </c>
      <c r="C116" s="11">
        <v>8880.23</v>
      </c>
      <c r="D116" s="11">
        <v>8244.5400000000009</v>
      </c>
      <c r="E116" s="11">
        <v>8845.83</v>
      </c>
      <c r="F116" s="17">
        <v>8438110208</v>
      </c>
      <c r="G116" s="17">
        <v>150287113368</v>
      </c>
      <c r="H116" s="12">
        <f t="shared" si="8"/>
        <v>6.4376423993551035E-2</v>
      </c>
      <c r="I116" s="13">
        <f t="shared" si="9"/>
        <v>551.52000000000044</v>
      </c>
      <c r="J116" s="13">
        <f t="shared" si="7"/>
        <v>0</v>
      </c>
      <c r="K116" s="13">
        <f t="shared" si="12"/>
        <v>174.07592364492825</v>
      </c>
      <c r="L116" s="13">
        <f t="shared" si="13"/>
        <v>102.16689625881304</v>
      </c>
      <c r="M116" s="13">
        <f t="shared" si="10"/>
        <v>1.7038388168703154</v>
      </c>
      <c r="N116" s="13">
        <f t="shared" si="11"/>
        <v>63.015546867638484</v>
      </c>
    </row>
    <row r="117" spans="1:14">
      <c r="A117" s="10">
        <v>43211</v>
      </c>
      <c r="B117" s="11">
        <v>8848.7900000000009</v>
      </c>
      <c r="C117" s="11">
        <v>8997.57</v>
      </c>
      <c r="D117" s="11">
        <v>8652.15</v>
      </c>
      <c r="E117" s="11">
        <v>8895.58</v>
      </c>
      <c r="F117" s="17">
        <v>7548550144</v>
      </c>
      <c r="G117" s="17">
        <v>151150137128</v>
      </c>
      <c r="H117" s="12">
        <f t="shared" si="8"/>
        <v>5.6083626275318437E-3</v>
      </c>
      <c r="I117" s="13">
        <f t="shared" si="9"/>
        <v>49.75</v>
      </c>
      <c r="J117" s="13">
        <f t="shared" si="7"/>
        <v>0</v>
      </c>
      <c r="K117" s="13">
        <f t="shared" si="12"/>
        <v>165.19550052743338</v>
      </c>
      <c r="L117" s="13">
        <f t="shared" si="13"/>
        <v>94.86926081175497</v>
      </c>
      <c r="M117" s="13">
        <f t="shared" si="10"/>
        <v>1.7412963810820006</v>
      </c>
      <c r="N117" s="13">
        <f t="shared" si="11"/>
        <v>63.520909052333266</v>
      </c>
    </row>
    <row r="118" spans="1:14">
      <c r="A118" s="10">
        <v>43212</v>
      </c>
      <c r="B118" s="11">
        <v>8925.06</v>
      </c>
      <c r="C118" s="11">
        <v>9001.64</v>
      </c>
      <c r="D118" s="11">
        <v>8779.61</v>
      </c>
      <c r="E118" s="11">
        <v>8802.4599999999991</v>
      </c>
      <c r="F118" s="17">
        <v>6629899776</v>
      </c>
      <c r="G118" s="17">
        <v>149585589886</v>
      </c>
      <c r="H118" s="12">
        <f t="shared" si="8"/>
        <v>-1.0523296290322498E-2</v>
      </c>
      <c r="I118" s="13">
        <f t="shared" si="9"/>
        <v>0</v>
      </c>
      <c r="J118" s="13">
        <f t="shared" si="7"/>
        <v>93.1200000000008</v>
      </c>
      <c r="K118" s="13">
        <f t="shared" si="12"/>
        <v>153.395821918331</v>
      </c>
      <c r="L118" s="13">
        <f t="shared" si="13"/>
        <v>94.744313610915384</v>
      </c>
      <c r="M118" s="13">
        <f t="shared" si="10"/>
        <v>1.6190504323908939</v>
      </c>
      <c r="N118" s="13">
        <f t="shared" si="11"/>
        <v>61.818222832497568</v>
      </c>
    </row>
    <row r="119" spans="1:14">
      <c r="A119" s="10">
        <v>43213</v>
      </c>
      <c r="B119" s="11">
        <v>8794.39</v>
      </c>
      <c r="C119" s="11">
        <v>8958.5499999999993</v>
      </c>
      <c r="D119" s="11">
        <v>8788.81</v>
      </c>
      <c r="E119" s="11">
        <v>8930.8799999999992</v>
      </c>
      <c r="F119" s="17">
        <v>6925190144</v>
      </c>
      <c r="G119" s="17">
        <v>151784994312</v>
      </c>
      <c r="H119" s="12">
        <f t="shared" si="8"/>
        <v>1.4483706393010498E-2</v>
      </c>
      <c r="I119" s="13">
        <f t="shared" si="9"/>
        <v>128.42000000000007</v>
      </c>
      <c r="J119" s="13">
        <f t="shared" si="7"/>
        <v>0</v>
      </c>
      <c r="K119" s="13">
        <f t="shared" si="12"/>
        <v>151.61183463845023</v>
      </c>
      <c r="L119" s="13">
        <f t="shared" si="13"/>
        <v>87.976862638707146</v>
      </c>
      <c r="M119" s="13">
        <f t="shared" si="10"/>
        <v>1.7233148590564269</v>
      </c>
      <c r="N119" s="13">
        <f t="shared" si="11"/>
        <v>63.280044660481181</v>
      </c>
    </row>
    <row r="120" spans="1:14">
      <c r="A120" s="10">
        <v>43214</v>
      </c>
      <c r="B120" s="11">
        <v>8934.34</v>
      </c>
      <c r="C120" s="11">
        <v>9732.61</v>
      </c>
      <c r="D120" s="11">
        <v>8927.83</v>
      </c>
      <c r="E120" s="11">
        <v>9697.5</v>
      </c>
      <c r="F120" s="17">
        <v>10678800384</v>
      </c>
      <c r="G120" s="17">
        <v>164833256250</v>
      </c>
      <c r="H120" s="12">
        <f t="shared" si="8"/>
        <v>8.2353186065818887E-2</v>
      </c>
      <c r="I120" s="13">
        <f t="shared" si="9"/>
        <v>766.6200000000008</v>
      </c>
      <c r="J120" s="13">
        <f t="shared" si="7"/>
        <v>0</v>
      </c>
      <c r="K120" s="13">
        <f t="shared" si="12"/>
        <v>195.54098930713241</v>
      </c>
      <c r="L120" s="13">
        <f t="shared" si="13"/>
        <v>81.692801021656649</v>
      </c>
      <c r="M120" s="13">
        <f t="shared" si="10"/>
        <v>2.3936134746474753</v>
      </c>
      <c r="N120" s="13">
        <f t="shared" si="11"/>
        <v>70.532884564766789</v>
      </c>
    </row>
    <row r="121" spans="1:14">
      <c r="A121" s="10">
        <v>43215</v>
      </c>
      <c r="B121" s="11">
        <v>9701.0300000000007</v>
      </c>
      <c r="C121" s="11">
        <v>9745.32</v>
      </c>
      <c r="D121" s="11">
        <v>8799.84</v>
      </c>
      <c r="E121" s="11">
        <v>8845.74</v>
      </c>
      <c r="F121" s="17">
        <v>11083100160</v>
      </c>
      <c r="G121" s="17">
        <v>150369282696</v>
      </c>
      <c r="H121" s="12">
        <f t="shared" si="8"/>
        <v>-9.1932133133307961E-2</v>
      </c>
      <c r="I121" s="13">
        <f t="shared" si="9"/>
        <v>0</v>
      </c>
      <c r="J121" s="13">
        <f t="shared" si="7"/>
        <v>851.76000000000022</v>
      </c>
      <c r="K121" s="13">
        <f t="shared" si="12"/>
        <v>181.57377578519439</v>
      </c>
      <c r="L121" s="13">
        <f t="shared" si="13"/>
        <v>136.69760094868118</v>
      </c>
      <c r="M121" s="13">
        <f t="shared" si="10"/>
        <v>1.3282879474480356</v>
      </c>
      <c r="N121" s="13">
        <f t="shared" si="11"/>
        <v>57.049985973768017</v>
      </c>
    </row>
    <row r="122" spans="1:14">
      <c r="A122" s="10">
        <v>43216</v>
      </c>
      <c r="B122" s="11">
        <v>8867.32</v>
      </c>
      <c r="C122" s="11">
        <v>9281.51</v>
      </c>
      <c r="D122" s="11">
        <v>8727.09</v>
      </c>
      <c r="E122" s="11">
        <v>9281.51</v>
      </c>
      <c r="F122" s="17">
        <v>8970559488</v>
      </c>
      <c r="G122" s="17">
        <v>157793327246</v>
      </c>
      <c r="H122" s="12">
        <f t="shared" si="8"/>
        <v>4.808826187993942E-2</v>
      </c>
      <c r="I122" s="13">
        <f t="shared" si="9"/>
        <v>435.77000000000044</v>
      </c>
      <c r="J122" s="13">
        <f t="shared" si="7"/>
        <v>0</v>
      </c>
      <c r="K122" s="13">
        <f t="shared" si="12"/>
        <v>199.73064894339481</v>
      </c>
      <c r="L122" s="13">
        <f t="shared" si="13"/>
        <v>126.93348659520396</v>
      </c>
      <c r="M122" s="13">
        <f t="shared" si="10"/>
        <v>1.5735063638513607</v>
      </c>
      <c r="N122" s="13">
        <f t="shared" si="11"/>
        <v>61.142509144470978</v>
      </c>
    </row>
    <row r="123" spans="1:14">
      <c r="A123" s="10">
        <v>43217</v>
      </c>
      <c r="B123" s="11">
        <v>9290.6299999999992</v>
      </c>
      <c r="C123" s="11">
        <v>9375.4699999999993</v>
      </c>
      <c r="D123" s="11">
        <v>8987.0499999999993</v>
      </c>
      <c r="E123" s="11">
        <v>8987.0499999999993</v>
      </c>
      <c r="F123" s="17">
        <v>7566289920</v>
      </c>
      <c r="G123" s="17">
        <v>152802874822</v>
      </c>
      <c r="H123" s="12">
        <f t="shared" si="8"/>
        <v>-3.2239596826002241E-2</v>
      </c>
      <c r="I123" s="13">
        <f t="shared" si="9"/>
        <v>0</v>
      </c>
      <c r="J123" s="13">
        <f t="shared" si="7"/>
        <v>294.46000000000095</v>
      </c>
      <c r="K123" s="13">
        <f t="shared" si="12"/>
        <v>185.4641740188666</v>
      </c>
      <c r="L123" s="13">
        <f t="shared" si="13"/>
        <v>138.89966612411803</v>
      </c>
      <c r="M123" s="13">
        <f t="shared" si="10"/>
        <v>1.3352384436485214</v>
      </c>
      <c r="N123" s="13">
        <f t="shared" si="11"/>
        <v>57.177820418302829</v>
      </c>
    </row>
    <row r="124" spans="1:14">
      <c r="A124" s="10">
        <v>43218</v>
      </c>
      <c r="B124" s="11">
        <v>8939.27</v>
      </c>
      <c r="C124" s="11">
        <v>9412.09</v>
      </c>
      <c r="D124" s="11">
        <v>8931.99</v>
      </c>
      <c r="E124" s="11">
        <v>9348.48</v>
      </c>
      <c r="F124" s="17">
        <v>7805479936</v>
      </c>
      <c r="G124" s="17">
        <v>158963068374</v>
      </c>
      <c r="H124" s="12">
        <f t="shared" si="8"/>
        <v>3.9429110987639425E-2</v>
      </c>
      <c r="I124" s="13">
        <f t="shared" si="9"/>
        <v>361.43000000000029</v>
      </c>
      <c r="J124" s="13">
        <f t="shared" si="7"/>
        <v>0</v>
      </c>
      <c r="K124" s="13">
        <f t="shared" si="12"/>
        <v>198.03316158894759</v>
      </c>
      <c r="L124" s="13">
        <f t="shared" si="13"/>
        <v>128.97826140096674</v>
      </c>
      <c r="M124" s="13">
        <f t="shared" si="10"/>
        <v>1.5353995273149437</v>
      </c>
      <c r="N124" s="13">
        <f t="shared" si="11"/>
        <v>60.558484403480705</v>
      </c>
    </row>
    <row r="125" spans="1:14">
      <c r="A125" s="10">
        <v>43219</v>
      </c>
      <c r="B125" s="11">
        <v>9346.41</v>
      </c>
      <c r="C125" s="11">
        <v>9531.49</v>
      </c>
      <c r="D125" s="11">
        <v>9193.7099999999991</v>
      </c>
      <c r="E125" s="11">
        <v>9419.08</v>
      </c>
      <c r="F125" s="17">
        <v>8853000192</v>
      </c>
      <c r="G125" s="17">
        <v>160182287342</v>
      </c>
      <c r="H125" s="12">
        <f t="shared" si="8"/>
        <v>7.5236560350011158E-3</v>
      </c>
      <c r="I125" s="13">
        <f t="shared" si="9"/>
        <v>70.600000000000364</v>
      </c>
      <c r="J125" s="13">
        <f t="shared" si="7"/>
        <v>0</v>
      </c>
      <c r="K125" s="13">
        <f t="shared" si="12"/>
        <v>188.93079290402281</v>
      </c>
      <c r="L125" s="13">
        <f t="shared" si="13"/>
        <v>119.76552844375485</v>
      </c>
      <c r="M125" s="13">
        <f t="shared" si="10"/>
        <v>1.5775056091599</v>
      </c>
      <c r="N125" s="13">
        <f t="shared" si="11"/>
        <v>61.202800240425653</v>
      </c>
    </row>
    <row r="126" spans="1:14">
      <c r="A126" s="10">
        <v>43220</v>
      </c>
      <c r="B126" s="11">
        <v>9426.11</v>
      </c>
      <c r="C126" s="11">
        <v>9477.14</v>
      </c>
      <c r="D126" s="11">
        <v>9166.81</v>
      </c>
      <c r="E126" s="11">
        <v>9240.5499999999993</v>
      </c>
      <c r="F126" s="17">
        <v>8673920000</v>
      </c>
      <c r="G126" s="17">
        <v>157163847314</v>
      </c>
      <c r="H126" s="12">
        <f t="shared" si="8"/>
        <v>-1.9136011583610356E-2</v>
      </c>
      <c r="I126" s="13">
        <f t="shared" si="9"/>
        <v>0</v>
      </c>
      <c r="J126" s="13">
        <f t="shared" si="7"/>
        <v>178.53000000000065</v>
      </c>
      <c r="K126" s="13">
        <f t="shared" si="12"/>
        <v>175.43573626802117</v>
      </c>
      <c r="L126" s="13">
        <f t="shared" si="13"/>
        <v>123.9629906977724</v>
      </c>
      <c r="M126" s="13">
        <f t="shared" si="10"/>
        <v>1.4152267163006882</v>
      </c>
      <c r="N126" s="13">
        <f t="shared" si="11"/>
        <v>58.596019444018808</v>
      </c>
    </row>
    <row r="127" spans="1:14">
      <c r="A127" s="10">
        <v>43221</v>
      </c>
      <c r="B127" s="11">
        <v>9251.4699999999993</v>
      </c>
      <c r="C127" s="11">
        <v>9255.8799999999992</v>
      </c>
      <c r="D127" s="11">
        <v>8891.0499999999993</v>
      </c>
      <c r="E127" s="11">
        <v>9119.01</v>
      </c>
      <c r="F127" s="17">
        <v>7713019904</v>
      </c>
      <c r="G127" s="17">
        <v>155114132125</v>
      </c>
      <c r="H127" s="12">
        <f t="shared" si="8"/>
        <v>-1.3240162129247088E-2</v>
      </c>
      <c r="I127" s="13">
        <f t="shared" si="9"/>
        <v>0</v>
      </c>
      <c r="J127" s="13">
        <f t="shared" si="7"/>
        <v>121.53999999999905</v>
      </c>
      <c r="K127" s="13">
        <f t="shared" si="12"/>
        <v>162.90461224887682</v>
      </c>
      <c r="L127" s="13">
        <f t="shared" si="13"/>
        <v>123.78991993364573</v>
      </c>
      <c r="M127" s="13">
        <f t="shared" si="10"/>
        <v>1.3159763923928334</v>
      </c>
      <c r="N127" s="13">
        <f t="shared" si="11"/>
        <v>56.821666952882261</v>
      </c>
    </row>
    <row r="128" spans="1:14">
      <c r="A128" s="10">
        <v>43222</v>
      </c>
      <c r="B128" s="11">
        <v>9104.6</v>
      </c>
      <c r="C128" s="11">
        <v>9256.52</v>
      </c>
      <c r="D128" s="11">
        <v>9015.14</v>
      </c>
      <c r="E128" s="11">
        <v>9235.92</v>
      </c>
      <c r="F128" s="17">
        <v>7558159872</v>
      </c>
      <c r="G128" s="17">
        <v>157119854754</v>
      </c>
      <c r="H128" s="12">
        <f t="shared" si="8"/>
        <v>1.2738984134001085E-2</v>
      </c>
      <c r="I128" s="13">
        <f t="shared" si="9"/>
        <v>116.90999999999985</v>
      </c>
      <c r="J128" s="13">
        <f t="shared" si="7"/>
        <v>0</v>
      </c>
      <c r="K128" s="13">
        <f t="shared" si="12"/>
        <v>159.61928280252846</v>
      </c>
      <c r="L128" s="13">
        <f t="shared" si="13"/>
        <v>114.94778279552818</v>
      </c>
      <c r="M128" s="13">
        <f t="shared" si="10"/>
        <v>1.3886242859200075</v>
      </c>
      <c r="N128" s="13">
        <f t="shared" si="11"/>
        <v>58.134897736131919</v>
      </c>
    </row>
    <row r="129" spans="1:14">
      <c r="A129" s="10">
        <v>43223</v>
      </c>
      <c r="B129" s="11">
        <v>9233.9699999999993</v>
      </c>
      <c r="C129" s="11">
        <v>9798.33</v>
      </c>
      <c r="D129" s="11">
        <v>9188.15</v>
      </c>
      <c r="E129" s="11">
        <v>9743.86</v>
      </c>
      <c r="F129" s="17">
        <v>10207299584</v>
      </c>
      <c r="G129" s="17">
        <v>165778380092</v>
      </c>
      <c r="H129" s="12">
        <f t="shared" si="8"/>
        <v>5.3537113351832498E-2</v>
      </c>
      <c r="I129" s="13">
        <f t="shared" si="9"/>
        <v>507.94000000000051</v>
      </c>
      <c r="J129" s="13">
        <f t="shared" si="7"/>
        <v>0</v>
      </c>
      <c r="K129" s="13">
        <f t="shared" si="12"/>
        <v>184.49933403091933</v>
      </c>
      <c r="L129" s="13">
        <f t="shared" si="13"/>
        <v>106.7372268815619</v>
      </c>
      <c r="M129" s="13">
        <f t="shared" si="10"/>
        <v>1.7285378252860557</v>
      </c>
      <c r="N129" s="13">
        <f t="shared" si="11"/>
        <v>63.350333987209375</v>
      </c>
    </row>
    <row r="130" spans="1:14">
      <c r="A130" s="10">
        <v>43224</v>
      </c>
      <c r="B130" s="11">
        <v>9695.5</v>
      </c>
      <c r="C130" s="11">
        <v>9779.2000000000007</v>
      </c>
      <c r="D130" s="11">
        <v>9585.9599999999991</v>
      </c>
      <c r="E130" s="11">
        <v>9700.76</v>
      </c>
      <c r="F130" s="17">
        <v>8217829888</v>
      </c>
      <c r="G130" s="17">
        <v>165062796742</v>
      </c>
      <c r="H130" s="12">
        <f t="shared" si="8"/>
        <v>-4.4331100926715272E-3</v>
      </c>
      <c r="I130" s="13">
        <f t="shared" si="9"/>
        <v>0</v>
      </c>
      <c r="J130" s="13">
        <f t="shared" si="7"/>
        <v>43.100000000000364</v>
      </c>
      <c r="K130" s="13">
        <f t="shared" si="12"/>
        <v>171.32081017156796</v>
      </c>
      <c r="L130" s="13">
        <f t="shared" si="13"/>
        <v>102.19171067573608</v>
      </c>
      <c r="M130" s="13">
        <f t="shared" si="10"/>
        <v>1.6764648427814759</v>
      </c>
      <c r="N130" s="13">
        <f t="shared" si="11"/>
        <v>62.637282432570082</v>
      </c>
    </row>
    <row r="131" spans="1:14">
      <c r="A131" s="10">
        <v>43225</v>
      </c>
      <c r="B131" s="11">
        <v>9700.2800000000007</v>
      </c>
      <c r="C131" s="11">
        <v>9964.5</v>
      </c>
      <c r="D131" s="11">
        <v>9695.1200000000008</v>
      </c>
      <c r="E131" s="11">
        <v>9858.15</v>
      </c>
      <c r="F131" s="17">
        <v>7651939840</v>
      </c>
      <c r="G131" s="17">
        <v>167759953654</v>
      </c>
      <c r="H131" s="12">
        <f t="shared" si="8"/>
        <v>1.6094291280031054E-2</v>
      </c>
      <c r="I131" s="13">
        <f t="shared" si="9"/>
        <v>157.38999999999942</v>
      </c>
      <c r="J131" s="13">
        <f t="shared" si="7"/>
        <v>0</v>
      </c>
      <c r="K131" s="13">
        <f t="shared" si="12"/>
        <v>170.3257523021702</v>
      </c>
      <c r="L131" s="13">
        <f t="shared" si="13"/>
        <v>94.892302770326367</v>
      </c>
      <c r="M131" s="13">
        <f t="shared" si="10"/>
        <v>1.794937495767386</v>
      </c>
      <c r="N131" s="13">
        <f t="shared" si="11"/>
        <v>64.221024566224258</v>
      </c>
    </row>
    <row r="132" spans="1:14">
      <c r="A132" s="10">
        <v>43226</v>
      </c>
      <c r="B132" s="11">
        <v>9845.31</v>
      </c>
      <c r="C132" s="11">
        <v>9940.14</v>
      </c>
      <c r="D132" s="11">
        <v>9465.25</v>
      </c>
      <c r="E132" s="11">
        <v>9654.7999999999993</v>
      </c>
      <c r="F132" s="17">
        <v>7222280192</v>
      </c>
      <c r="G132" s="17">
        <v>164316605278</v>
      </c>
      <c r="H132" s="12">
        <f t="shared" si="8"/>
        <v>-2.0843323225283442E-2</v>
      </c>
      <c r="I132" s="13">
        <f t="shared" si="9"/>
        <v>0</v>
      </c>
      <c r="J132" s="13">
        <f t="shared" si="7"/>
        <v>203.35000000000036</v>
      </c>
      <c r="K132" s="13">
        <f t="shared" si="12"/>
        <v>158.15962713772947</v>
      </c>
      <c r="L132" s="13">
        <f t="shared" si="13"/>
        <v>102.63928114387451</v>
      </c>
      <c r="M132" s="13">
        <f t="shared" si="10"/>
        <v>1.5409268788236092</v>
      </c>
      <c r="N132" s="13">
        <f t="shared" si="11"/>
        <v>60.644282669677729</v>
      </c>
    </row>
    <row r="133" spans="1:14">
      <c r="A133" s="10">
        <v>43227</v>
      </c>
      <c r="B133" s="11">
        <v>9645.67</v>
      </c>
      <c r="C133" s="11">
        <v>9665.85</v>
      </c>
      <c r="D133" s="11">
        <v>9231.5300000000007</v>
      </c>
      <c r="E133" s="11">
        <v>9373.01</v>
      </c>
      <c r="F133" s="17">
        <v>7394019840</v>
      </c>
      <c r="G133" s="17">
        <v>159538115686</v>
      </c>
      <c r="H133" s="12">
        <f t="shared" si="8"/>
        <v>-2.9620918352256928E-2</v>
      </c>
      <c r="I133" s="13">
        <f t="shared" si="9"/>
        <v>0</v>
      </c>
      <c r="J133" s="13">
        <f t="shared" si="7"/>
        <v>281.78999999999905</v>
      </c>
      <c r="K133" s="13">
        <f t="shared" si="12"/>
        <v>146.86251091360595</v>
      </c>
      <c r="L133" s="13">
        <f t="shared" si="13"/>
        <v>115.43576106216912</v>
      </c>
      <c r="M133" s="13">
        <f t="shared" si="10"/>
        <v>1.272244489595487</v>
      </c>
      <c r="N133" s="13">
        <f t="shared" si="11"/>
        <v>55.990651332681921</v>
      </c>
    </row>
    <row r="134" spans="1:14">
      <c r="A134" s="10">
        <v>43228</v>
      </c>
      <c r="B134" s="11">
        <v>9380.8700000000008</v>
      </c>
      <c r="C134" s="11">
        <v>9462.75</v>
      </c>
      <c r="D134" s="11">
        <v>9127.77</v>
      </c>
      <c r="E134" s="11">
        <v>9234.82</v>
      </c>
      <c r="F134" s="17">
        <v>7415869952</v>
      </c>
      <c r="G134" s="17">
        <v>157202142973</v>
      </c>
      <c r="H134" s="12">
        <f t="shared" si="8"/>
        <v>-1.4853160263394956E-2</v>
      </c>
      <c r="I134" s="13">
        <f t="shared" si="9"/>
        <v>0</v>
      </c>
      <c r="J134" s="13">
        <f t="shared" si="7"/>
        <v>138.19000000000051</v>
      </c>
      <c r="K134" s="13">
        <f t="shared" si="12"/>
        <v>136.37233156263409</v>
      </c>
      <c r="L134" s="13">
        <f t="shared" si="13"/>
        <v>117.06106384344278</v>
      </c>
      <c r="M134" s="13">
        <f t="shared" si="10"/>
        <v>1.1649674715498755</v>
      </c>
      <c r="N134" s="13">
        <f t="shared" si="11"/>
        <v>53.809929565172105</v>
      </c>
    </row>
    <row r="135" spans="1:14">
      <c r="A135" s="10">
        <v>43229</v>
      </c>
      <c r="B135" s="11">
        <v>9223.73</v>
      </c>
      <c r="C135" s="11">
        <v>9374.76</v>
      </c>
      <c r="D135" s="11">
        <v>9031.6200000000008</v>
      </c>
      <c r="E135" s="11">
        <v>9325.18</v>
      </c>
      <c r="F135" s="17">
        <v>7226890240</v>
      </c>
      <c r="G135" s="17">
        <v>158758858205</v>
      </c>
      <c r="H135" s="12">
        <f t="shared" si="8"/>
        <v>9.7371458979859608E-3</v>
      </c>
      <c r="I135" s="13">
        <f t="shared" si="9"/>
        <v>90.360000000000582</v>
      </c>
      <c r="J135" s="13">
        <f t="shared" si="7"/>
        <v>0</v>
      </c>
      <c r="K135" s="13">
        <f t="shared" si="12"/>
        <v>133.08573645101742</v>
      </c>
      <c r="L135" s="13">
        <f t="shared" si="13"/>
        <v>108.69955928319688</v>
      </c>
      <c r="M135" s="13">
        <f t="shared" si="10"/>
        <v>1.2243447657803912</v>
      </c>
      <c r="N135" s="13">
        <f t="shared" si="11"/>
        <v>55.042940492673175</v>
      </c>
    </row>
    <row r="136" spans="1:14">
      <c r="A136" s="10">
        <v>43230</v>
      </c>
      <c r="B136" s="11">
        <v>9325.9599999999991</v>
      </c>
      <c r="C136" s="11">
        <v>9396.0400000000009</v>
      </c>
      <c r="D136" s="11">
        <v>9040.52</v>
      </c>
      <c r="E136" s="11">
        <v>9043.94</v>
      </c>
      <c r="F136" s="17">
        <v>6906699776</v>
      </c>
      <c r="G136" s="17">
        <v>153988453198</v>
      </c>
      <c r="H136" s="12">
        <f t="shared" si="8"/>
        <v>-3.0623348131564934E-2</v>
      </c>
      <c r="I136" s="13">
        <f t="shared" si="9"/>
        <v>0</v>
      </c>
      <c r="J136" s="13">
        <f t="shared" si="7"/>
        <v>281.23999999999978</v>
      </c>
      <c r="K136" s="13">
        <f t="shared" si="12"/>
        <v>123.57961241880189</v>
      </c>
      <c r="L136" s="13">
        <f t="shared" si="13"/>
        <v>121.02387647725423</v>
      </c>
      <c r="M136" s="13">
        <f t="shared" si="10"/>
        <v>1.0211176175804284</v>
      </c>
      <c r="N136" s="13">
        <f t="shared" si="11"/>
        <v>50.522424261624842</v>
      </c>
    </row>
    <row r="137" spans="1:14">
      <c r="A137" s="10">
        <v>43231</v>
      </c>
      <c r="B137" s="11">
        <v>9052.9599999999991</v>
      </c>
      <c r="C137" s="11">
        <v>9052.9599999999991</v>
      </c>
      <c r="D137" s="11">
        <v>8394.4599999999991</v>
      </c>
      <c r="E137" s="11">
        <v>8441.49</v>
      </c>
      <c r="F137" s="17">
        <v>8488520192</v>
      </c>
      <c r="G137" s="17">
        <v>143743802092</v>
      </c>
      <c r="H137" s="12">
        <f t="shared" si="8"/>
        <v>-6.8936086850252778E-2</v>
      </c>
      <c r="I137" s="13">
        <f t="shared" si="9"/>
        <v>0</v>
      </c>
      <c r="J137" s="13">
        <f t="shared" ref="J137:J200" si="14">IF(($E137-$E136) &lt; 0, ABS($E137-$E136), 0)</f>
        <v>602.45000000000073</v>
      </c>
      <c r="K137" s="13">
        <f t="shared" si="12"/>
        <v>114.75249724603032</v>
      </c>
      <c r="L137" s="13">
        <f t="shared" si="13"/>
        <v>155.41145672887902</v>
      </c>
      <c r="M137" s="13">
        <f t="shared" si="10"/>
        <v>0.73837862189413905</v>
      </c>
      <c r="N137" s="13">
        <f t="shared" si="11"/>
        <v>42.475132436315917</v>
      </c>
    </row>
    <row r="138" spans="1:14">
      <c r="A138" s="10">
        <v>43232</v>
      </c>
      <c r="B138" s="11">
        <v>8441.44</v>
      </c>
      <c r="C138" s="11">
        <v>8664.86</v>
      </c>
      <c r="D138" s="11">
        <v>8223.5</v>
      </c>
      <c r="E138" s="11">
        <v>8504.89</v>
      </c>
      <c r="F138" s="17">
        <v>6821380096</v>
      </c>
      <c r="G138" s="17">
        <v>144841040789</v>
      </c>
      <c r="H138" s="12">
        <f t="shared" ref="H138:H201" si="15">LN($E138/$E137)</f>
        <v>7.482458884872859E-3</v>
      </c>
      <c r="I138" s="13">
        <f t="shared" si="9"/>
        <v>63.399999999999636</v>
      </c>
      <c r="J138" s="13">
        <f t="shared" si="14"/>
        <v>0</v>
      </c>
      <c r="K138" s="13">
        <f t="shared" si="12"/>
        <v>111.0844617284567</v>
      </c>
      <c r="L138" s="13">
        <f t="shared" si="13"/>
        <v>144.31063839110195</v>
      </c>
      <c r="M138" s="13">
        <f t="shared" si="10"/>
        <v>0.76975933976123312</v>
      </c>
      <c r="N138" s="13">
        <f t="shared" si="11"/>
        <v>43.495142105880063</v>
      </c>
    </row>
    <row r="139" spans="1:14">
      <c r="A139" s="10">
        <v>43233</v>
      </c>
      <c r="B139" s="11">
        <v>8515.49</v>
      </c>
      <c r="C139" s="11">
        <v>8773.5499999999993</v>
      </c>
      <c r="D139" s="11">
        <v>8395.1200000000008</v>
      </c>
      <c r="E139" s="11">
        <v>8723.94</v>
      </c>
      <c r="F139" s="17">
        <v>5866379776</v>
      </c>
      <c r="G139" s="17">
        <v>148587777457</v>
      </c>
      <c r="H139" s="12">
        <f t="shared" si="15"/>
        <v>2.5429678540943364E-2</v>
      </c>
      <c r="I139" s="13">
        <f t="shared" ref="I139:I202" si="16">IF(($E139-$E138) &gt; 0, $E139-$E138, 0)</f>
        <v>219.05000000000109</v>
      </c>
      <c r="J139" s="13">
        <f t="shared" si="14"/>
        <v>0</v>
      </c>
      <c r="K139" s="13">
        <f t="shared" si="12"/>
        <v>118.79628589070988</v>
      </c>
      <c r="L139" s="13">
        <f t="shared" si="13"/>
        <v>134.00273564888036</v>
      </c>
      <c r="M139" s="13">
        <f t="shared" si="10"/>
        <v>0.88652134835504359</v>
      </c>
      <c r="N139" s="13">
        <f t="shared" si="11"/>
        <v>46.992383580925164</v>
      </c>
    </row>
    <row r="140" spans="1:14">
      <c r="A140" s="10">
        <v>43234</v>
      </c>
      <c r="B140" s="11">
        <v>8713.1</v>
      </c>
      <c r="C140" s="11">
        <v>8881.1200000000008</v>
      </c>
      <c r="D140" s="11">
        <v>8367.9699999999993</v>
      </c>
      <c r="E140" s="11">
        <v>8716.7900000000009</v>
      </c>
      <c r="F140" s="17">
        <v>7364149760</v>
      </c>
      <c r="G140" s="17">
        <v>148480275422</v>
      </c>
      <c r="H140" s="12">
        <f t="shared" si="15"/>
        <v>-8.1991985433637422E-4</v>
      </c>
      <c r="I140" s="13">
        <f t="shared" si="16"/>
        <v>0</v>
      </c>
      <c r="J140" s="13">
        <f t="shared" si="14"/>
        <v>7.1499999999996362</v>
      </c>
      <c r="K140" s="13">
        <f t="shared" si="12"/>
        <v>110.31083689851631</v>
      </c>
      <c r="L140" s="13">
        <f t="shared" si="13"/>
        <v>124.94182595967459</v>
      </c>
      <c r="M140" s="13">
        <f t="shared" si="10"/>
        <v>0.88289758894767167</v>
      </c>
      <c r="N140" s="13">
        <f t="shared" si="11"/>
        <v>46.890366960484151</v>
      </c>
    </row>
    <row r="141" spans="1:14">
      <c r="A141" s="10">
        <v>43235</v>
      </c>
      <c r="B141" s="11">
        <v>8705.19</v>
      </c>
      <c r="C141" s="11">
        <v>8836.19</v>
      </c>
      <c r="D141" s="11">
        <v>8456.4500000000007</v>
      </c>
      <c r="E141" s="11">
        <v>8510.3799999999992</v>
      </c>
      <c r="F141" s="17">
        <v>6705710080</v>
      </c>
      <c r="G141" s="17">
        <v>144979744412</v>
      </c>
      <c r="H141" s="12">
        <f t="shared" si="15"/>
        <v>-2.3964455944950828E-2</v>
      </c>
      <c r="I141" s="13">
        <f t="shared" si="16"/>
        <v>0</v>
      </c>
      <c r="J141" s="13">
        <f t="shared" si="14"/>
        <v>206.41000000000167</v>
      </c>
      <c r="K141" s="13">
        <f t="shared" si="12"/>
        <v>102.43149140576516</v>
      </c>
      <c r="L141" s="13">
        <f t="shared" si="13"/>
        <v>130.76098124826939</v>
      </c>
      <c r="M141" s="13">
        <f t="shared" si="10"/>
        <v>0.7833490574017915</v>
      </c>
      <c r="N141" s="13">
        <f t="shared" si="11"/>
        <v>43.925728064873262</v>
      </c>
    </row>
    <row r="142" spans="1:14">
      <c r="A142" s="10">
        <v>43236</v>
      </c>
      <c r="B142" s="11">
        <v>8504.41</v>
      </c>
      <c r="C142" s="11">
        <v>8508.43</v>
      </c>
      <c r="D142" s="11">
        <v>8175.49</v>
      </c>
      <c r="E142" s="11">
        <v>8368.83</v>
      </c>
      <c r="F142" s="17">
        <v>6760220160</v>
      </c>
      <c r="G142" s="17">
        <v>142587497878</v>
      </c>
      <c r="H142" s="12">
        <f t="shared" si="15"/>
        <v>-1.6772505153031473E-2</v>
      </c>
      <c r="I142" s="13">
        <f t="shared" si="16"/>
        <v>0</v>
      </c>
      <c r="J142" s="13">
        <f t="shared" si="14"/>
        <v>141.54999999999927</v>
      </c>
      <c r="K142" s="13">
        <f t="shared" si="12"/>
        <v>95.114956305353374</v>
      </c>
      <c r="L142" s="13">
        <f t="shared" si="13"/>
        <v>131.53162544482151</v>
      </c>
      <c r="M142" s="13">
        <f t="shared" si="10"/>
        <v>0.72313374052580837</v>
      </c>
      <c r="N142" s="13">
        <f t="shared" si="11"/>
        <v>41.966199344755829</v>
      </c>
    </row>
    <row r="143" spans="1:14">
      <c r="A143" s="10">
        <v>43237</v>
      </c>
      <c r="B143" s="11">
        <v>8370.0499999999993</v>
      </c>
      <c r="C143" s="11">
        <v>8445.5400000000009</v>
      </c>
      <c r="D143" s="11">
        <v>8054.12</v>
      </c>
      <c r="E143" s="11">
        <v>8094.32</v>
      </c>
      <c r="F143" s="17">
        <v>5862530048</v>
      </c>
      <c r="G143" s="17">
        <v>137923772714</v>
      </c>
      <c r="H143" s="12">
        <f t="shared" si="15"/>
        <v>-3.3351508653788824E-2</v>
      </c>
      <c r="I143" s="13">
        <f t="shared" si="16"/>
        <v>0</v>
      </c>
      <c r="J143" s="13">
        <f t="shared" si="14"/>
        <v>274.51000000000022</v>
      </c>
      <c r="K143" s="13">
        <f t="shared" si="12"/>
        <v>88.321030854970999</v>
      </c>
      <c r="L143" s="13">
        <f t="shared" si="13"/>
        <v>141.74436648447713</v>
      </c>
      <c r="M143" s="13">
        <f t="shared" si="10"/>
        <v>0.62310081906954173</v>
      </c>
      <c r="N143" s="13">
        <f t="shared" si="11"/>
        <v>38.389532661732026</v>
      </c>
    </row>
    <row r="144" spans="1:14">
      <c r="A144" s="10">
        <v>43238</v>
      </c>
      <c r="B144" s="11">
        <v>8091.83</v>
      </c>
      <c r="C144" s="11">
        <v>8274.1200000000008</v>
      </c>
      <c r="D144" s="11">
        <v>7974.82</v>
      </c>
      <c r="E144" s="11">
        <v>8250.9699999999993</v>
      </c>
      <c r="F144" s="17">
        <v>5764190208</v>
      </c>
      <c r="G144" s="17">
        <v>140607667610</v>
      </c>
      <c r="H144" s="12">
        <f t="shared" si="15"/>
        <v>1.9168188062145309E-2</v>
      </c>
      <c r="I144" s="13">
        <f t="shared" si="16"/>
        <v>156.64999999999964</v>
      </c>
      <c r="J144" s="13">
        <f t="shared" si="14"/>
        <v>0</v>
      </c>
      <c r="K144" s="13">
        <f t="shared" si="12"/>
        <v>93.201671508187331</v>
      </c>
      <c r="L144" s="13">
        <f t="shared" si="13"/>
        <v>131.61976887844304</v>
      </c>
      <c r="M144" s="13">
        <f t="shared" si="10"/>
        <v>0.70811301601861498</v>
      </c>
      <c r="N144" s="13">
        <f t="shared" si="11"/>
        <v>41.455864417515677</v>
      </c>
    </row>
    <row r="145" spans="1:14">
      <c r="A145" s="10">
        <v>43239</v>
      </c>
      <c r="B145" s="11">
        <v>8255.73</v>
      </c>
      <c r="C145" s="11">
        <v>8372.06</v>
      </c>
      <c r="D145" s="11">
        <v>8183.35</v>
      </c>
      <c r="E145" s="11">
        <v>8247.18</v>
      </c>
      <c r="F145" s="17">
        <v>4712399872</v>
      </c>
      <c r="G145" s="17">
        <v>140559162894</v>
      </c>
      <c r="H145" s="12">
        <f t="shared" si="15"/>
        <v>-4.5944546105693428E-4</v>
      </c>
      <c r="I145" s="13">
        <f t="shared" si="16"/>
        <v>0</v>
      </c>
      <c r="J145" s="13">
        <f t="shared" si="14"/>
        <v>3.7899999999990541</v>
      </c>
      <c r="K145" s="13">
        <f t="shared" si="12"/>
        <v>86.544409257602524</v>
      </c>
      <c r="L145" s="13">
        <f t="shared" si="13"/>
        <v>122.48907110141133</v>
      </c>
      <c r="M145" s="13">
        <f t="shared" si="10"/>
        <v>0.70654800856437672</v>
      </c>
      <c r="N145" s="13">
        <f t="shared" si="11"/>
        <v>41.402175914099011</v>
      </c>
    </row>
    <row r="146" spans="1:14">
      <c r="A146" s="10">
        <v>43240</v>
      </c>
      <c r="B146" s="11">
        <v>8246.99</v>
      </c>
      <c r="C146" s="11">
        <v>8562.41</v>
      </c>
      <c r="D146" s="11">
        <v>8205.24</v>
      </c>
      <c r="E146" s="11">
        <v>8513.25</v>
      </c>
      <c r="F146" s="17">
        <v>5191059968</v>
      </c>
      <c r="G146" s="17">
        <v>145109512565</v>
      </c>
      <c r="H146" s="12">
        <f t="shared" si="15"/>
        <v>3.1752449589800745E-2</v>
      </c>
      <c r="I146" s="13">
        <f t="shared" si="16"/>
        <v>266.06999999999971</v>
      </c>
      <c r="J146" s="13">
        <f t="shared" si="14"/>
        <v>0</v>
      </c>
      <c r="K146" s="13">
        <f t="shared" si="12"/>
        <v>99.367665739202337</v>
      </c>
      <c r="L146" s="13">
        <f t="shared" si="13"/>
        <v>113.73985173702479</v>
      </c>
      <c r="M146" s="13">
        <f t="shared" si="10"/>
        <v>0.87363983882226215</v>
      </c>
      <c r="N146" s="13">
        <f t="shared" si="11"/>
        <v>46.62794955146861</v>
      </c>
    </row>
    <row r="147" spans="1:14">
      <c r="A147" s="10">
        <v>43241</v>
      </c>
      <c r="B147" s="11">
        <v>8522.33</v>
      </c>
      <c r="C147" s="11">
        <v>8557.52</v>
      </c>
      <c r="D147" s="11">
        <v>8365.1200000000008</v>
      </c>
      <c r="E147" s="11">
        <v>8418.99</v>
      </c>
      <c r="F147" s="17">
        <v>5154990080</v>
      </c>
      <c r="G147" s="17">
        <v>143518943480</v>
      </c>
      <c r="H147" s="12">
        <f t="shared" si="15"/>
        <v>-1.1133904756123575E-2</v>
      </c>
      <c r="I147" s="13">
        <f t="shared" si="16"/>
        <v>0</v>
      </c>
      <c r="J147" s="13">
        <f t="shared" si="14"/>
        <v>94.260000000000218</v>
      </c>
      <c r="K147" s="13">
        <f t="shared" si="12"/>
        <v>92.26997532925931</v>
      </c>
      <c r="L147" s="13">
        <f t="shared" si="13"/>
        <v>112.34843375580876</v>
      </c>
      <c r="M147" s="13">
        <f t="shared" si="10"/>
        <v>0.82128403792267968</v>
      </c>
      <c r="N147" s="13">
        <f t="shared" si="11"/>
        <v>45.093682304459215</v>
      </c>
    </row>
    <row r="148" spans="1:14">
      <c r="A148" s="10">
        <v>43242</v>
      </c>
      <c r="B148" s="11">
        <v>8419.8700000000008</v>
      </c>
      <c r="C148" s="11">
        <v>8423.25</v>
      </c>
      <c r="D148" s="11">
        <v>8004.58</v>
      </c>
      <c r="E148" s="11">
        <v>8041.78</v>
      </c>
      <c r="F148" s="17">
        <v>5137010176</v>
      </c>
      <c r="G148" s="17">
        <v>137104106176</v>
      </c>
      <c r="H148" s="12">
        <f t="shared" si="15"/>
        <v>-4.5839416843418343E-2</v>
      </c>
      <c r="I148" s="13">
        <f t="shared" si="16"/>
        <v>0</v>
      </c>
      <c r="J148" s="13">
        <f t="shared" si="14"/>
        <v>377.21000000000004</v>
      </c>
      <c r="K148" s="13">
        <f t="shared" si="12"/>
        <v>85.679262805740791</v>
      </c>
      <c r="L148" s="13">
        <f t="shared" si="13"/>
        <v>131.26711705896528</v>
      </c>
      <c r="M148" s="13">
        <f t="shared" si="10"/>
        <v>0.65270925975508098</v>
      </c>
      <c r="N148" s="13">
        <f t="shared" si="11"/>
        <v>39.493289936053699</v>
      </c>
    </row>
    <row r="149" spans="1:14">
      <c r="A149" s="10">
        <v>43243</v>
      </c>
      <c r="B149" s="11">
        <v>8037.08</v>
      </c>
      <c r="C149" s="11">
        <v>8054.66</v>
      </c>
      <c r="D149" s="11">
        <v>7507.88</v>
      </c>
      <c r="E149" s="11">
        <v>7557.82</v>
      </c>
      <c r="F149" s="17">
        <v>6491120128</v>
      </c>
      <c r="G149" s="17">
        <v>128868479514</v>
      </c>
      <c r="H149" s="12">
        <f t="shared" si="15"/>
        <v>-6.2067662902475652E-2</v>
      </c>
      <c r="I149" s="13">
        <f t="shared" si="16"/>
        <v>0</v>
      </c>
      <c r="J149" s="13">
        <f t="shared" si="14"/>
        <v>483.96000000000004</v>
      </c>
      <c r="K149" s="13">
        <f t="shared" si="12"/>
        <v>79.559315462473592</v>
      </c>
      <c r="L149" s="13">
        <f t="shared" si="13"/>
        <v>156.45946584046777</v>
      </c>
      <c r="M149" s="13">
        <f t="shared" si="10"/>
        <v>0.50849793609544469</v>
      </c>
      <c r="N149" s="13">
        <f t="shared" si="11"/>
        <v>33.708891734491004</v>
      </c>
    </row>
    <row r="150" spans="1:14">
      <c r="A150" s="10">
        <v>43244</v>
      </c>
      <c r="B150" s="11">
        <v>7561.12</v>
      </c>
      <c r="C150" s="11">
        <v>7738.6</v>
      </c>
      <c r="D150" s="11">
        <v>7331.14</v>
      </c>
      <c r="E150" s="11">
        <v>7587.34</v>
      </c>
      <c r="F150" s="17">
        <v>6049220096</v>
      </c>
      <c r="G150" s="17">
        <v>129385391552</v>
      </c>
      <c r="H150" s="12">
        <f t="shared" si="15"/>
        <v>3.8982800292101548E-3</v>
      </c>
      <c r="I150" s="13">
        <f t="shared" si="16"/>
        <v>29.520000000000437</v>
      </c>
      <c r="J150" s="13">
        <f t="shared" si="14"/>
        <v>0</v>
      </c>
      <c r="K150" s="13">
        <f t="shared" si="12"/>
        <v>75.985078643725501</v>
      </c>
      <c r="L150" s="13">
        <f t="shared" si="13"/>
        <v>145.28378970900579</v>
      </c>
      <c r="M150" s="13">
        <f t="shared" ref="M150:M213" si="17">$K150/$L150</f>
        <v>0.52301140268930757</v>
      </c>
      <c r="N150" s="13">
        <f t="shared" ref="N150:N213" si="18">100-(100)/(1+$M150)</f>
        <v>34.340609779137765</v>
      </c>
    </row>
    <row r="151" spans="1:14">
      <c r="A151" s="10">
        <v>43245</v>
      </c>
      <c r="B151" s="11">
        <v>7592.3</v>
      </c>
      <c r="C151" s="11">
        <v>7659.14</v>
      </c>
      <c r="D151" s="11">
        <v>7392.65</v>
      </c>
      <c r="E151" s="11">
        <v>7480.14</v>
      </c>
      <c r="F151" s="17">
        <v>4867829760</v>
      </c>
      <c r="G151" s="17">
        <v>127573690458</v>
      </c>
      <c r="H151" s="12">
        <f t="shared" si="15"/>
        <v>-1.4229560459840727E-2</v>
      </c>
      <c r="I151" s="13">
        <f t="shared" si="16"/>
        <v>0</v>
      </c>
      <c r="J151" s="13">
        <f t="shared" si="14"/>
        <v>107.19999999999982</v>
      </c>
      <c r="K151" s="13">
        <f t="shared" ref="K151:K214" si="19">($K150*13+$I151)/(14)</f>
        <v>70.557573026316533</v>
      </c>
      <c r="L151" s="13">
        <f t="shared" ref="L151:L214" si="20">($L150*13+$J151)/(14)</f>
        <v>142.56351901550536</v>
      </c>
      <c r="M151" s="13">
        <f t="shared" si="17"/>
        <v>0.49492025388797128</v>
      </c>
      <c r="N151" s="13">
        <f t="shared" si="18"/>
        <v>33.106799683848578</v>
      </c>
    </row>
    <row r="152" spans="1:14">
      <c r="A152" s="10">
        <v>43246</v>
      </c>
      <c r="B152" s="11">
        <v>7486.48</v>
      </c>
      <c r="C152" s="11">
        <v>7595.16</v>
      </c>
      <c r="D152" s="11">
        <v>7349.12</v>
      </c>
      <c r="E152" s="11">
        <v>7355.88</v>
      </c>
      <c r="F152" s="17">
        <v>4051539968</v>
      </c>
      <c r="G152" s="17">
        <v>125469061263</v>
      </c>
      <c r="H152" s="12">
        <f t="shared" si="15"/>
        <v>-1.675151499346338E-2</v>
      </c>
      <c r="I152" s="13">
        <f t="shared" si="16"/>
        <v>0</v>
      </c>
      <c r="J152" s="13">
        <f t="shared" si="14"/>
        <v>124.26000000000022</v>
      </c>
      <c r="K152" s="13">
        <f t="shared" si="19"/>
        <v>65.517746381579641</v>
      </c>
      <c r="L152" s="13">
        <f t="shared" si="20"/>
        <v>141.25612480011213</v>
      </c>
      <c r="M152" s="13">
        <f t="shared" si="17"/>
        <v>0.4638223402651892</v>
      </c>
      <c r="N152" s="13">
        <f t="shared" si="18"/>
        <v>31.685698974997351</v>
      </c>
    </row>
    <row r="153" spans="1:14">
      <c r="A153" s="10">
        <v>43247</v>
      </c>
      <c r="B153" s="11">
        <v>7362.08</v>
      </c>
      <c r="C153" s="11">
        <v>7381.74</v>
      </c>
      <c r="D153" s="11">
        <v>7270.96</v>
      </c>
      <c r="E153" s="11">
        <v>7368.22</v>
      </c>
      <c r="F153" s="17">
        <v>4056519936</v>
      </c>
      <c r="G153" s="17">
        <v>125695017596</v>
      </c>
      <c r="H153" s="12">
        <f t="shared" si="15"/>
        <v>1.676163961006736E-3</v>
      </c>
      <c r="I153" s="13">
        <f t="shared" si="16"/>
        <v>12.340000000000146</v>
      </c>
      <c r="J153" s="13">
        <f t="shared" si="14"/>
        <v>0</v>
      </c>
      <c r="K153" s="13">
        <f t="shared" si="19"/>
        <v>61.719335925752539</v>
      </c>
      <c r="L153" s="13">
        <f t="shared" si="20"/>
        <v>131.16640160010414</v>
      </c>
      <c r="M153" s="13">
        <f t="shared" si="17"/>
        <v>0.47054226671492022</v>
      </c>
      <c r="N153" s="13">
        <f t="shared" si="18"/>
        <v>31.997874346452889</v>
      </c>
    </row>
    <row r="154" spans="1:14">
      <c r="A154" s="10">
        <v>43248</v>
      </c>
      <c r="B154" s="11">
        <v>7371.31</v>
      </c>
      <c r="C154" s="11">
        <v>7419.05</v>
      </c>
      <c r="D154" s="11">
        <v>7100.89</v>
      </c>
      <c r="E154" s="11">
        <v>7135.99</v>
      </c>
      <c r="F154" s="17">
        <v>5040600064</v>
      </c>
      <c r="G154" s="17">
        <v>121747389422</v>
      </c>
      <c r="H154" s="12">
        <f t="shared" si="15"/>
        <v>-3.202516342488141E-2</v>
      </c>
      <c r="I154" s="13">
        <f t="shared" si="16"/>
        <v>0</v>
      </c>
      <c r="J154" s="13">
        <f t="shared" si="14"/>
        <v>232.23000000000047</v>
      </c>
      <c r="K154" s="13">
        <f t="shared" si="19"/>
        <v>57.31081193105593</v>
      </c>
      <c r="L154" s="13">
        <f t="shared" si="20"/>
        <v>138.3852300572396</v>
      </c>
      <c r="M154" s="13">
        <f t="shared" si="17"/>
        <v>0.41413965859904805</v>
      </c>
      <c r="N154" s="13">
        <f t="shared" si="18"/>
        <v>29.285626499530153</v>
      </c>
    </row>
    <row r="155" spans="1:14">
      <c r="A155" s="10">
        <v>43249</v>
      </c>
      <c r="B155" s="11">
        <v>7129.46</v>
      </c>
      <c r="C155" s="11">
        <v>7526.42</v>
      </c>
      <c r="D155" s="11">
        <v>7090.68</v>
      </c>
      <c r="E155" s="11">
        <v>7472.59</v>
      </c>
      <c r="F155" s="17">
        <v>5662660096</v>
      </c>
      <c r="G155" s="17">
        <v>127502651064</v>
      </c>
      <c r="H155" s="12">
        <f t="shared" si="15"/>
        <v>4.6090665333917848E-2</v>
      </c>
      <c r="I155" s="13">
        <f t="shared" si="16"/>
        <v>336.60000000000036</v>
      </c>
      <c r="J155" s="13">
        <f t="shared" si="14"/>
        <v>0</v>
      </c>
      <c r="K155" s="13">
        <f t="shared" si="19"/>
        <v>77.260039650266236</v>
      </c>
      <c r="L155" s="13">
        <f t="shared" si="20"/>
        <v>128.50057076743676</v>
      </c>
      <c r="M155" s="13">
        <f t="shared" si="17"/>
        <v>0.60124277416707517</v>
      </c>
      <c r="N155" s="13">
        <f t="shared" si="18"/>
        <v>37.548508187949579</v>
      </c>
    </row>
    <row r="156" spans="1:14">
      <c r="A156" s="10">
        <v>43250</v>
      </c>
      <c r="B156" s="11">
        <v>7469.73</v>
      </c>
      <c r="C156" s="11">
        <v>7573.77</v>
      </c>
      <c r="D156" s="11">
        <v>7313.6</v>
      </c>
      <c r="E156" s="11">
        <v>7406.52</v>
      </c>
      <c r="F156" s="17">
        <v>4922540032</v>
      </c>
      <c r="G156" s="17">
        <v>126391893474</v>
      </c>
      <c r="H156" s="12">
        <f t="shared" si="15"/>
        <v>-8.880965898238162E-3</v>
      </c>
      <c r="I156" s="13">
        <f t="shared" si="16"/>
        <v>0</v>
      </c>
      <c r="J156" s="13">
        <f t="shared" si="14"/>
        <v>66.069999999999709</v>
      </c>
      <c r="K156" s="13">
        <f t="shared" si="19"/>
        <v>71.741465389532934</v>
      </c>
      <c r="L156" s="13">
        <f t="shared" si="20"/>
        <v>124.04124428404839</v>
      </c>
      <c r="M156" s="13">
        <f t="shared" si="17"/>
        <v>0.57836783082607979</v>
      </c>
      <c r="N156" s="13">
        <f t="shared" si="18"/>
        <v>36.643412234483769</v>
      </c>
    </row>
    <row r="157" spans="1:14">
      <c r="A157" s="10">
        <v>43251</v>
      </c>
      <c r="B157" s="11">
        <v>7406.15</v>
      </c>
      <c r="C157" s="11">
        <v>7608.9</v>
      </c>
      <c r="D157" s="11">
        <v>7361.13</v>
      </c>
      <c r="E157" s="11">
        <v>7494.17</v>
      </c>
      <c r="F157" s="17">
        <v>5127130112</v>
      </c>
      <c r="G157" s="17">
        <v>127902999390</v>
      </c>
      <c r="H157" s="12">
        <f t="shared" si="15"/>
        <v>1.1764691561603003E-2</v>
      </c>
      <c r="I157" s="13">
        <f t="shared" si="16"/>
        <v>87.649999999999636</v>
      </c>
      <c r="J157" s="13">
        <f t="shared" si="14"/>
        <v>0</v>
      </c>
      <c r="K157" s="13">
        <f t="shared" si="19"/>
        <v>72.87778929028056</v>
      </c>
      <c r="L157" s="13">
        <f t="shared" si="20"/>
        <v>115.18115540661636</v>
      </c>
      <c r="M157" s="13">
        <f t="shared" si="17"/>
        <v>0.6327232005357557</v>
      </c>
      <c r="N157" s="13">
        <f t="shared" si="18"/>
        <v>38.75263120706169</v>
      </c>
    </row>
    <row r="158" spans="1:14">
      <c r="A158" s="10">
        <v>43252</v>
      </c>
      <c r="B158" s="11">
        <v>7500.7</v>
      </c>
      <c r="C158" s="11">
        <v>7604.73</v>
      </c>
      <c r="D158" s="11">
        <v>7407.34</v>
      </c>
      <c r="E158" s="11">
        <v>7541.45</v>
      </c>
      <c r="F158" s="17">
        <v>4921460224</v>
      </c>
      <c r="G158" s="17">
        <v>128725854692</v>
      </c>
      <c r="H158" s="12">
        <f t="shared" si="15"/>
        <v>6.2890862947009747E-3</v>
      </c>
      <c r="I158" s="13">
        <f t="shared" si="16"/>
        <v>47.279999999999745</v>
      </c>
      <c r="J158" s="13">
        <f t="shared" si="14"/>
        <v>0</v>
      </c>
      <c r="K158" s="13">
        <f t="shared" si="19"/>
        <v>71.049375769546216</v>
      </c>
      <c r="L158" s="13">
        <f t="shared" si="20"/>
        <v>106.95393002042947</v>
      </c>
      <c r="M158" s="13">
        <f t="shared" si="17"/>
        <v>0.66429887855429848</v>
      </c>
      <c r="N158" s="13">
        <f t="shared" si="18"/>
        <v>39.914638356984597</v>
      </c>
    </row>
    <row r="159" spans="1:14">
      <c r="A159" s="10">
        <v>43253</v>
      </c>
      <c r="B159" s="11">
        <v>7536.72</v>
      </c>
      <c r="C159" s="11">
        <v>7695.83</v>
      </c>
      <c r="D159" s="11">
        <v>7497.26</v>
      </c>
      <c r="E159" s="11">
        <v>7643.45</v>
      </c>
      <c r="F159" s="17">
        <v>4939299840</v>
      </c>
      <c r="G159" s="17">
        <v>130481526036</v>
      </c>
      <c r="H159" s="12">
        <f t="shared" si="15"/>
        <v>1.3434600708282819E-2</v>
      </c>
      <c r="I159" s="13">
        <f t="shared" si="16"/>
        <v>102</v>
      </c>
      <c r="J159" s="13">
        <f t="shared" si="14"/>
        <v>0</v>
      </c>
      <c r="K159" s="13">
        <f t="shared" si="19"/>
        <v>73.260134643150067</v>
      </c>
      <c r="L159" s="13">
        <f t="shared" si="20"/>
        <v>99.314363590398784</v>
      </c>
      <c r="M159" s="13">
        <f t="shared" si="17"/>
        <v>0.73765900514950777</v>
      </c>
      <c r="N159" s="13">
        <f t="shared" si="18"/>
        <v>42.451309662222236</v>
      </c>
    </row>
    <row r="160" spans="1:14">
      <c r="A160" s="10">
        <v>43254</v>
      </c>
      <c r="B160" s="11">
        <v>7632.09</v>
      </c>
      <c r="C160" s="11">
        <v>7754.89</v>
      </c>
      <c r="D160" s="11">
        <v>7613.04</v>
      </c>
      <c r="E160" s="11">
        <v>7720.25</v>
      </c>
      <c r="F160" s="17">
        <v>4851760128</v>
      </c>
      <c r="G160" s="17">
        <v>131808021256</v>
      </c>
      <c r="H160" s="12">
        <f t="shared" si="15"/>
        <v>9.9976750003409089E-3</v>
      </c>
      <c r="I160" s="13">
        <f t="shared" si="16"/>
        <v>76.800000000000182</v>
      </c>
      <c r="J160" s="13">
        <f t="shared" si="14"/>
        <v>0</v>
      </c>
      <c r="K160" s="13">
        <f t="shared" si="19"/>
        <v>73.512982168639354</v>
      </c>
      <c r="L160" s="13">
        <f t="shared" si="20"/>
        <v>92.220480476798883</v>
      </c>
      <c r="M160" s="13">
        <f t="shared" si="17"/>
        <v>0.79714377748372256</v>
      </c>
      <c r="N160" s="13">
        <f t="shared" si="18"/>
        <v>44.356149322668344</v>
      </c>
    </row>
    <row r="161" spans="1:14">
      <c r="A161" s="10">
        <v>43255</v>
      </c>
      <c r="B161" s="11">
        <v>7722.53</v>
      </c>
      <c r="C161" s="11">
        <v>7753.82</v>
      </c>
      <c r="D161" s="11">
        <v>7474.04</v>
      </c>
      <c r="E161" s="11">
        <v>7514.47</v>
      </c>
      <c r="F161" s="17">
        <v>4993169920</v>
      </c>
      <c r="G161" s="17">
        <v>128312205314</v>
      </c>
      <c r="H161" s="12">
        <f t="shared" si="15"/>
        <v>-2.7016251829588458E-2</v>
      </c>
      <c r="I161" s="13">
        <f t="shared" si="16"/>
        <v>0</v>
      </c>
      <c r="J161" s="13">
        <f t="shared" si="14"/>
        <v>205.77999999999975</v>
      </c>
      <c r="K161" s="13">
        <f t="shared" si="19"/>
        <v>68.262054870879396</v>
      </c>
      <c r="L161" s="13">
        <f t="shared" si="20"/>
        <v>100.33187472845609</v>
      </c>
      <c r="M161" s="13">
        <f t="shared" si="17"/>
        <v>0.68036259718686332</v>
      </c>
      <c r="N161" s="13">
        <f t="shared" si="18"/>
        <v>40.489034826523465</v>
      </c>
    </row>
    <row r="162" spans="1:14">
      <c r="A162" s="10">
        <v>43256</v>
      </c>
      <c r="B162" s="11">
        <v>7500.9</v>
      </c>
      <c r="C162" s="11">
        <v>7643.23</v>
      </c>
      <c r="D162" s="11">
        <v>7397</v>
      </c>
      <c r="E162" s="11">
        <v>7633.76</v>
      </c>
      <c r="F162" s="17">
        <v>4961739776</v>
      </c>
      <c r="G162" s="17">
        <v>130365918088</v>
      </c>
      <c r="H162" s="12">
        <f t="shared" si="15"/>
        <v>1.575002042405866E-2</v>
      </c>
      <c r="I162" s="13">
        <f t="shared" si="16"/>
        <v>119.28999999999996</v>
      </c>
      <c r="J162" s="13">
        <f t="shared" si="14"/>
        <v>0</v>
      </c>
      <c r="K162" s="13">
        <f t="shared" si="19"/>
        <v>71.906908094388001</v>
      </c>
      <c r="L162" s="13">
        <f t="shared" si="20"/>
        <v>93.165312247852071</v>
      </c>
      <c r="M162" s="13">
        <f t="shared" si="17"/>
        <v>0.77182060961799459</v>
      </c>
      <c r="N162" s="13">
        <f t="shared" si="18"/>
        <v>43.560877745089527</v>
      </c>
    </row>
    <row r="163" spans="1:14">
      <c r="A163" s="10">
        <v>43257</v>
      </c>
      <c r="B163" s="11">
        <v>7625.97</v>
      </c>
      <c r="C163" s="11">
        <v>7680.43</v>
      </c>
      <c r="D163" s="11">
        <v>7502.01</v>
      </c>
      <c r="E163" s="11">
        <v>7653.98</v>
      </c>
      <c r="F163" s="17">
        <v>4692259840</v>
      </c>
      <c r="G163" s="17">
        <v>130725095161</v>
      </c>
      <c r="H163" s="12">
        <f t="shared" si="15"/>
        <v>2.6452584607802743E-3</v>
      </c>
      <c r="I163" s="13">
        <f t="shared" si="16"/>
        <v>20.219999999999345</v>
      </c>
      <c r="J163" s="13">
        <f t="shared" si="14"/>
        <v>0</v>
      </c>
      <c r="K163" s="13">
        <f t="shared" si="19"/>
        <v>68.214986087645954</v>
      </c>
      <c r="L163" s="13">
        <f t="shared" si="20"/>
        <v>86.510647087291204</v>
      </c>
      <c r="M163" s="13">
        <f t="shared" si="17"/>
        <v>0.78851549935599818</v>
      </c>
      <c r="N163" s="13">
        <f t="shared" si="18"/>
        <v>44.087708473307828</v>
      </c>
    </row>
    <row r="164" spans="1:14">
      <c r="A164" s="10">
        <v>43258</v>
      </c>
      <c r="B164" s="11">
        <v>7650.82</v>
      </c>
      <c r="C164" s="11">
        <v>7741.27</v>
      </c>
      <c r="D164" s="11">
        <v>7650.82</v>
      </c>
      <c r="E164" s="11">
        <v>7678.24</v>
      </c>
      <c r="F164" s="17">
        <v>4485799936</v>
      </c>
      <c r="G164" s="17">
        <v>131153169176</v>
      </c>
      <c r="H164" s="12">
        <f t="shared" si="15"/>
        <v>3.164580242928274E-3</v>
      </c>
      <c r="I164" s="13">
        <f t="shared" si="16"/>
        <v>24.260000000000218</v>
      </c>
      <c r="J164" s="13">
        <f t="shared" si="14"/>
        <v>0</v>
      </c>
      <c r="K164" s="13">
        <f t="shared" si="19"/>
        <v>65.075344224242684</v>
      </c>
      <c r="L164" s="13">
        <f t="shared" si="20"/>
        <v>80.331315152484677</v>
      </c>
      <c r="M164" s="13">
        <f t="shared" si="17"/>
        <v>0.8100868770879307</v>
      </c>
      <c r="N164" s="13">
        <f t="shared" si="18"/>
        <v>44.754032933004808</v>
      </c>
    </row>
    <row r="165" spans="1:14">
      <c r="A165" s="10">
        <v>43259</v>
      </c>
      <c r="B165" s="11">
        <v>7685.14</v>
      </c>
      <c r="C165" s="11">
        <v>7698.19</v>
      </c>
      <c r="D165" s="11">
        <v>7558.4</v>
      </c>
      <c r="E165" s="11">
        <v>7624.92</v>
      </c>
      <c r="F165" s="17">
        <v>4227579904</v>
      </c>
      <c r="G165" s="17">
        <v>130256218613</v>
      </c>
      <c r="H165" s="12">
        <f t="shared" si="15"/>
        <v>-6.9685235950637751E-3</v>
      </c>
      <c r="I165" s="13">
        <f t="shared" si="16"/>
        <v>0</v>
      </c>
      <c r="J165" s="13">
        <f t="shared" si="14"/>
        <v>53.319999999999709</v>
      </c>
      <c r="K165" s="13">
        <f t="shared" si="19"/>
        <v>60.427105351082496</v>
      </c>
      <c r="L165" s="13">
        <f t="shared" si="20"/>
        <v>78.401935498735753</v>
      </c>
      <c r="M165" s="13">
        <f t="shared" si="17"/>
        <v>0.77073486727960805</v>
      </c>
      <c r="N165" s="13">
        <f t="shared" si="18"/>
        <v>43.526271579194308</v>
      </c>
    </row>
    <row r="166" spans="1:14">
      <c r="A166" s="10">
        <v>43260</v>
      </c>
      <c r="B166" s="11">
        <v>7632.52</v>
      </c>
      <c r="C166" s="11">
        <v>7683.58</v>
      </c>
      <c r="D166" s="11">
        <v>7531.98</v>
      </c>
      <c r="E166" s="11">
        <v>7531.98</v>
      </c>
      <c r="F166" s="17">
        <v>3845220096</v>
      </c>
      <c r="G166" s="17">
        <v>128682085689</v>
      </c>
      <c r="H166" s="12">
        <f t="shared" si="15"/>
        <v>-1.2263875181004654E-2</v>
      </c>
      <c r="I166" s="13">
        <f t="shared" si="16"/>
        <v>0</v>
      </c>
      <c r="J166" s="13">
        <f t="shared" si="14"/>
        <v>92.940000000000509</v>
      </c>
      <c r="K166" s="13">
        <f t="shared" si="19"/>
        <v>56.110883540290892</v>
      </c>
      <c r="L166" s="13">
        <f t="shared" si="20"/>
        <v>79.440368677397515</v>
      </c>
      <c r="M166" s="13">
        <f t="shared" si="17"/>
        <v>0.70632707871930656</v>
      </c>
      <c r="N166" s="13">
        <f t="shared" si="18"/>
        <v>41.394588852768152</v>
      </c>
    </row>
    <row r="167" spans="1:14">
      <c r="A167" s="10">
        <v>43261</v>
      </c>
      <c r="B167" s="11">
        <v>7499.55</v>
      </c>
      <c r="C167" s="11">
        <v>7499.55</v>
      </c>
      <c r="D167" s="11">
        <v>6709.07</v>
      </c>
      <c r="E167" s="11">
        <v>6786.02</v>
      </c>
      <c r="F167" s="17">
        <v>5804839936</v>
      </c>
      <c r="G167" s="17">
        <v>115948312827</v>
      </c>
      <c r="H167" s="12">
        <f t="shared" si="15"/>
        <v>-0.10429334185213082</v>
      </c>
      <c r="I167" s="13">
        <f t="shared" si="16"/>
        <v>0</v>
      </c>
      <c r="J167" s="13">
        <f t="shared" si="14"/>
        <v>745.95999999999913</v>
      </c>
      <c r="K167" s="13">
        <f t="shared" si="19"/>
        <v>52.102963287412976</v>
      </c>
      <c r="L167" s="13">
        <f t="shared" si="20"/>
        <v>127.04891377186905</v>
      </c>
      <c r="M167" s="13">
        <f t="shared" si="17"/>
        <v>0.41010160370965348</v>
      </c>
      <c r="N167" s="13">
        <f t="shared" si="18"/>
        <v>29.08312440967164</v>
      </c>
    </row>
    <row r="168" spans="1:14">
      <c r="A168" s="10">
        <v>43262</v>
      </c>
      <c r="B168" s="11">
        <v>6799.29</v>
      </c>
      <c r="C168" s="11">
        <v>6910.18</v>
      </c>
      <c r="D168" s="11">
        <v>6706.63</v>
      </c>
      <c r="E168" s="11">
        <v>6906.92</v>
      </c>
      <c r="F168" s="17">
        <v>4745269760</v>
      </c>
      <c r="G168" s="17">
        <v>118025877189</v>
      </c>
      <c r="H168" s="12">
        <f t="shared" si="15"/>
        <v>1.7659193985152536E-2</v>
      </c>
      <c r="I168" s="13">
        <f t="shared" si="16"/>
        <v>120.89999999999964</v>
      </c>
      <c r="J168" s="13">
        <f t="shared" si="14"/>
        <v>0</v>
      </c>
      <c r="K168" s="13">
        <f t="shared" si="19"/>
        <v>57.017037338312022</v>
      </c>
      <c r="L168" s="13">
        <f t="shared" si="20"/>
        <v>117.97399135959269</v>
      </c>
      <c r="M168" s="13">
        <f t="shared" si="17"/>
        <v>0.48330175728750452</v>
      </c>
      <c r="N168" s="13">
        <f t="shared" si="18"/>
        <v>32.582834538759826</v>
      </c>
    </row>
    <row r="169" spans="1:14">
      <c r="A169" s="10">
        <v>43263</v>
      </c>
      <c r="B169" s="11">
        <v>6905.82</v>
      </c>
      <c r="C169" s="11">
        <v>6907.96</v>
      </c>
      <c r="D169" s="11">
        <v>6542.08</v>
      </c>
      <c r="E169" s="11">
        <v>6582.36</v>
      </c>
      <c r="F169" s="17">
        <v>4654380032</v>
      </c>
      <c r="G169" s="17">
        <v>112491874164</v>
      </c>
      <c r="H169" s="12">
        <f t="shared" si="15"/>
        <v>-4.8130463940027055E-2</v>
      </c>
      <c r="I169" s="13">
        <f t="shared" si="16"/>
        <v>0</v>
      </c>
      <c r="J169" s="13">
        <f t="shared" si="14"/>
        <v>324.5600000000004</v>
      </c>
      <c r="K169" s="13">
        <f t="shared" si="19"/>
        <v>52.944391814146876</v>
      </c>
      <c r="L169" s="13">
        <f t="shared" si="20"/>
        <v>132.73013483390753</v>
      </c>
      <c r="M169" s="13">
        <f t="shared" si="17"/>
        <v>0.39888750117220245</v>
      </c>
      <c r="N169" s="13">
        <f t="shared" si="18"/>
        <v>28.514623287287449</v>
      </c>
    </row>
    <row r="170" spans="1:14">
      <c r="A170" s="10">
        <v>43264</v>
      </c>
      <c r="B170" s="11">
        <v>6596.88</v>
      </c>
      <c r="C170" s="11">
        <v>6631.66</v>
      </c>
      <c r="D170" s="11">
        <v>6285.63</v>
      </c>
      <c r="E170" s="11">
        <v>6349.9</v>
      </c>
      <c r="F170" s="17">
        <v>5052349952</v>
      </c>
      <c r="G170" s="17">
        <v>108530585830</v>
      </c>
      <c r="H170" s="12">
        <f t="shared" si="15"/>
        <v>-3.595427889804477E-2</v>
      </c>
      <c r="I170" s="13">
        <f t="shared" si="16"/>
        <v>0</v>
      </c>
      <c r="J170" s="13">
        <f t="shared" si="14"/>
        <v>232.46000000000004</v>
      </c>
      <c r="K170" s="13">
        <f t="shared" si="19"/>
        <v>49.162649541707815</v>
      </c>
      <c r="L170" s="13">
        <f t="shared" si="20"/>
        <v>139.85369663148555</v>
      </c>
      <c r="M170" s="13">
        <f t="shared" si="17"/>
        <v>0.35152913884894571</v>
      </c>
      <c r="N170" s="13">
        <f t="shared" si="18"/>
        <v>26.009734362688761</v>
      </c>
    </row>
    <row r="171" spans="1:14">
      <c r="A171" s="10">
        <v>43265</v>
      </c>
      <c r="B171" s="11">
        <v>6342.75</v>
      </c>
      <c r="C171" s="11">
        <v>6707.14</v>
      </c>
      <c r="D171" s="11">
        <v>6334.46</v>
      </c>
      <c r="E171" s="11">
        <v>6675.35</v>
      </c>
      <c r="F171" s="17">
        <v>5138710016</v>
      </c>
      <c r="G171" s="17">
        <v>114106009748</v>
      </c>
      <c r="H171" s="12">
        <f t="shared" si="15"/>
        <v>4.9982572619501363E-2</v>
      </c>
      <c r="I171" s="13">
        <f t="shared" si="16"/>
        <v>325.45000000000073</v>
      </c>
      <c r="J171" s="13">
        <f t="shared" si="14"/>
        <v>0</v>
      </c>
      <c r="K171" s="13">
        <f t="shared" si="19"/>
        <v>68.897460288728738</v>
      </c>
      <c r="L171" s="13">
        <f t="shared" si="20"/>
        <v>129.86414687209373</v>
      </c>
      <c r="M171" s="13">
        <f t="shared" si="17"/>
        <v>0.53053488547988137</v>
      </c>
      <c r="N171" s="13">
        <f t="shared" si="18"/>
        <v>34.663364455984834</v>
      </c>
    </row>
    <row r="172" spans="1:14">
      <c r="A172" s="10">
        <v>43266</v>
      </c>
      <c r="B172" s="11">
        <v>6674.08</v>
      </c>
      <c r="C172" s="11">
        <v>6681.08</v>
      </c>
      <c r="D172" s="11">
        <v>6433.87</v>
      </c>
      <c r="E172" s="11">
        <v>6456.58</v>
      </c>
      <c r="F172" s="17">
        <v>3955389952</v>
      </c>
      <c r="G172" s="17">
        <v>110378702283</v>
      </c>
      <c r="H172" s="12">
        <f t="shared" si="15"/>
        <v>-3.3321871526688009E-2</v>
      </c>
      <c r="I172" s="13">
        <f t="shared" si="16"/>
        <v>0</v>
      </c>
      <c r="J172" s="13">
        <f t="shared" si="14"/>
        <v>218.77000000000044</v>
      </c>
      <c r="K172" s="13">
        <f t="shared" si="19"/>
        <v>63.976213125248115</v>
      </c>
      <c r="L172" s="13">
        <f t="shared" si="20"/>
        <v>136.21456495265849</v>
      </c>
      <c r="M172" s="13">
        <f t="shared" si="17"/>
        <v>0.46967233751752696</v>
      </c>
      <c r="N172" s="13">
        <f t="shared" si="18"/>
        <v>31.957622493655037</v>
      </c>
    </row>
    <row r="173" spans="1:14">
      <c r="A173" s="10">
        <v>43267</v>
      </c>
      <c r="B173" s="11">
        <v>6455.45</v>
      </c>
      <c r="C173" s="11">
        <v>6592.49</v>
      </c>
      <c r="D173" s="11">
        <v>6402.29</v>
      </c>
      <c r="E173" s="11">
        <v>6550.16</v>
      </c>
      <c r="F173" s="17">
        <v>3194170112</v>
      </c>
      <c r="G173" s="17">
        <v>111992015616</v>
      </c>
      <c r="H173" s="12">
        <f t="shared" si="15"/>
        <v>1.4389710987814448E-2</v>
      </c>
      <c r="I173" s="13">
        <f t="shared" si="16"/>
        <v>93.579999999999927</v>
      </c>
      <c r="J173" s="13">
        <f t="shared" si="14"/>
        <v>0</v>
      </c>
      <c r="K173" s="13">
        <f t="shared" si="19"/>
        <v>66.090769330587534</v>
      </c>
      <c r="L173" s="13">
        <f t="shared" si="20"/>
        <v>126.48495317032574</v>
      </c>
      <c r="M173" s="13">
        <f t="shared" si="17"/>
        <v>0.52251882673814276</v>
      </c>
      <c r="N173" s="13">
        <f t="shared" si="18"/>
        <v>34.319367193481042</v>
      </c>
    </row>
    <row r="174" spans="1:14">
      <c r="A174" s="10">
        <v>43268</v>
      </c>
      <c r="B174" s="11">
        <v>6545.53</v>
      </c>
      <c r="C174" s="11">
        <v>6589.11</v>
      </c>
      <c r="D174" s="11">
        <v>6499.27</v>
      </c>
      <c r="E174" s="11">
        <v>6499.27</v>
      </c>
      <c r="F174" s="17">
        <v>3104019968</v>
      </c>
      <c r="G174" s="17">
        <v>111134754810</v>
      </c>
      <c r="H174" s="12">
        <f t="shared" si="15"/>
        <v>-7.7996139274278172E-3</v>
      </c>
      <c r="I174" s="13">
        <f t="shared" si="16"/>
        <v>0</v>
      </c>
      <c r="J174" s="13">
        <f t="shared" si="14"/>
        <v>50.889999999999418</v>
      </c>
      <c r="K174" s="13">
        <f t="shared" si="19"/>
        <v>61.370000092688429</v>
      </c>
      <c r="L174" s="13">
        <f t="shared" si="20"/>
        <v>121.08531365815956</v>
      </c>
      <c r="M174" s="13">
        <f t="shared" si="17"/>
        <v>0.50683273006951401</v>
      </c>
      <c r="N174" s="13">
        <f t="shared" si="18"/>
        <v>33.635633203038566</v>
      </c>
    </row>
    <row r="175" spans="1:14">
      <c r="A175" s="10">
        <v>43269</v>
      </c>
      <c r="B175" s="11">
        <v>6510.07</v>
      </c>
      <c r="C175" s="11">
        <v>6781.14</v>
      </c>
      <c r="D175" s="11">
        <v>6446.68</v>
      </c>
      <c r="E175" s="11">
        <v>6734.82</v>
      </c>
      <c r="F175" s="17">
        <v>4039200000</v>
      </c>
      <c r="G175" s="17">
        <v>115176197712</v>
      </c>
      <c r="H175" s="12">
        <f t="shared" si="15"/>
        <v>3.5601220544970648E-2</v>
      </c>
      <c r="I175" s="13">
        <f t="shared" si="16"/>
        <v>235.54999999999927</v>
      </c>
      <c r="J175" s="13">
        <f t="shared" si="14"/>
        <v>0</v>
      </c>
      <c r="K175" s="13">
        <f t="shared" si="19"/>
        <v>73.811428657496336</v>
      </c>
      <c r="L175" s="13">
        <f t="shared" si="20"/>
        <v>112.43636268257673</v>
      </c>
      <c r="M175" s="13">
        <f t="shared" si="17"/>
        <v>0.65647293185636146</v>
      </c>
      <c r="N175" s="13">
        <f t="shared" si="18"/>
        <v>39.630767230266244</v>
      </c>
    </row>
    <row r="176" spans="1:14">
      <c r="A176" s="10">
        <v>43270</v>
      </c>
      <c r="B176" s="11">
        <v>6742.39</v>
      </c>
      <c r="C176" s="11">
        <v>6822.5</v>
      </c>
      <c r="D176" s="11">
        <v>6709.92</v>
      </c>
      <c r="E176" s="11">
        <v>6769.94</v>
      </c>
      <c r="F176" s="17">
        <v>4057029888</v>
      </c>
      <c r="G176" s="17">
        <v>115789919278</v>
      </c>
      <c r="H176" s="12">
        <f t="shared" si="15"/>
        <v>5.2011408083902522E-3</v>
      </c>
      <c r="I176" s="13">
        <f t="shared" si="16"/>
        <v>35.119999999999891</v>
      </c>
      <c r="J176" s="13">
        <f t="shared" si="14"/>
        <v>0</v>
      </c>
      <c r="K176" s="13">
        <f t="shared" si="19"/>
        <v>71.047755181960881</v>
      </c>
      <c r="L176" s="13">
        <f t="shared" si="20"/>
        <v>104.40519391953553</v>
      </c>
      <c r="M176" s="13">
        <f t="shared" si="17"/>
        <v>0.68050019845484855</v>
      </c>
      <c r="N176" s="13">
        <f t="shared" si="18"/>
        <v>40.493907652051497</v>
      </c>
    </row>
    <row r="177" spans="1:14">
      <c r="A177" s="10">
        <v>43271</v>
      </c>
      <c r="B177" s="11">
        <v>6770.76</v>
      </c>
      <c r="C177" s="11">
        <v>6821.56</v>
      </c>
      <c r="D177" s="11">
        <v>6611.88</v>
      </c>
      <c r="E177" s="11">
        <v>6776.55</v>
      </c>
      <c r="F177" s="17">
        <v>3888640000</v>
      </c>
      <c r="G177" s="17">
        <v>115916357344</v>
      </c>
      <c r="H177" s="12">
        <f t="shared" si="15"/>
        <v>9.758986312471431E-4</v>
      </c>
      <c r="I177" s="13">
        <f t="shared" si="16"/>
        <v>6.6100000000005821</v>
      </c>
      <c r="J177" s="13">
        <f t="shared" si="14"/>
        <v>0</v>
      </c>
      <c r="K177" s="13">
        <f t="shared" si="19"/>
        <v>66.445058383249432</v>
      </c>
      <c r="L177" s="13">
        <f t="shared" si="20"/>
        <v>96.947680068140144</v>
      </c>
      <c r="M177" s="13">
        <f t="shared" si="17"/>
        <v>0.68537027741714085</v>
      </c>
      <c r="N177" s="13">
        <f t="shared" si="18"/>
        <v>40.665857621951339</v>
      </c>
    </row>
    <row r="178" spans="1:14">
      <c r="A178" s="10">
        <v>43272</v>
      </c>
      <c r="B178" s="11">
        <v>6780.09</v>
      </c>
      <c r="C178" s="11">
        <v>6810.94</v>
      </c>
      <c r="D178" s="11">
        <v>6715.17</v>
      </c>
      <c r="E178" s="11">
        <v>6729.74</v>
      </c>
      <c r="F178" s="17">
        <v>3529129984</v>
      </c>
      <c r="G178" s="17">
        <v>115129700024</v>
      </c>
      <c r="H178" s="12">
        <f t="shared" si="15"/>
        <v>-6.9316129631745082E-3</v>
      </c>
      <c r="I178" s="13">
        <f t="shared" si="16"/>
        <v>0</v>
      </c>
      <c r="J178" s="13">
        <f t="shared" si="14"/>
        <v>46.8100000000004</v>
      </c>
      <c r="K178" s="13">
        <f t="shared" si="19"/>
        <v>61.698982784445903</v>
      </c>
      <c r="L178" s="13">
        <f t="shared" si="20"/>
        <v>93.366417206130151</v>
      </c>
      <c r="M178" s="13">
        <f t="shared" si="17"/>
        <v>0.66082628669610055</v>
      </c>
      <c r="N178" s="13">
        <f t="shared" si="18"/>
        <v>39.789006953321369</v>
      </c>
    </row>
    <row r="179" spans="1:14">
      <c r="A179" s="10">
        <v>43273</v>
      </c>
      <c r="B179" s="11">
        <v>6737.88</v>
      </c>
      <c r="C179" s="11">
        <v>6747.08</v>
      </c>
      <c r="D179" s="11">
        <v>6006.6</v>
      </c>
      <c r="E179" s="11">
        <v>6083.69</v>
      </c>
      <c r="F179" s="17">
        <v>5079810048</v>
      </c>
      <c r="G179" s="17">
        <v>104088814967</v>
      </c>
      <c r="H179" s="12">
        <f t="shared" si="15"/>
        <v>-0.10092509014503862</v>
      </c>
      <c r="I179" s="13">
        <f t="shared" si="16"/>
        <v>0</v>
      </c>
      <c r="J179" s="13">
        <f t="shared" si="14"/>
        <v>646.05000000000018</v>
      </c>
      <c r="K179" s="13">
        <f t="shared" si="19"/>
        <v>57.291912585556915</v>
      </c>
      <c r="L179" s="13">
        <f t="shared" si="20"/>
        <v>132.84381597712087</v>
      </c>
      <c r="M179" s="13">
        <f t="shared" si="17"/>
        <v>0.43127271046944377</v>
      </c>
      <c r="N179" s="13">
        <f t="shared" si="18"/>
        <v>30.132113000882299</v>
      </c>
    </row>
    <row r="180" spans="1:14">
      <c r="A180" s="10">
        <v>43274</v>
      </c>
      <c r="B180" s="11">
        <v>6090.1</v>
      </c>
      <c r="C180" s="11">
        <v>6224.82</v>
      </c>
      <c r="D180" s="11">
        <v>6071.81</v>
      </c>
      <c r="E180" s="11">
        <v>6162.48</v>
      </c>
      <c r="F180" s="17">
        <v>3431360000</v>
      </c>
      <c r="G180" s="17">
        <v>105449276520</v>
      </c>
      <c r="H180" s="12">
        <f t="shared" si="15"/>
        <v>1.2867874148738696E-2</v>
      </c>
      <c r="I180" s="13">
        <f t="shared" si="16"/>
        <v>78.789999999999964</v>
      </c>
      <c r="J180" s="13">
        <f t="shared" si="14"/>
        <v>0</v>
      </c>
      <c r="K180" s="13">
        <f t="shared" si="19"/>
        <v>58.827490258017129</v>
      </c>
      <c r="L180" s="13">
        <f t="shared" si="20"/>
        <v>123.35497197875509</v>
      </c>
      <c r="M180" s="13">
        <f t="shared" si="17"/>
        <v>0.47689598006757883</v>
      </c>
      <c r="N180" s="13">
        <f t="shared" si="18"/>
        <v>32.290424410645187</v>
      </c>
    </row>
    <row r="181" spans="1:14">
      <c r="A181" s="10">
        <v>43275</v>
      </c>
      <c r="B181" s="11">
        <v>6164.28</v>
      </c>
      <c r="C181" s="11">
        <v>6223.78</v>
      </c>
      <c r="D181" s="11">
        <v>5826.41</v>
      </c>
      <c r="E181" s="11">
        <v>6173.23</v>
      </c>
      <c r="F181" s="17">
        <v>4566909952</v>
      </c>
      <c r="G181" s="17">
        <v>105646571668</v>
      </c>
      <c r="H181" s="12">
        <f t="shared" si="15"/>
        <v>1.7429078214870406E-3</v>
      </c>
      <c r="I181" s="13">
        <f t="shared" si="16"/>
        <v>10.75</v>
      </c>
      <c r="J181" s="13">
        <f t="shared" si="14"/>
        <v>0</v>
      </c>
      <c r="K181" s="13">
        <f t="shared" si="19"/>
        <v>55.393383811015902</v>
      </c>
      <c r="L181" s="13">
        <f t="shared" si="20"/>
        <v>114.54390255170117</v>
      </c>
      <c r="M181" s="13">
        <f t="shared" si="17"/>
        <v>0.48359958563497729</v>
      </c>
      <c r="N181" s="13">
        <f t="shared" si="18"/>
        <v>32.596368340720304</v>
      </c>
    </row>
    <row r="182" spans="1:14">
      <c r="A182" s="10">
        <v>43276</v>
      </c>
      <c r="B182" s="11">
        <v>6171.97</v>
      </c>
      <c r="C182" s="11">
        <v>6327.37</v>
      </c>
      <c r="D182" s="11">
        <v>6119.68</v>
      </c>
      <c r="E182" s="11">
        <v>6249.18</v>
      </c>
      <c r="F182" s="17">
        <v>5500810240</v>
      </c>
      <c r="G182" s="17">
        <v>106958465208</v>
      </c>
      <c r="H182" s="12">
        <f t="shared" si="15"/>
        <v>1.2228053391913804E-2</v>
      </c>
      <c r="I182" s="13">
        <f t="shared" si="16"/>
        <v>75.950000000000728</v>
      </c>
      <c r="J182" s="13">
        <f t="shared" si="14"/>
        <v>0</v>
      </c>
      <c r="K182" s="13">
        <f t="shared" si="19"/>
        <v>56.861713538800529</v>
      </c>
      <c r="L182" s="13">
        <f t="shared" si="20"/>
        <v>106.36219522657964</v>
      </c>
      <c r="M182" s="13">
        <f t="shared" si="17"/>
        <v>0.5346045502132597</v>
      </c>
      <c r="N182" s="13">
        <f t="shared" si="18"/>
        <v>34.836632677712785</v>
      </c>
    </row>
    <row r="183" spans="1:14">
      <c r="A183" s="10">
        <v>43277</v>
      </c>
      <c r="B183" s="11">
        <v>6253.55</v>
      </c>
      <c r="C183" s="11">
        <v>6290.16</v>
      </c>
      <c r="D183" s="11">
        <v>6093.67</v>
      </c>
      <c r="E183" s="11">
        <v>6093.67</v>
      </c>
      <c r="F183" s="17">
        <v>3279759872</v>
      </c>
      <c r="G183" s="17">
        <v>104307939200</v>
      </c>
      <c r="H183" s="12">
        <f t="shared" si="15"/>
        <v>-2.5199727668120935E-2</v>
      </c>
      <c r="I183" s="13">
        <f t="shared" si="16"/>
        <v>0</v>
      </c>
      <c r="J183" s="13">
        <f t="shared" si="14"/>
        <v>155.51000000000022</v>
      </c>
      <c r="K183" s="13">
        <f t="shared" si="19"/>
        <v>52.80016257174335</v>
      </c>
      <c r="L183" s="13">
        <f t="shared" si="20"/>
        <v>109.8727527103954</v>
      </c>
      <c r="M183" s="13">
        <f t="shared" si="17"/>
        <v>0.48055738360278438</v>
      </c>
      <c r="N183" s="13">
        <f t="shared" si="18"/>
        <v>32.457869510832282</v>
      </c>
    </row>
    <row r="184" spans="1:14">
      <c r="A184" s="10">
        <v>43278</v>
      </c>
      <c r="B184" s="11">
        <v>6084.4</v>
      </c>
      <c r="C184" s="11">
        <v>6180</v>
      </c>
      <c r="D184" s="11">
        <v>6052.85</v>
      </c>
      <c r="E184" s="11">
        <v>6157.13</v>
      </c>
      <c r="F184" s="17">
        <v>3296219904</v>
      </c>
      <c r="G184" s="17">
        <v>105403600614</v>
      </c>
      <c r="H184" s="12">
        <f t="shared" si="15"/>
        <v>1.0360232412438736E-2</v>
      </c>
      <c r="I184" s="13">
        <f t="shared" si="16"/>
        <v>63.460000000000036</v>
      </c>
      <c r="J184" s="13">
        <f t="shared" si="14"/>
        <v>0</v>
      </c>
      <c r="K184" s="13">
        <f t="shared" si="19"/>
        <v>53.561579530904545</v>
      </c>
      <c r="L184" s="13">
        <f t="shared" si="20"/>
        <v>102.02469894536716</v>
      </c>
      <c r="M184" s="13">
        <f t="shared" si="17"/>
        <v>0.52498640118101247</v>
      </c>
      <c r="N184" s="13">
        <f t="shared" si="18"/>
        <v>34.425644764729796</v>
      </c>
    </row>
    <row r="185" spans="1:14">
      <c r="A185" s="10">
        <v>43279</v>
      </c>
      <c r="B185" s="11">
        <v>6153.16</v>
      </c>
      <c r="C185" s="11">
        <v>6170.41</v>
      </c>
      <c r="D185" s="11">
        <v>5873.05</v>
      </c>
      <c r="E185" s="11">
        <v>5903.44</v>
      </c>
      <c r="F185" s="17">
        <v>3467800064</v>
      </c>
      <c r="G185" s="17">
        <v>101072353482</v>
      </c>
      <c r="H185" s="12">
        <f t="shared" si="15"/>
        <v>-4.2075528034129062E-2</v>
      </c>
      <c r="I185" s="13">
        <f t="shared" si="16"/>
        <v>0</v>
      </c>
      <c r="J185" s="13">
        <f t="shared" si="14"/>
        <v>253.69000000000051</v>
      </c>
      <c r="K185" s="13">
        <f t="shared" si="19"/>
        <v>49.735752421554217</v>
      </c>
      <c r="L185" s="13">
        <f t="shared" si="20"/>
        <v>112.85793473498383</v>
      </c>
      <c r="M185" s="13">
        <f t="shared" si="17"/>
        <v>0.44069344825727236</v>
      </c>
      <c r="N185" s="13">
        <f t="shared" si="18"/>
        <v>30.588981215285941</v>
      </c>
    </row>
    <row r="186" spans="1:14">
      <c r="A186" s="10">
        <v>43280</v>
      </c>
      <c r="B186" s="11">
        <v>5898.13</v>
      </c>
      <c r="C186" s="11">
        <v>6261.66</v>
      </c>
      <c r="D186" s="11">
        <v>5835.75</v>
      </c>
      <c r="E186" s="11">
        <v>6218.3</v>
      </c>
      <c r="F186" s="17">
        <v>3966230016</v>
      </c>
      <c r="G186" s="17">
        <v>106474707240</v>
      </c>
      <c r="H186" s="12">
        <f t="shared" si="15"/>
        <v>5.1961325646452533E-2</v>
      </c>
      <c r="I186" s="13">
        <f t="shared" si="16"/>
        <v>314.86000000000058</v>
      </c>
      <c r="J186" s="13">
        <f t="shared" si="14"/>
        <v>0</v>
      </c>
      <c r="K186" s="13">
        <f t="shared" si="19"/>
        <v>68.673198677157529</v>
      </c>
      <c r="L186" s="13">
        <f t="shared" si="20"/>
        <v>104.79665368248497</v>
      </c>
      <c r="M186" s="13">
        <f t="shared" si="17"/>
        <v>0.65529953738050628</v>
      </c>
      <c r="N186" s="13">
        <f t="shared" si="18"/>
        <v>39.587973208613995</v>
      </c>
    </row>
    <row r="187" spans="1:14">
      <c r="A187" s="10">
        <v>43281</v>
      </c>
      <c r="B187" s="11">
        <v>6214.22</v>
      </c>
      <c r="C187" s="11">
        <v>6465.51</v>
      </c>
      <c r="D187" s="11">
        <v>6214.22</v>
      </c>
      <c r="E187" s="11">
        <v>6404</v>
      </c>
      <c r="F187" s="17">
        <v>4543860224</v>
      </c>
      <c r="G187" s="17">
        <v>109665618200</v>
      </c>
      <c r="H187" s="12">
        <f t="shared" si="15"/>
        <v>2.9426237636989625E-2</v>
      </c>
      <c r="I187" s="13">
        <f t="shared" si="16"/>
        <v>185.69999999999982</v>
      </c>
      <c r="J187" s="13">
        <f t="shared" si="14"/>
        <v>0</v>
      </c>
      <c r="K187" s="13">
        <f t="shared" si="19"/>
        <v>77.032255914503395</v>
      </c>
      <c r="L187" s="13">
        <f t="shared" si="20"/>
        <v>97.311178419450329</v>
      </c>
      <c r="M187" s="13">
        <f t="shared" si="17"/>
        <v>0.7916074716767213</v>
      </c>
      <c r="N187" s="13">
        <f t="shared" si="18"/>
        <v>44.184202409910434</v>
      </c>
    </row>
    <row r="188" spans="1:14">
      <c r="A188" s="10">
        <v>43282</v>
      </c>
      <c r="B188" s="11">
        <v>6411.68</v>
      </c>
      <c r="C188" s="11">
        <v>6432.85</v>
      </c>
      <c r="D188" s="11">
        <v>6289.29</v>
      </c>
      <c r="E188" s="11">
        <v>6385.82</v>
      </c>
      <c r="F188" s="17">
        <v>4788259840</v>
      </c>
      <c r="G188" s="17">
        <v>109366024632</v>
      </c>
      <c r="H188" s="12">
        <f t="shared" si="15"/>
        <v>-2.8428878974444444E-3</v>
      </c>
      <c r="I188" s="13">
        <f t="shared" si="16"/>
        <v>0</v>
      </c>
      <c r="J188" s="13">
        <f t="shared" si="14"/>
        <v>18.180000000000291</v>
      </c>
      <c r="K188" s="13">
        <f t="shared" si="19"/>
        <v>71.529951920610287</v>
      </c>
      <c r="L188" s="13">
        <f t="shared" si="20"/>
        <v>91.658951389489616</v>
      </c>
      <c r="M188" s="13">
        <f t="shared" si="17"/>
        <v>0.78039243124935542</v>
      </c>
      <c r="N188" s="13">
        <f t="shared" si="18"/>
        <v>43.832607775226855</v>
      </c>
    </row>
    <row r="189" spans="1:14">
      <c r="A189" s="10">
        <v>43283</v>
      </c>
      <c r="B189" s="11">
        <v>6380.38</v>
      </c>
      <c r="C189" s="11">
        <v>6683.86</v>
      </c>
      <c r="D189" s="11">
        <v>6305.7</v>
      </c>
      <c r="E189" s="11">
        <v>6614.18</v>
      </c>
      <c r="F189" s="17">
        <v>4396930048</v>
      </c>
      <c r="G189" s="17">
        <v>113288832522</v>
      </c>
      <c r="H189" s="12">
        <f t="shared" si="15"/>
        <v>3.5135921950743894E-2</v>
      </c>
      <c r="I189" s="13">
        <f t="shared" si="16"/>
        <v>228.36000000000058</v>
      </c>
      <c r="J189" s="13">
        <f t="shared" si="14"/>
        <v>0</v>
      </c>
      <c r="K189" s="13">
        <f t="shared" si="19"/>
        <v>82.732098211995307</v>
      </c>
      <c r="L189" s="13">
        <f t="shared" si="20"/>
        <v>85.111883433097503</v>
      </c>
      <c r="M189" s="13">
        <f t="shared" si="17"/>
        <v>0.97203933075957794</v>
      </c>
      <c r="N189" s="13">
        <f t="shared" si="18"/>
        <v>49.291072221423384</v>
      </c>
    </row>
    <row r="190" spans="1:14">
      <c r="A190" s="10">
        <v>43284</v>
      </c>
      <c r="B190" s="11">
        <v>6596.66</v>
      </c>
      <c r="C190" s="11">
        <v>6671.37</v>
      </c>
      <c r="D190" s="11">
        <v>6447.75</v>
      </c>
      <c r="E190" s="11">
        <v>6529.59</v>
      </c>
      <c r="F190" s="17">
        <v>4672309760</v>
      </c>
      <c r="G190" s="17">
        <v>111849428104</v>
      </c>
      <c r="H190" s="12">
        <f t="shared" si="15"/>
        <v>-1.2871675006916827E-2</v>
      </c>
      <c r="I190" s="13">
        <f t="shared" si="16"/>
        <v>0</v>
      </c>
      <c r="J190" s="13">
        <f t="shared" si="14"/>
        <v>84.590000000000146</v>
      </c>
      <c r="K190" s="13">
        <f t="shared" si="19"/>
        <v>76.822662625424215</v>
      </c>
      <c r="L190" s="13">
        <f t="shared" si="20"/>
        <v>85.074606045019124</v>
      </c>
      <c r="M190" s="13">
        <f t="shared" si="17"/>
        <v>0.90300344834711066</v>
      </c>
      <c r="N190" s="13">
        <f t="shared" si="18"/>
        <v>47.451487759070076</v>
      </c>
    </row>
    <row r="191" spans="1:14">
      <c r="A191" s="10">
        <v>43285</v>
      </c>
      <c r="B191" s="11">
        <v>6550.87</v>
      </c>
      <c r="C191" s="11">
        <v>6771.92</v>
      </c>
      <c r="D191" s="11">
        <v>6450.46</v>
      </c>
      <c r="E191" s="11">
        <v>6597.55</v>
      </c>
      <c r="F191" s="17">
        <v>4176689920</v>
      </c>
      <c r="G191" s="17">
        <v>113024522547</v>
      </c>
      <c r="H191" s="12">
        <f t="shared" si="15"/>
        <v>1.0354213814041816E-2</v>
      </c>
      <c r="I191" s="13">
        <f t="shared" si="16"/>
        <v>67.960000000000036</v>
      </c>
      <c r="J191" s="13">
        <f t="shared" si="14"/>
        <v>0</v>
      </c>
      <c r="K191" s="13">
        <f t="shared" si="19"/>
        <v>76.189615295036774</v>
      </c>
      <c r="L191" s="13">
        <f t="shared" si="20"/>
        <v>78.997848470374905</v>
      </c>
      <c r="M191" s="13">
        <f t="shared" si="17"/>
        <v>0.96445177647602331</v>
      </c>
      <c r="N191" s="13">
        <f t="shared" si="18"/>
        <v>49.095212619885594</v>
      </c>
    </row>
    <row r="192" spans="1:14">
      <c r="A192" s="10">
        <v>43286</v>
      </c>
      <c r="B192" s="11">
        <v>6599.71</v>
      </c>
      <c r="C192" s="11">
        <v>6749.54</v>
      </c>
      <c r="D192" s="11">
        <v>6546.65</v>
      </c>
      <c r="E192" s="11">
        <v>6639.14</v>
      </c>
      <c r="F192" s="17">
        <v>4999240192</v>
      </c>
      <c r="G192" s="17">
        <v>113748385620</v>
      </c>
      <c r="H192" s="12">
        <f t="shared" si="15"/>
        <v>6.284069032970914E-3</v>
      </c>
      <c r="I192" s="13">
        <f t="shared" si="16"/>
        <v>41.590000000000146</v>
      </c>
      <c r="J192" s="13">
        <f t="shared" si="14"/>
        <v>0</v>
      </c>
      <c r="K192" s="13">
        <f t="shared" si="19"/>
        <v>73.718214202534156</v>
      </c>
      <c r="L192" s="13">
        <f t="shared" si="20"/>
        <v>73.35514500820527</v>
      </c>
      <c r="M192" s="13">
        <f t="shared" si="17"/>
        <v>1.0049494714281906</v>
      </c>
      <c r="N192" s="13">
        <f t="shared" si="18"/>
        <v>50.123431325794584</v>
      </c>
    </row>
    <row r="193" spans="1:14">
      <c r="A193" s="10">
        <v>43287</v>
      </c>
      <c r="B193" s="11">
        <v>6638.69</v>
      </c>
      <c r="C193" s="11">
        <v>6700.94</v>
      </c>
      <c r="D193" s="11">
        <v>6533.55</v>
      </c>
      <c r="E193" s="11">
        <v>6673.5</v>
      </c>
      <c r="F193" s="17">
        <v>4313959936</v>
      </c>
      <c r="G193" s="17">
        <v>114350502582</v>
      </c>
      <c r="H193" s="12">
        <f t="shared" si="15"/>
        <v>5.1620229042055226E-3</v>
      </c>
      <c r="I193" s="13">
        <f t="shared" si="16"/>
        <v>34.359999999999673</v>
      </c>
      <c r="J193" s="13">
        <f t="shared" si="14"/>
        <v>0</v>
      </c>
      <c r="K193" s="13">
        <f t="shared" si="19"/>
        <v>70.906913188067406</v>
      </c>
      <c r="L193" s="13">
        <f t="shared" si="20"/>
        <v>68.115491793333462</v>
      </c>
      <c r="M193" s="13">
        <f t="shared" si="17"/>
        <v>1.0409807126285351</v>
      </c>
      <c r="N193" s="13">
        <f t="shared" si="18"/>
        <v>51.003946592316318</v>
      </c>
    </row>
    <row r="194" spans="1:14">
      <c r="A194" s="10">
        <v>43288</v>
      </c>
      <c r="B194" s="11">
        <v>6668.71</v>
      </c>
      <c r="C194" s="11">
        <v>6863.99</v>
      </c>
      <c r="D194" s="11">
        <v>6579.24</v>
      </c>
      <c r="E194" s="11">
        <v>6856.93</v>
      </c>
      <c r="F194" s="17">
        <v>3961080064</v>
      </c>
      <c r="G194" s="17">
        <v>117506606000</v>
      </c>
      <c r="H194" s="12">
        <f t="shared" si="15"/>
        <v>2.711535977203933E-2</v>
      </c>
      <c r="I194" s="13">
        <f t="shared" si="16"/>
        <v>183.43000000000029</v>
      </c>
      <c r="J194" s="13">
        <f t="shared" si="14"/>
        <v>0</v>
      </c>
      <c r="K194" s="13">
        <f t="shared" si="19"/>
        <v>78.944276531776907</v>
      </c>
      <c r="L194" s="13">
        <f t="shared" si="20"/>
        <v>63.25009952238107</v>
      </c>
      <c r="M194" s="13">
        <f t="shared" si="17"/>
        <v>1.2481288903560135</v>
      </c>
      <c r="N194" s="13">
        <f t="shared" si="18"/>
        <v>55.518564603222543</v>
      </c>
    </row>
    <row r="195" spans="1:14">
      <c r="A195" s="10">
        <v>43289</v>
      </c>
      <c r="B195" s="11">
        <v>6857.8</v>
      </c>
      <c r="C195" s="11">
        <v>6885.91</v>
      </c>
      <c r="D195" s="11">
        <v>6747.98</v>
      </c>
      <c r="E195" s="11">
        <v>6773.88</v>
      </c>
      <c r="F195" s="17">
        <v>3386210048</v>
      </c>
      <c r="G195" s="17">
        <v>116097021279</v>
      </c>
      <c r="H195" s="12">
        <f t="shared" si="15"/>
        <v>-1.2185780257288541E-2</v>
      </c>
      <c r="I195" s="13">
        <f t="shared" si="16"/>
        <v>0</v>
      </c>
      <c r="J195" s="13">
        <f t="shared" si="14"/>
        <v>83.050000000000182</v>
      </c>
      <c r="K195" s="13">
        <f t="shared" si="19"/>
        <v>73.305399636649994</v>
      </c>
      <c r="L195" s="13">
        <f t="shared" si="20"/>
        <v>64.664378127925289</v>
      </c>
      <c r="M195" s="13">
        <f t="shared" si="17"/>
        <v>1.1336287730414758</v>
      </c>
      <c r="N195" s="13">
        <f t="shared" si="18"/>
        <v>53.131490696270205</v>
      </c>
    </row>
    <row r="196" spans="1:14">
      <c r="A196" s="10">
        <v>43290</v>
      </c>
      <c r="B196" s="11">
        <v>6775.08</v>
      </c>
      <c r="C196" s="11">
        <v>6838.68</v>
      </c>
      <c r="D196" s="11">
        <v>6724.34</v>
      </c>
      <c r="E196" s="11">
        <v>6741.75</v>
      </c>
      <c r="F196" s="17">
        <v>3718129920</v>
      </c>
      <c r="G196" s="17">
        <v>115557889495</v>
      </c>
      <c r="H196" s="12">
        <f t="shared" si="15"/>
        <v>-4.754504307338695E-3</v>
      </c>
      <c r="I196" s="13">
        <f t="shared" si="16"/>
        <v>0</v>
      </c>
      <c r="J196" s="13">
        <f t="shared" si="14"/>
        <v>32.130000000000109</v>
      </c>
      <c r="K196" s="13">
        <f t="shared" si="19"/>
        <v>68.069299662603569</v>
      </c>
      <c r="L196" s="13">
        <f t="shared" si="20"/>
        <v>62.340493975930634</v>
      </c>
      <c r="M196" s="13">
        <f t="shared" si="17"/>
        <v>1.0918954169481685</v>
      </c>
      <c r="N196" s="13">
        <f t="shared" si="18"/>
        <v>52.196462982892164</v>
      </c>
    </row>
    <row r="197" spans="1:14">
      <c r="A197" s="10">
        <v>43291</v>
      </c>
      <c r="B197" s="11">
        <v>6739.21</v>
      </c>
      <c r="C197" s="11">
        <v>6767.74</v>
      </c>
      <c r="D197" s="11">
        <v>6320.72</v>
      </c>
      <c r="E197" s="11">
        <v>6329.95</v>
      </c>
      <c r="F197" s="17">
        <v>4052430080</v>
      </c>
      <c r="G197" s="17">
        <v>108511009626</v>
      </c>
      <c r="H197" s="12">
        <f t="shared" si="15"/>
        <v>-6.3027197908747806E-2</v>
      </c>
      <c r="I197" s="13">
        <f t="shared" si="16"/>
        <v>0</v>
      </c>
      <c r="J197" s="13">
        <f t="shared" si="14"/>
        <v>411.80000000000018</v>
      </c>
      <c r="K197" s="13">
        <f t="shared" si="19"/>
        <v>63.207206829560455</v>
      </c>
      <c r="L197" s="13">
        <f t="shared" si="20"/>
        <v>87.301887263364179</v>
      </c>
      <c r="M197" s="13">
        <f t="shared" si="17"/>
        <v>0.72400733604856515</v>
      </c>
      <c r="N197" s="13">
        <f t="shared" si="18"/>
        <v>41.995606451884029</v>
      </c>
    </row>
    <row r="198" spans="1:14">
      <c r="A198" s="10">
        <v>43292</v>
      </c>
      <c r="B198" s="11">
        <v>6330.77</v>
      </c>
      <c r="C198" s="11">
        <v>6444.96</v>
      </c>
      <c r="D198" s="11">
        <v>6330.47</v>
      </c>
      <c r="E198" s="11">
        <v>6394.71</v>
      </c>
      <c r="F198" s="17">
        <v>3644859904</v>
      </c>
      <c r="G198" s="17">
        <v>109631867446</v>
      </c>
      <c r="H198" s="12">
        <f t="shared" si="15"/>
        <v>1.0178748843755199E-2</v>
      </c>
      <c r="I198" s="13">
        <f t="shared" si="16"/>
        <v>64.760000000000218</v>
      </c>
      <c r="J198" s="13">
        <f t="shared" si="14"/>
        <v>0</v>
      </c>
      <c r="K198" s="13">
        <f t="shared" si="19"/>
        <v>63.318120627449005</v>
      </c>
      <c r="L198" s="13">
        <f t="shared" si="20"/>
        <v>81.066038173123872</v>
      </c>
      <c r="M198" s="13">
        <f t="shared" si="17"/>
        <v>0.78106839873224621</v>
      </c>
      <c r="N198" s="13">
        <f t="shared" si="18"/>
        <v>43.85392494124347</v>
      </c>
    </row>
    <row r="199" spans="1:14">
      <c r="A199" s="10">
        <v>43293</v>
      </c>
      <c r="B199" s="11">
        <v>6396.78</v>
      </c>
      <c r="C199" s="11">
        <v>6397.1</v>
      </c>
      <c r="D199" s="11">
        <v>6136.42</v>
      </c>
      <c r="E199" s="11">
        <v>6228.81</v>
      </c>
      <c r="F199" s="17">
        <v>3770170112</v>
      </c>
      <c r="G199" s="17">
        <v>106798864820</v>
      </c>
      <c r="H199" s="12">
        <f t="shared" si="15"/>
        <v>-2.6285782756051587E-2</v>
      </c>
      <c r="I199" s="13">
        <f t="shared" si="16"/>
        <v>0</v>
      </c>
      <c r="J199" s="13">
        <f t="shared" si="14"/>
        <v>165.89999999999964</v>
      </c>
      <c r="K199" s="13">
        <f t="shared" si="19"/>
        <v>58.795397725488364</v>
      </c>
      <c r="L199" s="13">
        <f t="shared" si="20"/>
        <v>87.125606875043573</v>
      </c>
      <c r="M199" s="13">
        <f t="shared" si="17"/>
        <v>0.67483487156437627</v>
      </c>
      <c r="N199" s="13">
        <f t="shared" si="18"/>
        <v>40.292621262061978</v>
      </c>
    </row>
    <row r="200" spans="1:14">
      <c r="A200" s="10">
        <v>43294</v>
      </c>
      <c r="B200" s="11">
        <v>6235.03</v>
      </c>
      <c r="C200" s="11">
        <v>6310.55</v>
      </c>
      <c r="D200" s="11">
        <v>6192.24</v>
      </c>
      <c r="E200" s="11">
        <v>6238.05</v>
      </c>
      <c r="F200" s="17">
        <v>3805400064</v>
      </c>
      <c r="G200" s="17">
        <v>106968440793</v>
      </c>
      <c r="H200" s="12">
        <f t="shared" si="15"/>
        <v>1.482330224599039E-3</v>
      </c>
      <c r="I200" s="13">
        <f t="shared" si="16"/>
        <v>9.2399999999997817</v>
      </c>
      <c r="J200" s="13">
        <f t="shared" si="14"/>
        <v>0</v>
      </c>
      <c r="K200" s="13">
        <f t="shared" si="19"/>
        <v>55.255726459382039</v>
      </c>
      <c r="L200" s="13">
        <f t="shared" si="20"/>
        <v>80.902349241111892</v>
      </c>
      <c r="M200" s="13">
        <f t="shared" si="17"/>
        <v>0.68299285469083648</v>
      </c>
      <c r="N200" s="13">
        <f t="shared" si="18"/>
        <v>40.582041259842498</v>
      </c>
    </row>
    <row r="201" spans="1:14">
      <c r="A201" s="10">
        <v>43295</v>
      </c>
      <c r="B201" s="11">
        <v>6247.5</v>
      </c>
      <c r="C201" s="11">
        <v>6298.19</v>
      </c>
      <c r="D201" s="11">
        <v>6212.22</v>
      </c>
      <c r="E201" s="11">
        <v>6276.12</v>
      </c>
      <c r="F201" s="17">
        <v>2923670016</v>
      </c>
      <c r="G201" s="17">
        <v>107631453835</v>
      </c>
      <c r="H201" s="12">
        <f t="shared" si="15"/>
        <v>6.0843216038471643E-3</v>
      </c>
      <c r="I201" s="13">
        <f t="shared" si="16"/>
        <v>38.069999999999709</v>
      </c>
      <c r="J201" s="13">
        <f t="shared" ref="J201:J264" si="21">IF(($E201-$E200) &lt; 0, ABS($E201-$E200), 0)</f>
        <v>0</v>
      </c>
      <c r="K201" s="13">
        <f t="shared" si="19"/>
        <v>54.028174569426156</v>
      </c>
      <c r="L201" s="13">
        <f t="shared" si="20"/>
        <v>75.123610009603908</v>
      </c>
      <c r="M201" s="13">
        <f t="shared" si="17"/>
        <v>0.71919033926243847</v>
      </c>
      <c r="N201" s="13">
        <f t="shared" si="18"/>
        <v>41.833084030182668</v>
      </c>
    </row>
    <row r="202" spans="1:14">
      <c r="A202" s="10">
        <v>43296</v>
      </c>
      <c r="B202" s="11">
        <v>6272.7</v>
      </c>
      <c r="C202" s="11">
        <v>6403.46</v>
      </c>
      <c r="D202" s="11">
        <v>6256.51</v>
      </c>
      <c r="E202" s="11">
        <v>6359.64</v>
      </c>
      <c r="F202" s="17">
        <v>3285459968</v>
      </c>
      <c r="G202" s="17">
        <v>109074579938</v>
      </c>
      <c r="H202" s="12">
        <f t="shared" ref="H202:H265" si="22">LN($E202/$E201)</f>
        <v>1.3219816829508256E-2</v>
      </c>
      <c r="I202" s="13">
        <f t="shared" si="16"/>
        <v>83.520000000000437</v>
      </c>
      <c r="J202" s="13">
        <f t="shared" si="21"/>
        <v>0</v>
      </c>
      <c r="K202" s="13">
        <f t="shared" si="19"/>
        <v>56.134733528752896</v>
      </c>
      <c r="L202" s="13">
        <f t="shared" si="20"/>
        <v>69.757637866060776</v>
      </c>
      <c r="M202" s="13">
        <f t="shared" si="17"/>
        <v>0.80471092837941638</v>
      </c>
      <c r="N202" s="13">
        <f t="shared" si="18"/>
        <v>44.58946392606078</v>
      </c>
    </row>
    <row r="203" spans="1:14">
      <c r="A203" s="10">
        <v>43297</v>
      </c>
      <c r="B203" s="11">
        <v>6357.01</v>
      </c>
      <c r="C203" s="11">
        <v>6741.75</v>
      </c>
      <c r="D203" s="11">
        <v>6357.01</v>
      </c>
      <c r="E203" s="11">
        <v>6741.75</v>
      </c>
      <c r="F203" s="17">
        <v>4725799936</v>
      </c>
      <c r="G203" s="17">
        <v>115638203962</v>
      </c>
      <c r="H203" s="12">
        <f t="shared" si="22"/>
        <v>5.8347763163089435E-2</v>
      </c>
      <c r="I203" s="13">
        <f t="shared" ref="I203:I266" si="23">IF(($E203-$E202) &gt; 0, $E203-$E202, 0)</f>
        <v>382.10999999999967</v>
      </c>
      <c r="J203" s="13">
        <f t="shared" si="21"/>
        <v>0</v>
      </c>
      <c r="K203" s="13">
        <f t="shared" si="19"/>
        <v>79.418681133841957</v>
      </c>
      <c r="L203" s="13">
        <f t="shared" si="20"/>
        <v>64.774949447056443</v>
      </c>
      <c r="M203" s="13">
        <f t="shared" si="17"/>
        <v>1.226070908766274</v>
      </c>
      <c r="N203" s="13">
        <f t="shared" si="18"/>
        <v>55.077801157995594</v>
      </c>
    </row>
    <row r="204" spans="1:14">
      <c r="A204" s="10">
        <v>43298</v>
      </c>
      <c r="B204" s="11">
        <v>6739.65</v>
      </c>
      <c r="C204" s="11">
        <v>7387.24</v>
      </c>
      <c r="D204" s="11">
        <v>6684.17</v>
      </c>
      <c r="E204" s="11">
        <v>7321.04</v>
      </c>
      <c r="F204" s="17">
        <v>5961950208</v>
      </c>
      <c r="G204" s="17">
        <v>125588963706</v>
      </c>
      <c r="H204" s="12">
        <f t="shared" si="22"/>
        <v>8.2432859244560661E-2</v>
      </c>
      <c r="I204" s="13">
        <f t="shared" si="23"/>
        <v>579.29</v>
      </c>
      <c r="J204" s="13">
        <f t="shared" si="21"/>
        <v>0</v>
      </c>
      <c r="K204" s="13">
        <f t="shared" si="19"/>
        <v>115.12377533856753</v>
      </c>
      <c r="L204" s="13">
        <f t="shared" si="20"/>
        <v>60.14816734369527</v>
      </c>
      <c r="M204" s="13">
        <f t="shared" si="17"/>
        <v>1.9140030431972055</v>
      </c>
      <c r="N204" s="13">
        <f t="shared" si="18"/>
        <v>65.682945927784161</v>
      </c>
    </row>
    <row r="205" spans="1:14">
      <c r="A205" s="10">
        <v>43299</v>
      </c>
      <c r="B205" s="11">
        <v>7315.32</v>
      </c>
      <c r="C205" s="11">
        <v>7534.99</v>
      </c>
      <c r="D205" s="11">
        <v>7280.47</v>
      </c>
      <c r="E205" s="11">
        <v>7370.78</v>
      </c>
      <c r="F205" s="17">
        <v>6103410176</v>
      </c>
      <c r="G205" s="17">
        <v>126458165406</v>
      </c>
      <c r="H205" s="12">
        <f t="shared" si="22"/>
        <v>6.7711406811747886E-3</v>
      </c>
      <c r="I205" s="13">
        <f t="shared" si="23"/>
        <v>49.739999999999782</v>
      </c>
      <c r="J205" s="13">
        <f t="shared" si="21"/>
        <v>0</v>
      </c>
      <c r="K205" s="13">
        <f t="shared" si="19"/>
        <v>110.45350567152697</v>
      </c>
      <c r="L205" s="13">
        <f t="shared" si="20"/>
        <v>55.851869676288466</v>
      </c>
      <c r="M205" s="13">
        <f t="shared" si="17"/>
        <v>1.9776151865945368</v>
      </c>
      <c r="N205" s="13">
        <f t="shared" si="18"/>
        <v>66.416076714611052</v>
      </c>
    </row>
    <row r="206" spans="1:14">
      <c r="A206" s="10">
        <v>43300</v>
      </c>
      <c r="B206" s="11">
        <v>7378.2</v>
      </c>
      <c r="C206" s="11">
        <v>7494.46</v>
      </c>
      <c r="D206" s="11">
        <v>7295.46</v>
      </c>
      <c r="E206" s="11">
        <v>7466.86</v>
      </c>
      <c r="F206" s="17">
        <v>5111629824</v>
      </c>
      <c r="G206" s="17">
        <v>128122730711</v>
      </c>
      <c r="H206" s="12">
        <f t="shared" si="22"/>
        <v>1.2951027649596174E-2</v>
      </c>
      <c r="I206" s="13">
        <f t="shared" si="23"/>
        <v>96.079999999999927</v>
      </c>
      <c r="J206" s="13">
        <f t="shared" si="21"/>
        <v>0</v>
      </c>
      <c r="K206" s="13">
        <f t="shared" si="19"/>
        <v>109.42682669498933</v>
      </c>
      <c r="L206" s="13">
        <f t="shared" si="20"/>
        <v>51.862450413696429</v>
      </c>
      <c r="M206" s="13">
        <f t="shared" si="17"/>
        <v>2.1099432406705305</v>
      </c>
      <c r="N206" s="13">
        <f t="shared" si="18"/>
        <v>67.845072317641666</v>
      </c>
    </row>
    <row r="207" spans="1:14">
      <c r="A207" s="10">
        <v>43301</v>
      </c>
      <c r="B207" s="11">
        <v>7467.4</v>
      </c>
      <c r="C207" s="11">
        <v>7594.67</v>
      </c>
      <c r="D207" s="11">
        <v>7323.26</v>
      </c>
      <c r="E207" s="11">
        <v>7354.13</v>
      </c>
      <c r="F207" s="17">
        <v>4936869888</v>
      </c>
      <c r="G207" s="17">
        <v>126202570251</v>
      </c>
      <c r="H207" s="12">
        <f t="shared" si="22"/>
        <v>-1.5212502537530533E-2</v>
      </c>
      <c r="I207" s="13">
        <f t="shared" si="23"/>
        <v>0</v>
      </c>
      <c r="J207" s="13">
        <f t="shared" si="21"/>
        <v>112.72999999999956</v>
      </c>
      <c r="K207" s="13">
        <f t="shared" si="19"/>
        <v>101.61062478820438</v>
      </c>
      <c r="L207" s="13">
        <f t="shared" si="20"/>
        <v>56.210132527003793</v>
      </c>
      <c r="M207" s="13">
        <f t="shared" si="17"/>
        <v>1.807692318451479</v>
      </c>
      <c r="N207" s="13">
        <f t="shared" si="18"/>
        <v>64.383561780319013</v>
      </c>
    </row>
    <row r="208" spans="1:14">
      <c r="A208" s="10">
        <v>43302</v>
      </c>
      <c r="B208" s="11">
        <v>7352.72</v>
      </c>
      <c r="C208" s="11">
        <v>7437.64</v>
      </c>
      <c r="D208" s="11">
        <v>7262.41</v>
      </c>
      <c r="E208" s="11">
        <v>7419.29</v>
      </c>
      <c r="F208" s="17">
        <v>3726609920</v>
      </c>
      <c r="G208" s="17">
        <v>127333468174</v>
      </c>
      <c r="H208" s="12">
        <f t="shared" si="22"/>
        <v>8.8213050921454005E-3</v>
      </c>
      <c r="I208" s="13">
        <f t="shared" si="23"/>
        <v>65.159999999999854</v>
      </c>
      <c r="J208" s="13">
        <f t="shared" si="21"/>
        <v>0</v>
      </c>
      <c r="K208" s="13">
        <f t="shared" si="19"/>
        <v>99.007008731904051</v>
      </c>
      <c r="L208" s="13">
        <f t="shared" si="20"/>
        <v>52.195123060789236</v>
      </c>
      <c r="M208" s="13">
        <f t="shared" si="17"/>
        <v>1.8968632110819086</v>
      </c>
      <c r="N208" s="13">
        <f t="shared" si="18"/>
        <v>65.479902669393766</v>
      </c>
    </row>
    <row r="209" spans="1:14">
      <c r="A209" s="10">
        <v>43303</v>
      </c>
      <c r="B209" s="11">
        <v>7417.8</v>
      </c>
      <c r="C209" s="11">
        <v>7537.95</v>
      </c>
      <c r="D209" s="11">
        <v>7383.82</v>
      </c>
      <c r="E209" s="11">
        <v>7418.49</v>
      </c>
      <c r="F209" s="17">
        <v>3695460096</v>
      </c>
      <c r="G209" s="17">
        <v>127336615249</v>
      </c>
      <c r="H209" s="12">
        <f t="shared" si="22"/>
        <v>-1.0783284302307903E-4</v>
      </c>
      <c r="I209" s="13">
        <f t="shared" si="23"/>
        <v>0</v>
      </c>
      <c r="J209" s="13">
        <f t="shared" si="21"/>
        <v>0.8000000000001819</v>
      </c>
      <c r="K209" s="13">
        <f t="shared" si="19"/>
        <v>91.935079536768043</v>
      </c>
      <c r="L209" s="13">
        <f t="shared" si="20"/>
        <v>48.52404284216145</v>
      </c>
      <c r="M209" s="13">
        <f t="shared" si="17"/>
        <v>1.8946294280510305</v>
      </c>
      <c r="N209" s="13">
        <f t="shared" si="18"/>
        <v>65.45326354008273</v>
      </c>
    </row>
    <row r="210" spans="1:14">
      <c r="A210" s="10">
        <v>43304</v>
      </c>
      <c r="B210" s="11">
        <v>7414.71</v>
      </c>
      <c r="C210" s="11">
        <v>7771.5</v>
      </c>
      <c r="D210" s="11">
        <v>7409.1</v>
      </c>
      <c r="E210" s="11">
        <v>7711.11</v>
      </c>
      <c r="F210" s="17">
        <v>5132480000</v>
      </c>
      <c r="G210" s="17">
        <v>132375368459</v>
      </c>
      <c r="H210" s="12">
        <f t="shared" si="22"/>
        <v>3.8686613657905183E-2</v>
      </c>
      <c r="I210" s="13">
        <f t="shared" si="23"/>
        <v>292.61999999999989</v>
      </c>
      <c r="J210" s="13">
        <f t="shared" si="21"/>
        <v>0</v>
      </c>
      <c r="K210" s="13">
        <f t="shared" si="19"/>
        <v>106.26971671271318</v>
      </c>
      <c r="L210" s="13">
        <f t="shared" si="20"/>
        <v>45.058039782007064</v>
      </c>
      <c r="M210" s="13">
        <f t="shared" si="17"/>
        <v>2.3585073213759657</v>
      </c>
      <c r="N210" s="13">
        <f t="shared" si="18"/>
        <v>70.224867647741064</v>
      </c>
    </row>
    <row r="211" spans="1:14">
      <c r="A211" s="10">
        <v>43305</v>
      </c>
      <c r="B211" s="11">
        <v>7716.51</v>
      </c>
      <c r="C211" s="11">
        <v>8424.27</v>
      </c>
      <c r="D211" s="11">
        <v>7705.5</v>
      </c>
      <c r="E211" s="11">
        <v>8424.27</v>
      </c>
      <c r="F211" s="17">
        <v>7277689856</v>
      </c>
      <c r="G211" s="17">
        <v>144634918474</v>
      </c>
      <c r="H211" s="12">
        <f t="shared" si="22"/>
        <v>8.8454679515784299E-2</v>
      </c>
      <c r="I211" s="13">
        <f t="shared" si="23"/>
        <v>713.16000000000076</v>
      </c>
      <c r="J211" s="13">
        <f t="shared" si="21"/>
        <v>0</v>
      </c>
      <c r="K211" s="13">
        <f t="shared" si="19"/>
        <v>149.61902266180513</v>
      </c>
      <c r="L211" s="13">
        <f t="shared" si="20"/>
        <v>41.839608369006562</v>
      </c>
      <c r="M211" s="13">
        <f t="shared" si="17"/>
        <v>3.5760139373732307</v>
      </c>
      <c r="N211" s="13">
        <f t="shared" si="18"/>
        <v>78.146919705973843</v>
      </c>
    </row>
    <row r="212" spans="1:14">
      <c r="A212" s="10">
        <v>43306</v>
      </c>
      <c r="B212" s="11">
        <v>8379.66</v>
      </c>
      <c r="C212" s="11">
        <v>8416.8700000000008</v>
      </c>
      <c r="D212" s="11">
        <v>8086.36</v>
      </c>
      <c r="E212" s="11">
        <v>8181.39</v>
      </c>
      <c r="F212" s="17">
        <v>5845400064</v>
      </c>
      <c r="G212" s="17">
        <v>140482950401</v>
      </c>
      <c r="H212" s="12">
        <f t="shared" si="22"/>
        <v>-2.9254762770969753E-2</v>
      </c>
      <c r="I212" s="13">
        <f t="shared" si="23"/>
        <v>0</v>
      </c>
      <c r="J212" s="13">
        <f t="shared" si="21"/>
        <v>242.88000000000011</v>
      </c>
      <c r="K212" s="13">
        <f t="shared" si="19"/>
        <v>138.93194961453335</v>
      </c>
      <c r="L212" s="13">
        <f t="shared" si="20"/>
        <v>56.199636342648958</v>
      </c>
      <c r="M212" s="13">
        <f t="shared" si="17"/>
        <v>2.4721147440788727</v>
      </c>
      <c r="N212" s="13">
        <f t="shared" si="18"/>
        <v>71.199108505692749</v>
      </c>
    </row>
    <row r="213" spans="1:14">
      <c r="A213" s="10">
        <v>43307</v>
      </c>
      <c r="B213" s="11">
        <v>8176.85</v>
      </c>
      <c r="C213" s="11">
        <v>8290.33</v>
      </c>
      <c r="D213" s="11">
        <v>7878.71</v>
      </c>
      <c r="E213" s="11">
        <v>7951.58</v>
      </c>
      <c r="F213" s="17">
        <v>4899089920</v>
      </c>
      <c r="G213" s="17">
        <v>136553079708</v>
      </c>
      <c r="H213" s="12">
        <f t="shared" si="22"/>
        <v>-2.8491411771121716E-2</v>
      </c>
      <c r="I213" s="13">
        <f t="shared" si="23"/>
        <v>0</v>
      </c>
      <c r="J213" s="13">
        <f t="shared" si="21"/>
        <v>229.8100000000004</v>
      </c>
      <c r="K213" s="13">
        <f t="shared" si="19"/>
        <v>129.00823892778098</v>
      </c>
      <c r="L213" s="13">
        <f t="shared" si="20"/>
        <v>68.60037660388835</v>
      </c>
      <c r="M213" s="13">
        <f t="shared" si="17"/>
        <v>1.880576249204857</v>
      </c>
      <c r="N213" s="13">
        <f t="shared" si="18"/>
        <v>65.284723836904647</v>
      </c>
    </row>
    <row r="214" spans="1:14">
      <c r="A214" s="10">
        <v>43308</v>
      </c>
      <c r="B214" s="11">
        <v>7950.4</v>
      </c>
      <c r="C214" s="11">
        <v>8262.66</v>
      </c>
      <c r="D214" s="11">
        <v>7839.76</v>
      </c>
      <c r="E214" s="11">
        <v>8165.01</v>
      </c>
      <c r="F214" s="17">
        <v>5195879936</v>
      </c>
      <c r="G214" s="17">
        <v>140235573607</v>
      </c>
      <c r="H214" s="12">
        <f t="shared" si="22"/>
        <v>2.648730010341856E-2</v>
      </c>
      <c r="I214" s="13">
        <f t="shared" si="23"/>
        <v>213.43000000000029</v>
      </c>
      <c r="J214" s="13">
        <f t="shared" si="21"/>
        <v>0</v>
      </c>
      <c r="K214" s="13">
        <f t="shared" si="19"/>
        <v>135.03836471865378</v>
      </c>
      <c r="L214" s="13">
        <f t="shared" si="20"/>
        <v>63.700349703610605</v>
      </c>
      <c r="M214" s="13">
        <f t="shared" ref="M214:M277" si="24">$K214/$L214</f>
        <v>2.1198998961068445</v>
      </c>
      <c r="N214" s="13">
        <f t="shared" ref="N214:N277" si="25">100-(100)/(1+$M214)</f>
        <v>67.947689563763049</v>
      </c>
    </row>
    <row r="215" spans="1:14">
      <c r="A215" s="10">
        <v>43309</v>
      </c>
      <c r="B215" s="11">
        <v>8169.06</v>
      </c>
      <c r="C215" s="11">
        <v>8222.85</v>
      </c>
      <c r="D215" s="11">
        <v>8110.77</v>
      </c>
      <c r="E215" s="11">
        <v>8192.15</v>
      </c>
      <c r="F215" s="17">
        <v>3988750080</v>
      </c>
      <c r="G215" s="17">
        <v>140716560550</v>
      </c>
      <c r="H215" s="12">
        <f t="shared" si="22"/>
        <v>3.3184275149695346E-3</v>
      </c>
      <c r="I215" s="13">
        <f t="shared" si="23"/>
        <v>27.139999999999418</v>
      </c>
      <c r="J215" s="13">
        <f t="shared" si="21"/>
        <v>0</v>
      </c>
      <c r="K215" s="13">
        <f t="shared" ref="K215:K278" si="26">($K214*13+$I215)/(14)</f>
        <v>127.33133866732133</v>
      </c>
      <c r="L215" s="13">
        <f t="shared" ref="L215:L278" si="27">($L214*13+$J215)/(14)</f>
        <v>59.150324724781278</v>
      </c>
      <c r="M215" s="13">
        <f t="shared" si="24"/>
        <v>2.1526735357713993</v>
      </c>
      <c r="N215" s="13">
        <f t="shared" si="25"/>
        <v>68.280889579792188</v>
      </c>
    </row>
    <row r="216" spans="1:14">
      <c r="A216" s="10">
        <v>43310</v>
      </c>
      <c r="B216" s="11">
        <v>8205.82</v>
      </c>
      <c r="C216" s="11">
        <v>8272.26</v>
      </c>
      <c r="D216" s="11">
        <v>8141.18</v>
      </c>
      <c r="E216" s="11">
        <v>8218.4599999999991</v>
      </c>
      <c r="F216" s="17">
        <v>4107190016</v>
      </c>
      <c r="G216" s="17">
        <v>141185844808</v>
      </c>
      <c r="H216" s="12">
        <f t="shared" si="22"/>
        <v>3.2064649080081227E-3</v>
      </c>
      <c r="I216" s="13">
        <f t="shared" si="23"/>
        <v>26.309999999999491</v>
      </c>
      <c r="J216" s="13">
        <f t="shared" si="21"/>
        <v>0</v>
      </c>
      <c r="K216" s="13">
        <f t="shared" si="26"/>
        <v>120.11552876251264</v>
      </c>
      <c r="L216" s="13">
        <f t="shared" si="27"/>
        <v>54.925301530154044</v>
      </c>
      <c r="M216" s="13">
        <f t="shared" si="24"/>
        <v>2.1868888365877992</v>
      </c>
      <c r="N216" s="13">
        <f t="shared" si="25"/>
        <v>68.621434531406507</v>
      </c>
    </row>
    <row r="217" spans="1:14">
      <c r="A217" s="10">
        <v>43311</v>
      </c>
      <c r="B217" s="11">
        <v>8221.58</v>
      </c>
      <c r="C217" s="11">
        <v>8235.5</v>
      </c>
      <c r="D217" s="11">
        <v>7917.5</v>
      </c>
      <c r="E217" s="11">
        <v>8180.48</v>
      </c>
      <c r="F217" s="17">
        <v>5551400000</v>
      </c>
      <c r="G217" s="17">
        <v>140547190784</v>
      </c>
      <c r="H217" s="12">
        <f t="shared" si="22"/>
        <v>-4.6320149847284588E-3</v>
      </c>
      <c r="I217" s="13">
        <f t="shared" si="23"/>
        <v>0</v>
      </c>
      <c r="J217" s="13">
        <f t="shared" si="21"/>
        <v>37.979999999999563</v>
      </c>
      <c r="K217" s="13">
        <f t="shared" si="26"/>
        <v>111.53584813661887</v>
      </c>
      <c r="L217" s="13">
        <f t="shared" si="27"/>
        <v>53.714922849428724</v>
      </c>
      <c r="M217" s="13">
        <f t="shared" si="24"/>
        <v>2.0764406280405758</v>
      </c>
      <c r="N217" s="13">
        <f t="shared" si="25"/>
        <v>67.4949033345424</v>
      </c>
    </row>
    <row r="218" spans="1:14">
      <c r="A218" s="10">
        <v>43312</v>
      </c>
      <c r="B218" s="11">
        <v>8181.2</v>
      </c>
      <c r="C218" s="11">
        <v>8181.53</v>
      </c>
      <c r="D218" s="11">
        <v>7696.93</v>
      </c>
      <c r="E218" s="11">
        <v>7780.44</v>
      </c>
      <c r="F218" s="17">
        <v>5287530000</v>
      </c>
      <c r="G218" s="17">
        <v>133688476220</v>
      </c>
      <c r="H218" s="12">
        <f t="shared" si="22"/>
        <v>-5.0137936738636327E-2</v>
      </c>
      <c r="I218" s="13">
        <f t="shared" si="23"/>
        <v>0</v>
      </c>
      <c r="J218" s="13">
        <f t="shared" si="21"/>
        <v>400.03999999999996</v>
      </c>
      <c r="K218" s="13">
        <f t="shared" si="26"/>
        <v>103.56900184114609</v>
      </c>
      <c r="L218" s="13">
        <f t="shared" si="27"/>
        <v>78.452428360183816</v>
      </c>
      <c r="M218" s="13">
        <f t="shared" si="24"/>
        <v>1.3201503638058123</v>
      </c>
      <c r="N218" s="13">
        <f t="shared" si="25"/>
        <v>56.899345163144076</v>
      </c>
    </row>
    <row r="219" spans="1:14">
      <c r="A219" s="10">
        <v>43313</v>
      </c>
      <c r="B219" s="11">
        <v>7769.04</v>
      </c>
      <c r="C219" s="11">
        <v>7769.04</v>
      </c>
      <c r="D219" s="11">
        <v>7504.95</v>
      </c>
      <c r="E219" s="11">
        <v>7624.91</v>
      </c>
      <c r="F219" s="17">
        <v>4797620000</v>
      </c>
      <c r="G219" s="17">
        <v>131030166771</v>
      </c>
      <c r="H219" s="12">
        <f t="shared" si="22"/>
        <v>-2.0192372715906546E-2</v>
      </c>
      <c r="I219" s="13">
        <f t="shared" si="23"/>
        <v>0</v>
      </c>
      <c r="J219" s="13">
        <f t="shared" si="21"/>
        <v>155.52999999999975</v>
      </c>
      <c r="K219" s="13">
        <f t="shared" si="26"/>
        <v>96.171215995349939</v>
      </c>
      <c r="L219" s="13">
        <f t="shared" si="27"/>
        <v>83.957969191599233</v>
      </c>
      <c r="M219" s="13">
        <f t="shared" si="24"/>
        <v>1.1454685829272386</v>
      </c>
      <c r="N219" s="13">
        <f t="shared" si="25"/>
        <v>53.390135471682463</v>
      </c>
    </row>
    <row r="220" spans="1:14">
      <c r="A220" s="10">
        <v>43314</v>
      </c>
      <c r="B220" s="11">
        <v>7634.19</v>
      </c>
      <c r="C220" s="11">
        <v>7712.77</v>
      </c>
      <c r="D220" s="11">
        <v>7523.44</v>
      </c>
      <c r="E220" s="11">
        <v>7567.15</v>
      </c>
      <c r="F220" s="17">
        <v>4214110000</v>
      </c>
      <c r="G220" s="17">
        <v>130052066760</v>
      </c>
      <c r="H220" s="12">
        <f t="shared" si="22"/>
        <v>-7.6040087139243647E-3</v>
      </c>
      <c r="I220" s="13">
        <f t="shared" si="23"/>
        <v>0</v>
      </c>
      <c r="J220" s="13">
        <f t="shared" si="21"/>
        <v>57.760000000000218</v>
      </c>
      <c r="K220" s="13">
        <f t="shared" si="26"/>
        <v>89.301843424253519</v>
      </c>
      <c r="L220" s="13">
        <f t="shared" si="27"/>
        <v>82.086685677913593</v>
      </c>
      <c r="M220" s="13">
        <f t="shared" si="24"/>
        <v>1.0878968091689107</v>
      </c>
      <c r="N220" s="13">
        <f t="shared" si="25"/>
        <v>52.104912675351471</v>
      </c>
    </row>
    <row r="221" spans="1:14">
      <c r="A221" s="10">
        <v>43315</v>
      </c>
      <c r="B221" s="11">
        <v>7562.14</v>
      </c>
      <c r="C221" s="11">
        <v>7562.14</v>
      </c>
      <c r="D221" s="11">
        <v>7328.65</v>
      </c>
      <c r="E221" s="11">
        <v>7434.39</v>
      </c>
      <c r="F221" s="17">
        <v>4627150000</v>
      </c>
      <c r="G221" s="17">
        <v>127785826655</v>
      </c>
      <c r="H221" s="12">
        <f t="shared" si="22"/>
        <v>-1.7699978269576526E-2</v>
      </c>
      <c r="I221" s="13">
        <f t="shared" si="23"/>
        <v>0</v>
      </c>
      <c r="J221" s="13">
        <f t="shared" si="21"/>
        <v>132.75999999999931</v>
      </c>
      <c r="K221" s="13">
        <f t="shared" si="26"/>
        <v>82.923140322521121</v>
      </c>
      <c r="L221" s="13">
        <f t="shared" si="27"/>
        <v>85.706208129491145</v>
      </c>
      <c r="M221" s="13">
        <f t="shared" si="24"/>
        <v>0.96752781545573496</v>
      </c>
      <c r="N221" s="13">
        <f t="shared" si="25"/>
        <v>49.17479731953005</v>
      </c>
    </row>
    <row r="222" spans="1:14">
      <c r="A222" s="10">
        <v>43316</v>
      </c>
      <c r="B222" s="11">
        <v>7438.67</v>
      </c>
      <c r="C222" s="11">
        <v>7497.49</v>
      </c>
      <c r="D222" s="11">
        <v>6984.07</v>
      </c>
      <c r="E222" s="11">
        <v>7032.85</v>
      </c>
      <c r="F222" s="17">
        <v>4268390000</v>
      </c>
      <c r="G222" s="17">
        <v>120899698889</v>
      </c>
      <c r="H222" s="12">
        <f t="shared" si="22"/>
        <v>-5.552450308821591E-2</v>
      </c>
      <c r="I222" s="13">
        <f t="shared" si="23"/>
        <v>0</v>
      </c>
      <c r="J222" s="13">
        <f t="shared" si="21"/>
        <v>401.53999999999996</v>
      </c>
      <c r="K222" s="13">
        <f t="shared" si="26"/>
        <v>77.000058870912468</v>
      </c>
      <c r="L222" s="13">
        <f t="shared" si="27"/>
        <v>108.26576469167036</v>
      </c>
      <c r="M222" s="13">
        <f t="shared" si="24"/>
        <v>0.71121336546414859</v>
      </c>
      <c r="N222" s="13">
        <f t="shared" si="25"/>
        <v>41.561933761032741</v>
      </c>
    </row>
    <row r="223" spans="1:14">
      <c r="A223" s="10">
        <v>43317</v>
      </c>
      <c r="B223" s="11">
        <v>7031.08</v>
      </c>
      <c r="C223" s="11">
        <v>7102.77</v>
      </c>
      <c r="D223" s="11">
        <v>6940.7</v>
      </c>
      <c r="E223" s="11">
        <v>7068.48</v>
      </c>
      <c r="F223" s="17">
        <v>3679110000</v>
      </c>
      <c r="G223" s="17">
        <v>121526079384</v>
      </c>
      <c r="H223" s="12">
        <f t="shared" si="22"/>
        <v>5.0534347929138551E-3</v>
      </c>
      <c r="I223" s="13">
        <f t="shared" si="23"/>
        <v>35.6299999999992</v>
      </c>
      <c r="J223" s="13">
        <f t="shared" si="21"/>
        <v>0</v>
      </c>
      <c r="K223" s="13">
        <f t="shared" si="26"/>
        <v>74.045054665847246</v>
      </c>
      <c r="L223" s="13">
        <f t="shared" si="27"/>
        <v>100.53249578512248</v>
      </c>
      <c r="M223" s="13">
        <f t="shared" si="24"/>
        <v>0.73652856310372194</v>
      </c>
      <c r="N223" s="13">
        <f t="shared" si="25"/>
        <v>42.413846725752329</v>
      </c>
    </row>
    <row r="224" spans="1:14">
      <c r="A224" s="10">
        <v>43318</v>
      </c>
      <c r="B224" s="11">
        <v>7062.94</v>
      </c>
      <c r="C224" s="11">
        <v>7166.55</v>
      </c>
      <c r="D224" s="11">
        <v>6890.54</v>
      </c>
      <c r="E224" s="11">
        <v>6951.8</v>
      </c>
      <c r="F224" s="17">
        <v>3925900000</v>
      </c>
      <c r="G224" s="17">
        <v>119531508535</v>
      </c>
      <c r="H224" s="12">
        <f t="shared" si="22"/>
        <v>-1.6644845016715384E-2</v>
      </c>
      <c r="I224" s="13">
        <f t="shared" si="23"/>
        <v>0</v>
      </c>
      <c r="J224" s="13">
        <f t="shared" si="21"/>
        <v>116.67999999999938</v>
      </c>
      <c r="K224" s="13">
        <f t="shared" si="26"/>
        <v>68.756122189715299</v>
      </c>
      <c r="L224" s="13">
        <f t="shared" si="27"/>
        <v>101.68588894332798</v>
      </c>
      <c r="M224" s="13">
        <f t="shared" si="24"/>
        <v>0.67616188346482131</v>
      </c>
      <c r="N224" s="13">
        <f t="shared" si="25"/>
        <v>40.339891399219518</v>
      </c>
    </row>
    <row r="225" spans="1:14">
      <c r="A225" s="10">
        <v>43319</v>
      </c>
      <c r="B225" s="11">
        <v>6958.32</v>
      </c>
      <c r="C225" s="11">
        <v>7146.56</v>
      </c>
      <c r="D225" s="11">
        <v>6748.24</v>
      </c>
      <c r="E225" s="11">
        <v>6753.12</v>
      </c>
      <c r="F225" s="17">
        <v>4682800000</v>
      </c>
      <c r="G225" s="17">
        <v>116128339800</v>
      </c>
      <c r="H225" s="12">
        <f t="shared" si="22"/>
        <v>-2.8995998534733513E-2</v>
      </c>
      <c r="I225" s="13">
        <f t="shared" si="23"/>
        <v>0</v>
      </c>
      <c r="J225" s="13">
        <f t="shared" si="21"/>
        <v>198.68000000000029</v>
      </c>
      <c r="K225" s="13">
        <f t="shared" si="26"/>
        <v>63.844970604735636</v>
      </c>
      <c r="L225" s="13">
        <f t="shared" si="27"/>
        <v>108.61403973309029</v>
      </c>
      <c r="M225" s="13">
        <f t="shared" si="24"/>
        <v>0.58781508138017136</v>
      </c>
      <c r="N225" s="13">
        <f t="shared" si="25"/>
        <v>37.020373988967712</v>
      </c>
    </row>
    <row r="226" spans="1:14">
      <c r="A226" s="10">
        <v>43320</v>
      </c>
      <c r="B226" s="11">
        <v>6746.85</v>
      </c>
      <c r="C226" s="11">
        <v>6746.85</v>
      </c>
      <c r="D226" s="11">
        <v>6226.22</v>
      </c>
      <c r="E226" s="11">
        <v>6305.8</v>
      </c>
      <c r="F226" s="17">
        <v>5064430000</v>
      </c>
      <c r="G226" s="17">
        <v>108448409560</v>
      </c>
      <c r="H226" s="12">
        <f t="shared" si="22"/>
        <v>-6.8534775521161315E-2</v>
      </c>
      <c r="I226" s="13">
        <f t="shared" si="23"/>
        <v>0</v>
      </c>
      <c r="J226" s="13">
        <f t="shared" si="21"/>
        <v>447.31999999999971</v>
      </c>
      <c r="K226" s="13">
        <f t="shared" si="26"/>
        <v>59.284615561540235</v>
      </c>
      <c r="L226" s="13">
        <f t="shared" si="27"/>
        <v>132.8073226092981</v>
      </c>
      <c r="M226" s="13">
        <f t="shared" si="24"/>
        <v>0.44639568358702536</v>
      </c>
      <c r="N226" s="13">
        <f t="shared" si="25"/>
        <v>30.8626255354949</v>
      </c>
    </row>
    <row r="227" spans="1:14">
      <c r="A227" s="10">
        <v>43321</v>
      </c>
      <c r="B227" s="11">
        <v>6305.56</v>
      </c>
      <c r="C227" s="11">
        <v>6625.73</v>
      </c>
      <c r="D227" s="11">
        <v>6249.07</v>
      </c>
      <c r="E227" s="11">
        <v>6568.23</v>
      </c>
      <c r="F227" s="17">
        <v>4267040000</v>
      </c>
      <c r="G227" s="17">
        <v>112973963230</v>
      </c>
      <c r="H227" s="12">
        <f t="shared" si="22"/>
        <v>4.0774545013689246E-2</v>
      </c>
      <c r="I227" s="13">
        <f t="shared" si="23"/>
        <v>262.42999999999938</v>
      </c>
      <c r="J227" s="13">
        <f t="shared" si="21"/>
        <v>0</v>
      </c>
      <c r="K227" s="13">
        <f t="shared" si="26"/>
        <v>73.795000164287316</v>
      </c>
      <c r="L227" s="13">
        <f t="shared" si="27"/>
        <v>123.32108528006252</v>
      </c>
      <c r="M227" s="13">
        <f t="shared" si="24"/>
        <v>0.59839726512865721</v>
      </c>
      <c r="N227" s="13">
        <f t="shared" si="25"/>
        <v>37.437330392359705</v>
      </c>
    </row>
    <row r="228" spans="1:14">
      <c r="A228" s="10">
        <v>43322</v>
      </c>
      <c r="B228" s="11">
        <v>6571.42</v>
      </c>
      <c r="C228" s="11">
        <v>6591.26</v>
      </c>
      <c r="D228" s="11">
        <v>6124.52</v>
      </c>
      <c r="E228" s="11">
        <v>6184.71</v>
      </c>
      <c r="F228" s="17">
        <v>4528680000</v>
      </c>
      <c r="G228" s="17">
        <v>106390927598</v>
      </c>
      <c r="H228" s="12">
        <f t="shared" si="22"/>
        <v>-6.0164272693577943E-2</v>
      </c>
      <c r="I228" s="13">
        <f t="shared" si="23"/>
        <v>0</v>
      </c>
      <c r="J228" s="13">
        <f t="shared" si="21"/>
        <v>383.51999999999953</v>
      </c>
      <c r="K228" s="13">
        <f t="shared" si="26"/>
        <v>68.523928723981072</v>
      </c>
      <c r="L228" s="13">
        <f t="shared" si="27"/>
        <v>141.90672204577231</v>
      </c>
      <c r="M228" s="13">
        <f t="shared" si="24"/>
        <v>0.48288007598314148</v>
      </c>
      <c r="N228" s="13">
        <f t="shared" si="25"/>
        <v>32.563663360504364</v>
      </c>
    </row>
    <row r="229" spans="1:14">
      <c r="A229" s="10">
        <v>43323</v>
      </c>
      <c r="B229" s="11">
        <v>6185.79</v>
      </c>
      <c r="C229" s="11">
        <v>6455.74</v>
      </c>
      <c r="D229" s="11">
        <v>6109.03</v>
      </c>
      <c r="E229" s="11">
        <v>6295.73</v>
      </c>
      <c r="F229" s="17">
        <v>4047850000</v>
      </c>
      <c r="G229" s="17">
        <v>108314257212</v>
      </c>
      <c r="H229" s="12">
        <f t="shared" si="22"/>
        <v>1.7791508710686244E-2</v>
      </c>
      <c r="I229" s="13">
        <f t="shared" si="23"/>
        <v>111.01999999999953</v>
      </c>
      <c r="J229" s="13">
        <f t="shared" si="21"/>
        <v>0</v>
      </c>
      <c r="K229" s="13">
        <f t="shared" si="26"/>
        <v>71.559362386553815</v>
      </c>
      <c r="L229" s="13">
        <f t="shared" si="27"/>
        <v>131.77052761393142</v>
      </c>
      <c r="M229" s="13">
        <f t="shared" si="24"/>
        <v>0.5430604527608206</v>
      </c>
      <c r="N229" s="13">
        <f t="shared" si="25"/>
        <v>35.193725028023692</v>
      </c>
    </row>
    <row r="230" spans="1:14">
      <c r="A230" s="10">
        <v>43324</v>
      </c>
      <c r="B230" s="11">
        <v>6283.65</v>
      </c>
      <c r="C230" s="11">
        <v>6409.85</v>
      </c>
      <c r="D230" s="11">
        <v>6237.5</v>
      </c>
      <c r="E230" s="11">
        <v>6322.69</v>
      </c>
      <c r="F230" s="17">
        <v>5665250000</v>
      </c>
      <c r="G230" s="17">
        <v>108790259014</v>
      </c>
      <c r="H230" s="12">
        <f t="shared" si="22"/>
        <v>4.2731246896537808E-3</v>
      </c>
      <c r="I230" s="13">
        <f t="shared" si="23"/>
        <v>26.960000000000036</v>
      </c>
      <c r="J230" s="13">
        <f t="shared" si="21"/>
        <v>0</v>
      </c>
      <c r="K230" s="13">
        <f t="shared" si="26"/>
        <v>68.373693644657109</v>
      </c>
      <c r="L230" s="13">
        <f t="shared" si="27"/>
        <v>122.35834707007918</v>
      </c>
      <c r="M230" s="13">
        <f t="shared" si="24"/>
        <v>0.55879876838722697</v>
      </c>
      <c r="N230" s="13">
        <f t="shared" si="25"/>
        <v>35.848037586363674</v>
      </c>
    </row>
    <row r="231" spans="1:14">
      <c r="A231" s="10">
        <v>43325</v>
      </c>
      <c r="B231" s="11">
        <v>6341.36</v>
      </c>
      <c r="C231" s="11">
        <v>6537.05</v>
      </c>
      <c r="D231" s="11">
        <v>6225.72</v>
      </c>
      <c r="E231" s="11">
        <v>6297.57</v>
      </c>
      <c r="F231" s="17">
        <v>4083980000</v>
      </c>
      <c r="G231" s="17">
        <v>108369686635</v>
      </c>
      <c r="H231" s="12">
        <f t="shared" si="22"/>
        <v>-3.9809058092818549E-3</v>
      </c>
      <c r="I231" s="13">
        <f t="shared" si="23"/>
        <v>0</v>
      </c>
      <c r="J231" s="13">
        <f t="shared" si="21"/>
        <v>25.119999999999891</v>
      </c>
      <c r="K231" s="13">
        <f t="shared" si="26"/>
        <v>63.489858384324457</v>
      </c>
      <c r="L231" s="13">
        <f t="shared" si="27"/>
        <v>115.4127508507878</v>
      </c>
      <c r="M231" s="13">
        <f t="shared" si="24"/>
        <v>0.55011129980263418</v>
      </c>
      <c r="N231" s="13">
        <f t="shared" si="25"/>
        <v>35.488503301193674</v>
      </c>
    </row>
    <row r="232" spans="1:14">
      <c r="A232" s="10">
        <v>43326</v>
      </c>
      <c r="B232" s="11">
        <v>6287.66</v>
      </c>
      <c r="C232" s="11">
        <v>6287.94</v>
      </c>
      <c r="D232" s="11">
        <v>5971.05</v>
      </c>
      <c r="E232" s="11">
        <v>6199.71</v>
      </c>
      <c r="F232" s="17">
        <v>5301700000</v>
      </c>
      <c r="G232" s="17">
        <v>106696389129</v>
      </c>
      <c r="H232" s="12">
        <f t="shared" si="22"/>
        <v>-1.5661327941332976E-2</v>
      </c>
      <c r="I232" s="13">
        <f t="shared" si="23"/>
        <v>0</v>
      </c>
      <c r="J232" s="13">
        <f t="shared" si="21"/>
        <v>97.859999999999673</v>
      </c>
      <c r="K232" s="13">
        <f t="shared" si="26"/>
        <v>58.954868499729855</v>
      </c>
      <c r="L232" s="13">
        <f t="shared" si="27"/>
        <v>114.15898293287435</v>
      </c>
      <c r="M232" s="13">
        <f t="shared" si="24"/>
        <v>0.51642776577989835</v>
      </c>
      <c r="N232" s="13">
        <f t="shared" si="25"/>
        <v>34.055546688984535</v>
      </c>
    </row>
    <row r="233" spans="1:14">
      <c r="A233" s="10">
        <v>43327</v>
      </c>
      <c r="B233" s="11">
        <v>6221.42</v>
      </c>
      <c r="C233" s="11">
        <v>6588.49</v>
      </c>
      <c r="D233" s="11">
        <v>6221.42</v>
      </c>
      <c r="E233" s="11">
        <v>6308.52</v>
      </c>
      <c r="F233" s="17">
        <v>4895450000</v>
      </c>
      <c r="G233" s="17">
        <v>108581773101</v>
      </c>
      <c r="H233" s="12">
        <f t="shared" si="22"/>
        <v>1.739858394283356E-2</v>
      </c>
      <c r="I233" s="13">
        <f t="shared" si="23"/>
        <v>108.8100000000004</v>
      </c>
      <c r="J233" s="13">
        <f t="shared" si="21"/>
        <v>0</v>
      </c>
      <c r="K233" s="13">
        <f t="shared" si="26"/>
        <v>62.51594932117775</v>
      </c>
      <c r="L233" s="13">
        <f t="shared" si="27"/>
        <v>106.00476986624048</v>
      </c>
      <c r="M233" s="13">
        <f t="shared" si="24"/>
        <v>0.58974656895215161</v>
      </c>
      <c r="N233" s="13">
        <f t="shared" si="25"/>
        <v>37.096892075123066</v>
      </c>
    </row>
    <row r="234" spans="1:14">
      <c r="A234" s="10">
        <v>43328</v>
      </c>
      <c r="B234" s="11">
        <v>6294.23</v>
      </c>
      <c r="C234" s="11">
        <v>6473.5</v>
      </c>
      <c r="D234" s="11">
        <v>6276.41</v>
      </c>
      <c r="E234" s="11">
        <v>6334.73</v>
      </c>
      <c r="F234" s="17">
        <v>4328420000</v>
      </c>
      <c r="G234" s="17">
        <v>109045250379</v>
      </c>
      <c r="H234" s="12">
        <f t="shared" si="22"/>
        <v>4.1460917953819645E-3</v>
      </c>
      <c r="I234" s="13">
        <f t="shared" si="23"/>
        <v>26.209999999999127</v>
      </c>
      <c r="J234" s="13">
        <f t="shared" si="21"/>
        <v>0</v>
      </c>
      <c r="K234" s="13">
        <f t="shared" si="26"/>
        <v>59.922667226807846</v>
      </c>
      <c r="L234" s="13">
        <f t="shared" si="27"/>
        <v>98.433000590080454</v>
      </c>
      <c r="M234" s="13">
        <f t="shared" si="24"/>
        <v>0.60876603240363403</v>
      </c>
      <c r="N234" s="13">
        <f t="shared" si="25"/>
        <v>37.840557305532215</v>
      </c>
    </row>
    <row r="235" spans="1:14">
      <c r="A235" s="10">
        <v>43329</v>
      </c>
      <c r="B235" s="11">
        <v>6340.91</v>
      </c>
      <c r="C235" s="11">
        <v>6582.5</v>
      </c>
      <c r="D235" s="11">
        <v>6324.97</v>
      </c>
      <c r="E235" s="11">
        <v>6580.63</v>
      </c>
      <c r="F235" s="17">
        <v>4992990000</v>
      </c>
      <c r="G235" s="17">
        <v>113290724406</v>
      </c>
      <c r="H235" s="12">
        <f t="shared" si="22"/>
        <v>3.8083292933081075E-2</v>
      </c>
      <c r="I235" s="13">
        <f t="shared" si="23"/>
        <v>245.90000000000055</v>
      </c>
      <c r="J235" s="13">
        <f t="shared" si="21"/>
        <v>0</v>
      </c>
      <c r="K235" s="13">
        <f t="shared" si="26"/>
        <v>73.206762424893029</v>
      </c>
      <c r="L235" s="13">
        <f t="shared" si="27"/>
        <v>91.402071976503279</v>
      </c>
      <c r="M235" s="13">
        <f t="shared" si="24"/>
        <v>0.80093110409698676</v>
      </c>
      <c r="N235" s="13">
        <f t="shared" si="25"/>
        <v>44.473167367420501</v>
      </c>
    </row>
    <row r="236" spans="1:14">
      <c r="A236" s="10">
        <v>43330</v>
      </c>
      <c r="B236" s="11">
        <v>6583.43</v>
      </c>
      <c r="C236" s="11">
        <v>6617.35</v>
      </c>
      <c r="D236" s="11">
        <v>6353.73</v>
      </c>
      <c r="E236" s="11">
        <v>6423.76</v>
      </c>
      <c r="F236" s="17">
        <v>3984520000</v>
      </c>
      <c r="G236" s="17">
        <v>110603014928</v>
      </c>
      <c r="H236" s="12">
        <f t="shared" si="22"/>
        <v>-2.4126869388658934E-2</v>
      </c>
      <c r="I236" s="13">
        <f t="shared" si="23"/>
        <v>0</v>
      </c>
      <c r="J236" s="13">
        <f t="shared" si="21"/>
        <v>156.86999999999989</v>
      </c>
      <c r="K236" s="13">
        <f t="shared" si="26"/>
        <v>67.977707965972101</v>
      </c>
      <c r="L236" s="13">
        <f t="shared" si="27"/>
        <v>96.078352549610173</v>
      </c>
      <c r="M236" s="13">
        <f t="shared" si="24"/>
        <v>0.70752366336497841</v>
      </c>
      <c r="N236" s="13">
        <f t="shared" si="25"/>
        <v>41.435657879591403</v>
      </c>
    </row>
    <row r="237" spans="1:14">
      <c r="A237" s="10">
        <v>43331</v>
      </c>
      <c r="B237" s="11">
        <v>6422.57</v>
      </c>
      <c r="C237" s="11">
        <v>6537.98</v>
      </c>
      <c r="D237" s="11">
        <v>6361.55</v>
      </c>
      <c r="E237" s="11">
        <v>6506.07</v>
      </c>
      <c r="F237" s="17">
        <v>3311170000</v>
      </c>
      <c r="G237" s="17">
        <v>112031838393</v>
      </c>
      <c r="H237" s="12">
        <f t="shared" si="22"/>
        <v>1.2731971246198759E-2</v>
      </c>
      <c r="I237" s="13">
        <f t="shared" si="23"/>
        <v>82.309999999999491</v>
      </c>
      <c r="J237" s="13">
        <f t="shared" si="21"/>
        <v>0</v>
      </c>
      <c r="K237" s="13">
        <f t="shared" si="26"/>
        <v>69.001443111259775</v>
      </c>
      <c r="L237" s="13">
        <f t="shared" si="27"/>
        <v>89.215613081780887</v>
      </c>
      <c r="M237" s="13">
        <f t="shared" si="24"/>
        <v>0.77342340345751504</v>
      </c>
      <c r="N237" s="13">
        <f t="shared" si="25"/>
        <v>43.611886588934574</v>
      </c>
    </row>
    <row r="238" spans="1:14">
      <c r="A238" s="10">
        <v>43332</v>
      </c>
      <c r="B238" s="11">
        <v>6500.51</v>
      </c>
      <c r="C238" s="11">
        <v>6536.92</v>
      </c>
      <c r="D238" s="11">
        <v>6297.93</v>
      </c>
      <c r="E238" s="11">
        <v>6308.53</v>
      </c>
      <c r="F238" s="17">
        <v>3665100000</v>
      </c>
      <c r="G238" s="17">
        <v>108642191682</v>
      </c>
      <c r="H238" s="12">
        <f t="shared" si="22"/>
        <v>-3.0832901429409306E-2</v>
      </c>
      <c r="I238" s="13">
        <f t="shared" si="23"/>
        <v>0</v>
      </c>
      <c r="J238" s="13">
        <f t="shared" si="21"/>
        <v>197.53999999999996</v>
      </c>
      <c r="K238" s="13">
        <f t="shared" si="26"/>
        <v>64.072768603312653</v>
      </c>
      <c r="L238" s="13">
        <f t="shared" si="27"/>
        <v>96.953069290225116</v>
      </c>
      <c r="M238" s="13">
        <f t="shared" si="24"/>
        <v>0.66086374647421831</v>
      </c>
      <c r="N238" s="13">
        <f t="shared" si="25"/>
        <v>39.790364975883165</v>
      </c>
    </row>
    <row r="239" spans="1:14">
      <c r="A239" s="10">
        <v>43333</v>
      </c>
      <c r="B239" s="11">
        <v>6301.07</v>
      </c>
      <c r="C239" s="11">
        <v>6500.87</v>
      </c>
      <c r="D239" s="11">
        <v>6298.24</v>
      </c>
      <c r="E239" s="11">
        <v>6488.76</v>
      </c>
      <c r="F239" s="17">
        <v>3377180000</v>
      </c>
      <c r="G239" s="17">
        <v>111758100192</v>
      </c>
      <c r="H239" s="12">
        <f t="shared" si="22"/>
        <v>2.8168763424013185E-2</v>
      </c>
      <c r="I239" s="13">
        <f t="shared" si="23"/>
        <v>180.23000000000047</v>
      </c>
      <c r="J239" s="13">
        <f t="shared" si="21"/>
        <v>0</v>
      </c>
      <c r="K239" s="13">
        <f t="shared" si="26"/>
        <v>72.369713703076073</v>
      </c>
      <c r="L239" s="13">
        <f t="shared" si="27"/>
        <v>90.027850055209029</v>
      </c>
      <c r="M239" s="13">
        <f t="shared" si="24"/>
        <v>0.80385917978376453</v>
      </c>
      <c r="N239" s="13">
        <f t="shared" si="25"/>
        <v>44.563300106393342</v>
      </c>
    </row>
    <row r="240" spans="1:14">
      <c r="A240" s="10">
        <v>43334</v>
      </c>
      <c r="B240" s="11">
        <v>6486.25</v>
      </c>
      <c r="C240" s="11">
        <v>6816.79</v>
      </c>
      <c r="D240" s="11">
        <v>6310.11</v>
      </c>
      <c r="E240" s="11">
        <v>6376.71</v>
      </c>
      <c r="F240" s="17">
        <v>4668110000</v>
      </c>
      <c r="G240" s="17">
        <v>109840902181</v>
      </c>
      <c r="H240" s="12">
        <f t="shared" si="22"/>
        <v>-1.7419158917038245E-2</v>
      </c>
      <c r="I240" s="13">
        <f t="shared" si="23"/>
        <v>0</v>
      </c>
      <c r="J240" s="13">
        <f t="shared" si="21"/>
        <v>112.05000000000018</v>
      </c>
      <c r="K240" s="13">
        <f t="shared" si="26"/>
        <v>67.200448438570646</v>
      </c>
      <c r="L240" s="13">
        <f t="shared" si="27"/>
        <v>91.600860765551261</v>
      </c>
      <c r="M240" s="13">
        <f t="shared" si="24"/>
        <v>0.73362245591302366</v>
      </c>
      <c r="N240" s="13">
        <f t="shared" si="25"/>
        <v>42.317313865587685</v>
      </c>
    </row>
    <row r="241" spans="1:14">
      <c r="A241" s="10">
        <v>43335</v>
      </c>
      <c r="B241" s="11">
        <v>6371.34</v>
      </c>
      <c r="C241" s="11">
        <v>6546.54</v>
      </c>
      <c r="D241" s="11">
        <v>6371.34</v>
      </c>
      <c r="E241" s="11">
        <v>6534.88</v>
      </c>
      <c r="F241" s="17">
        <v>3426180000</v>
      </c>
      <c r="G241" s="17">
        <v>112577436411</v>
      </c>
      <c r="H241" s="12">
        <f t="shared" si="22"/>
        <v>2.4501693875050627E-2</v>
      </c>
      <c r="I241" s="13">
        <f t="shared" si="23"/>
        <v>158.17000000000007</v>
      </c>
      <c r="J241" s="13">
        <f t="shared" si="21"/>
        <v>0</v>
      </c>
      <c r="K241" s="13">
        <f t="shared" si="26"/>
        <v>73.69827355010132</v>
      </c>
      <c r="L241" s="13">
        <f t="shared" si="27"/>
        <v>85.057942139440456</v>
      </c>
      <c r="M241" s="13">
        <f t="shared" si="24"/>
        <v>0.866447878897463</v>
      </c>
      <c r="N241" s="13">
        <f t="shared" si="25"/>
        <v>46.422291706816154</v>
      </c>
    </row>
    <row r="242" spans="1:14">
      <c r="A242" s="10">
        <v>43336</v>
      </c>
      <c r="B242" s="11">
        <v>6551.52</v>
      </c>
      <c r="C242" s="11">
        <v>6719.96</v>
      </c>
      <c r="D242" s="11">
        <v>6498.64</v>
      </c>
      <c r="E242" s="11">
        <v>6719.96</v>
      </c>
      <c r="F242" s="17">
        <v>4097820000</v>
      </c>
      <c r="G242" s="17">
        <v>115778358839</v>
      </c>
      <c r="H242" s="12">
        <f t="shared" si="22"/>
        <v>2.7928217891386956E-2</v>
      </c>
      <c r="I242" s="13">
        <f t="shared" si="23"/>
        <v>185.07999999999993</v>
      </c>
      <c r="J242" s="13">
        <f t="shared" si="21"/>
        <v>0</v>
      </c>
      <c r="K242" s="13">
        <f t="shared" si="26"/>
        <v>81.654111153665511</v>
      </c>
      <c r="L242" s="13">
        <f t="shared" si="27"/>
        <v>78.982374843766138</v>
      </c>
      <c r="M242" s="13">
        <f t="shared" si="24"/>
        <v>1.0338269938728013</v>
      </c>
      <c r="N242" s="13">
        <f t="shared" si="25"/>
        <v>50.831609423385324</v>
      </c>
    </row>
    <row r="243" spans="1:14">
      <c r="A243" s="10">
        <v>43337</v>
      </c>
      <c r="B243" s="11">
        <v>6719.95</v>
      </c>
      <c r="C243" s="11">
        <v>6789.63</v>
      </c>
      <c r="D243" s="11">
        <v>6700.96</v>
      </c>
      <c r="E243" s="11">
        <v>6763.19</v>
      </c>
      <c r="F243" s="17">
        <v>3312600000</v>
      </c>
      <c r="G243" s="17">
        <v>116534497933</v>
      </c>
      <c r="H243" s="12">
        <f t="shared" si="22"/>
        <v>6.412470102888459E-3</v>
      </c>
      <c r="I243" s="13">
        <f t="shared" si="23"/>
        <v>43.229999999999563</v>
      </c>
      <c r="J243" s="13">
        <f t="shared" si="21"/>
        <v>0</v>
      </c>
      <c r="K243" s="13">
        <f t="shared" si="26"/>
        <v>78.90953178554652</v>
      </c>
      <c r="L243" s="13">
        <f t="shared" si="27"/>
        <v>73.340776640639987</v>
      </c>
      <c r="M243" s="13">
        <f t="shared" si="24"/>
        <v>1.0759298633036392</v>
      </c>
      <c r="N243" s="13">
        <f t="shared" si="25"/>
        <v>51.828815718822121</v>
      </c>
    </row>
    <row r="244" spans="1:14">
      <c r="A244" s="10">
        <v>43338</v>
      </c>
      <c r="B244" s="11">
        <v>6754.64</v>
      </c>
      <c r="C244" s="11">
        <v>6774.75</v>
      </c>
      <c r="D244" s="11">
        <v>6620.75</v>
      </c>
      <c r="E244" s="11">
        <v>6707.26</v>
      </c>
      <c r="F244" s="17">
        <v>3295500000</v>
      </c>
      <c r="G244" s="17">
        <v>115585205491</v>
      </c>
      <c r="H244" s="12">
        <f t="shared" si="22"/>
        <v>-8.3041504041267943E-3</v>
      </c>
      <c r="I244" s="13">
        <f t="shared" si="23"/>
        <v>0</v>
      </c>
      <c r="J244" s="13">
        <f t="shared" si="21"/>
        <v>55.929999999999382</v>
      </c>
      <c r="K244" s="13">
        <f t="shared" si="26"/>
        <v>73.273136658007488</v>
      </c>
      <c r="L244" s="13">
        <f t="shared" si="27"/>
        <v>72.097149737737084</v>
      </c>
      <c r="M244" s="13">
        <f t="shared" si="24"/>
        <v>1.01631114301395</v>
      </c>
      <c r="N244" s="13">
        <f t="shared" si="25"/>
        <v>50.404479811324364</v>
      </c>
    </row>
    <row r="245" spans="1:14">
      <c r="A245" s="10">
        <v>43339</v>
      </c>
      <c r="B245" s="11">
        <v>6710.8</v>
      </c>
      <c r="C245" s="11">
        <v>6884.64</v>
      </c>
      <c r="D245" s="11">
        <v>6689.71</v>
      </c>
      <c r="E245" s="11">
        <v>6884.64</v>
      </c>
      <c r="F245" s="17">
        <v>4019000000</v>
      </c>
      <c r="G245" s="17">
        <v>118657885712</v>
      </c>
      <c r="H245" s="12">
        <f t="shared" si="22"/>
        <v>2.6102321396723704E-2</v>
      </c>
      <c r="I245" s="13">
        <f t="shared" si="23"/>
        <v>177.38000000000011</v>
      </c>
      <c r="J245" s="13">
        <f t="shared" si="21"/>
        <v>0</v>
      </c>
      <c r="K245" s="13">
        <f t="shared" si="26"/>
        <v>80.709341182435537</v>
      </c>
      <c r="L245" s="13">
        <f t="shared" si="27"/>
        <v>66.947353327898711</v>
      </c>
      <c r="M245" s="13">
        <f t="shared" si="24"/>
        <v>1.2055643303348011</v>
      </c>
      <c r="N245" s="13">
        <f t="shared" si="25"/>
        <v>54.66013000635526</v>
      </c>
    </row>
    <row r="246" spans="1:14">
      <c r="A246" s="10">
        <v>43340</v>
      </c>
      <c r="B246" s="11">
        <v>6891.08</v>
      </c>
      <c r="C246" s="11">
        <v>7109.56</v>
      </c>
      <c r="D246" s="11">
        <v>6882.34</v>
      </c>
      <c r="E246" s="11">
        <v>7096.28</v>
      </c>
      <c r="F246" s="17">
        <v>4659940000</v>
      </c>
      <c r="G246" s="17">
        <v>122319195736</v>
      </c>
      <c r="H246" s="12">
        <f t="shared" si="22"/>
        <v>3.0277859846979057E-2</v>
      </c>
      <c r="I246" s="13">
        <f t="shared" si="23"/>
        <v>211.63999999999942</v>
      </c>
      <c r="J246" s="13">
        <f t="shared" si="21"/>
        <v>0</v>
      </c>
      <c r="K246" s="13">
        <f t="shared" si="26"/>
        <v>90.061531097975816</v>
      </c>
      <c r="L246" s="13">
        <f t="shared" si="27"/>
        <v>62.165399518763088</v>
      </c>
      <c r="M246" s="13">
        <f t="shared" si="24"/>
        <v>1.4487404857873225</v>
      </c>
      <c r="N246" s="13">
        <f t="shared" si="25"/>
        <v>59.162679516099125</v>
      </c>
    </row>
    <row r="247" spans="1:14">
      <c r="A247" s="10">
        <v>43341</v>
      </c>
      <c r="B247" s="11">
        <v>7091.71</v>
      </c>
      <c r="C247" s="11">
        <v>7113.3</v>
      </c>
      <c r="D247" s="11">
        <v>6970.82</v>
      </c>
      <c r="E247" s="11">
        <v>7047.16</v>
      </c>
      <c r="F247" s="17">
        <v>4145880000</v>
      </c>
      <c r="G247" s="17">
        <v>121484666374</v>
      </c>
      <c r="H247" s="12">
        <f t="shared" si="22"/>
        <v>-6.946004294682841E-3</v>
      </c>
      <c r="I247" s="13">
        <f t="shared" si="23"/>
        <v>0</v>
      </c>
      <c r="J247" s="13">
        <f t="shared" si="21"/>
        <v>49.119999999999891</v>
      </c>
      <c r="K247" s="13">
        <f t="shared" si="26"/>
        <v>83.628564590977547</v>
      </c>
      <c r="L247" s="13">
        <f t="shared" si="27"/>
        <v>61.23358526742286</v>
      </c>
      <c r="M247" s="13">
        <f t="shared" si="24"/>
        <v>1.3657303296181342</v>
      </c>
      <c r="N247" s="13">
        <f t="shared" si="25"/>
        <v>57.729755269214664</v>
      </c>
    </row>
    <row r="248" spans="1:14">
      <c r="A248" s="10">
        <v>43342</v>
      </c>
      <c r="B248" s="11">
        <v>7043.76</v>
      </c>
      <c r="C248" s="11">
        <v>7072.69</v>
      </c>
      <c r="D248" s="11">
        <v>6834.69</v>
      </c>
      <c r="E248" s="11">
        <v>6978.23</v>
      </c>
      <c r="F248" s="17">
        <v>4463250000</v>
      </c>
      <c r="G248" s="17">
        <v>120309828156</v>
      </c>
      <c r="H248" s="12">
        <f t="shared" si="22"/>
        <v>-9.8293958290480606E-3</v>
      </c>
      <c r="I248" s="13">
        <f t="shared" si="23"/>
        <v>0</v>
      </c>
      <c r="J248" s="13">
        <f t="shared" si="21"/>
        <v>68.930000000000291</v>
      </c>
      <c r="K248" s="13">
        <f t="shared" si="26"/>
        <v>77.655095691622009</v>
      </c>
      <c r="L248" s="13">
        <f t="shared" si="27"/>
        <v>61.783329176892678</v>
      </c>
      <c r="M248" s="13">
        <f t="shared" si="24"/>
        <v>1.2568939991771351</v>
      </c>
      <c r="N248" s="13">
        <f t="shared" si="25"/>
        <v>55.691317343012095</v>
      </c>
    </row>
    <row r="249" spans="1:14">
      <c r="A249" s="10">
        <v>43343</v>
      </c>
      <c r="B249" s="11">
        <v>6973.97</v>
      </c>
      <c r="C249" s="11">
        <v>7057.17</v>
      </c>
      <c r="D249" s="11">
        <v>6920.16</v>
      </c>
      <c r="E249" s="11">
        <v>7037.58</v>
      </c>
      <c r="F249" s="17">
        <v>4495650000</v>
      </c>
      <c r="G249" s="17">
        <v>121346613238</v>
      </c>
      <c r="H249" s="12">
        <f t="shared" si="22"/>
        <v>8.4690581192528105E-3</v>
      </c>
      <c r="I249" s="13">
        <f t="shared" si="23"/>
        <v>59.350000000000364</v>
      </c>
      <c r="J249" s="13">
        <f t="shared" si="21"/>
        <v>0</v>
      </c>
      <c r="K249" s="13">
        <f t="shared" si="26"/>
        <v>76.347588856506164</v>
      </c>
      <c r="L249" s="13">
        <f t="shared" si="27"/>
        <v>57.370234235686056</v>
      </c>
      <c r="M249" s="13">
        <f t="shared" si="24"/>
        <v>1.3307874697331392</v>
      </c>
      <c r="N249" s="13">
        <f t="shared" si="25"/>
        <v>57.096045307189947</v>
      </c>
    </row>
    <row r="250" spans="1:14">
      <c r="A250" s="10">
        <v>43344</v>
      </c>
      <c r="B250" s="11">
        <v>7044.81</v>
      </c>
      <c r="C250" s="11">
        <v>7242.29</v>
      </c>
      <c r="D250" s="11">
        <v>7038.05</v>
      </c>
      <c r="E250" s="11">
        <v>7193.25</v>
      </c>
      <c r="F250" s="17">
        <v>4116050000</v>
      </c>
      <c r="G250" s="17">
        <v>124044625438</v>
      </c>
      <c r="H250" s="12">
        <f t="shared" si="22"/>
        <v>2.1878725219656416E-2</v>
      </c>
      <c r="I250" s="13">
        <f t="shared" si="23"/>
        <v>155.67000000000007</v>
      </c>
      <c r="J250" s="13">
        <f t="shared" si="21"/>
        <v>0</v>
      </c>
      <c r="K250" s="13">
        <f t="shared" si="26"/>
        <v>82.013475366755728</v>
      </c>
      <c r="L250" s="13">
        <f t="shared" si="27"/>
        <v>53.272360361708479</v>
      </c>
      <c r="M250" s="13">
        <f t="shared" si="24"/>
        <v>1.5395127005805811</v>
      </c>
      <c r="N250" s="13">
        <f t="shared" si="25"/>
        <v>60.622366654382915</v>
      </c>
    </row>
    <row r="251" spans="1:14">
      <c r="A251" s="10">
        <v>43345</v>
      </c>
      <c r="B251" s="11">
        <v>7189.58</v>
      </c>
      <c r="C251" s="11">
        <v>7306.31</v>
      </c>
      <c r="D251" s="11">
        <v>7132.16</v>
      </c>
      <c r="E251" s="11">
        <v>7272.72</v>
      </c>
      <c r="F251" s="17">
        <v>4329540000</v>
      </c>
      <c r="G251" s="17">
        <v>125427780027</v>
      </c>
      <c r="H251" s="12">
        <f t="shared" si="22"/>
        <v>1.0987275580977908E-2</v>
      </c>
      <c r="I251" s="13">
        <f t="shared" si="23"/>
        <v>79.470000000000255</v>
      </c>
      <c r="J251" s="13">
        <f t="shared" si="21"/>
        <v>0</v>
      </c>
      <c r="K251" s="13">
        <f t="shared" si="26"/>
        <v>81.83179855484461</v>
      </c>
      <c r="L251" s="13">
        <f t="shared" si="27"/>
        <v>49.467191764443591</v>
      </c>
      <c r="M251" s="13">
        <f t="shared" si="24"/>
        <v>1.6542640816264065</v>
      </c>
      <c r="N251" s="13">
        <f t="shared" si="25"/>
        <v>62.32477367560022</v>
      </c>
    </row>
    <row r="252" spans="1:14">
      <c r="A252" s="10">
        <v>43346</v>
      </c>
      <c r="B252" s="11">
        <v>7279.03</v>
      </c>
      <c r="C252" s="11">
        <v>7317.94</v>
      </c>
      <c r="D252" s="11">
        <v>7208.15</v>
      </c>
      <c r="E252" s="11">
        <v>7260.06</v>
      </c>
      <c r="F252" s="17">
        <v>4087760000</v>
      </c>
      <c r="G252" s="17">
        <v>125222785390</v>
      </c>
      <c r="H252" s="12">
        <f t="shared" si="22"/>
        <v>-1.7422686096468961E-3</v>
      </c>
      <c r="I252" s="13">
        <f t="shared" si="23"/>
        <v>0</v>
      </c>
      <c r="J252" s="13">
        <f t="shared" si="21"/>
        <v>12.659999999999854</v>
      </c>
      <c r="K252" s="13">
        <f t="shared" si="26"/>
        <v>75.986670086641425</v>
      </c>
      <c r="L252" s="13">
        <f t="shared" si="27"/>
        <v>46.838106638411894</v>
      </c>
      <c r="M252" s="13">
        <f t="shared" si="24"/>
        <v>1.6223258269864567</v>
      </c>
      <c r="N252" s="13">
        <f t="shared" si="25"/>
        <v>61.865913468533876</v>
      </c>
    </row>
    <row r="253" spans="1:14">
      <c r="A253" s="10">
        <v>43347</v>
      </c>
      <c r="B253" s="11">
        <v>7263</v>
      </c>
      <c r="C253" s="11">
        <v>7388.26</v>
      </c>
      <c r="D253" s="11">
        <v>7255.44</v>
      </c>
      <c r="E253" s="11">
        <v>7361.66</v>
      </c>
      <c r="F253" s="17">
        <v>4273640000</v>
      </c>
      <c r="G253" s="17">
        <v>126986882925</v>
      </c>
      <c r="H253" s="12">
        <f t="shared" si="22"/>
        <v>1.3897357522575034E-2</v>
      </c>
      <c r="I253" s="13">
        <f t="shared" si="23"/>
        <v>101.59999999999945</v>
      </c>
      <c r="J253" s="13">
        <f t="shared" si="21"/>
        <v>0</v>
      </c>
      <c r="K253" s="13">
        <f t="shared" si="26"/>
        <v>77.816193651881278</v>
      </c>
      <c r="L253" s="13">
        <f t="shared" si="27"/>
        <v>43.492527592811044</v>
      </c>
      <c r="M253" s="13">
        <f t="shared" si="24"/>
        <v>1.7891853603087362</v>
      </c>
      <c r="N253" s="13">
        <f t="shared" si="25"/>
        <v>64.147237604555997</v>
      </c>
    </row>
    <row r="254" spans="1:14">
      <c r="A254" s="10">
        <v>43348</v>
      </c>
      <c r="B254" s="11">
        <v>7361.46</v>
      </c>
      <c r="C254" s="11">
        <v>7388.43</v>
      </c>
      <c r="D254" s="11">
        <v>6792.83</v>
      </c>
      <c r="E254" s="11">
        <v>6792.83</v>
      </c>
      <c r="F254" s="17">
        <v>5800460000</v>
      </c>
      <c r="G254" s="17">
        <v>117185657641</v>
      </c>
      <c r="H254" s="12">
        <f t="shared" si="22"/>
        <v>-8.0417806653737559E-2</v>
      </c>
      <c r="I254" s="13">
        <f t="shared" si="23"/>
        <v>0</v>
      </c>
      <c r="J254" s="13">
        <f t="shared" si="21"/>
        <v>568.82999999999993</v>
      </c>
      <c r="K254" s="13">
        <f t="shared" si="26"/>
        <v>72.257894105318329</v>
      </c>
      <c r="L254" s="13">
        <f t="shared" si="27"/>
        <v>81.016632764753112</v>
      </c>
      <c r="M254" s="13">
        <f t="shared" si="24"/>
        <v>0.89188962364225366</v>
      </c>
      <c r="N254" s="13">
        <f t="shared" si="25"/>
        <v>47.142793770663722</v>
      </c>
    </row>
    <row r="255" spans="1:14">
      <c r="A255" s="10">
        <v>43349</v>
      </c>
      <c r="B255" s="11">
        <v>6755.14</v>
      </c>
      <c r="C255" s="11">
        <v>6755.14</v>
      </c>
      <c r="D255" s="11">
        <v>6404.72</v>
      </c>
      <c r="E255" s="11">
        <v>6529.17</v>
      </c>
      <c r="F255" s="17">
        <v>5523470000</v>
      </c>
      <c r="G255" s="17">
        <v>112649565532</v>
      </c>
      <c r="H255" s="12">
        <f t="shared" si="22"/>
        <v>-3.9587814590627865E-2</v>
      </c>
      <c r="I255" s="13">
        <f t="shared" si="23"/>
        <v>0</v>
      </c>
      <c r="J255" s="13">
        <f t="shared" si="21"/>
        <v>263.65999999999985</v>
      </c>
      <c r="K255" s="13">
        <f t="shared" si="26"/>
        <v>67.096615954938457</v>
      </c>
      <c r="L255" s="13">
        <f t="shared" si="27"/>
        <v>94.062587567270739</v>
      </c>
      <c r="M255" s="13">
        <f t="shared" si="24"/>
        <v>0.7133188411062259</v>
      </c>
      <c r="N255" s="13">
        <f t="shared" si="25"/>
        <v>41.633747554288412</v>
      </c>
    </row>
    <row r="256" spans="1:14">
      <c r="A256" s="10">
        <v>43350</v>
      </c>
      <c r="B256" s="11">
        <v>6528.92</v>
      </c>
      <c r="C256" s="11">
        <v>6555.29</v>
      </c>
      <c r="D256" s="11">
        <v>6396.87</v>
      </c>
      <c r="E256" s="11">
        <v>6467.07</v>
      </c>
      <c r="F256" s="17">
        <v>4264680000</v>
      </c>
      <c r="G256" s="17">
        <v>111590424587</v>
      </c>
      <c r="H256" s="12">
        <f t="shared" si="22"/>
        <v>-9.5566829533787114E-3</v>
      </c>
      <c r="I256" s="13">
        <f t="shared" si="23"/>
        <v>0</v>
      </c>
      <c r="J256" s="13">
        <f t="shared" si="21"/>
        <v>62.100000000000364</v>
      </c>
      <c r="K256" s="13">
        <f t="shared" si="26"/>
        <v>62.304000529585714</v>
      </c>
      <c r="L256" s="13">
        <f t="shared" si="27"/>
        <v>91.779545598179993</v>
      </c>
      <c r="M256" s="13">
        <f t="shared" si="24"/>
        <v>0.67884407275624181</v>
      </c>
      <c r="N256" s="13">
        <f t="shared" si="25"/>
        <v>40.435206805224603</v>
      </c>
    </row>
    <row r="257" spans="1:14">
      <c r="A257" s="10">
        <v>43351</v>
      </c>
      <c r="B257" s="11">
        <v>6460.17</v>
      </c>
      <c r="C257" s="11">
        <v>6534.25</v>
      </c>
      <c r="D257" s="11">
        <v>6197.52</v>
      </c>
      <c r="E257" s="11">
        <v>6225.98</v>
      </c>
      <c r="F257" s="17">
        <v>3835060000</v>
      </c>
      <c r="G257" s="17">
        <v>107442122871</v>
      </c>
      <c r="H257" s="12">
        <f t="shared" si="22"/>
        <v>-3.7992286911306038E-2</v>
      </c>
      <c r="I257" s="13">
        <f t="shared" si="23"/>
        <v>0</v>
      </c>
      <c r="J257" s="13">
        <f t="shared" si="21"/>
        <v>241.09000000000015</v>
      </c>
      <c r="K257" s="13">
        <f t="shared" si="26"/>
        <v>57.853714777472455</v>
      </c>
      <c r="L257" s="13">
        <f t="shared" si="27"/>
        <v>102.44457805545287</v>
      </c>
      <c r="M257" s="13">
        <f t="shared" si="24"/>
        <v>0.56473183721012987</v>
      </c>
      <c r="N257" s="13">
        <f t="shared" si="25"/>
        <v>36.091285661895256</v>
      </c>
    </row>
    <row r="258" spans="1:14">
      <c r="A258" s="10">
        <v>43352</v>
      </c>
      <c r="B258" s="11">
        <v>6223.38</v>
      </c>
      <c r="C258" s="11">
        <v>6446.26</v>
      </c>
      <c r="D258" s="11">
        <v>6201.22</v>
      </c>
      <c r="E258" s="11">
        <v>6300.86</v>
      </c>
      <c r="F258" s="17">
        <v>3671890000</v>
      </c>
      <c r="G258" s="17">
        <v>108747090915</v>
      </c>
      <c r="H258" s="12">
        <f t="shared" si="22"/>
        <v>1.1955272338745318E-2</v>
      </c>
      <c r="I258" s="13">
        <f t="shared" si="23"/>
        <v>74.880000000000109</v>
      </c>
      <c r="J258" s="13">
        <f t="shared" si="21"/>
        <v>0</v>
      </c>
      <c r="K258" s="13">
        <f t="shared" si="26"/>
        <v>59.069878007653003</v>
      </c>
      <c r="L258" s="13">
        <f t="shared" si="27"/>
        <v>95.127108194349077</v>
      </c>
      <c r="M258" s="13">
        <f t="shared" si="24"/>
        <v>0.62095736040846017</v>
      </c>
      <c r="N258" s="13">
        <f t="shared" si="25"/>
        <v>38.308062603940861</v>
      </c>
    </row>
    <row r="259" spans="1:14">
      <c r="A259" s="10">
        <v>43353</v>
      </c>
      <c r="B259" s="11">
        <v>6301.57</v>
      </c>
      <c r="C259" s="11">
        <v>6374.98</v>
      </c>
      <c r="D259" s="11">
        <v>6292.76</v>
      </c>
      <c r="E259" s="11">
        <v>6329.7</v>
      </c>
      <c r="F259" s="17">
        <v>3714100000</v>
      </c>
      <c r="G259" s="17">
        <v>109255603474</v>
      </c>
      <c r="H259" s="12">
        <f t="shared" si="22"/>
        <v>4.5667096504205997E-3</v>
      </c>
      <c r="I259" s="13">
        <f t="shared" si="23"/>
        <v>28.840000000000146</v>
      </c>
      <c r="J259" s="13">
        <f t="shared" si="21"/>
        <v>0</v>
      </c>
      <c r="K259" s="13">
        <f t="shared" si="26"/>
        <v>56.910601007106372</v>
      </c>
      <c r="L259" s="13">
        <f t="shared" si="27"/>
        <v>88.332314751895566</v>
      </c>
      <c r="M259" s="13">
        <f t="shared" si="24"/>
        <v>0.64427838404274462</v>
      </c>
      <c r="N259" s="13">
        <f t="shared" si="25"/>
        <v>39.183047730559714</v>
      </c>
    </row>
    <row r="260" spans="1:14">
      <c r="A260" s="10">
        <v>43354</v>
      </c>
      <c r="B260" s="11">
        <v>6331.88</v>
      </c>
      <c r="C260" s="11">
        <v>6398.92</v>
      </c>
      <c r="D260" s="11">
        <v>6260.21</v>
      </c>
      <c r="E260" s="11">
        <v>6321.2</v>
      </c>
      <c r="F260" s="17">
        <v>3849910000</v>
      </c>
      <c r="G260" s="17">
        <v>109119948884</v>
      </c>
      <c r="H260" s="12">
        <f t="shared" si="22"/>
        <v>-1.3437781152432343E-3</v>
      </c>
      <c r="I260" s="13">
        <f t="shared" si="23"/>
        <v>0</v>
      </c>
      <c r="J260" s="13">
        <f t="shared" si="21"/>
        <v>8.5</v>
      </c>
      <c r="K260" s="13">
        <f t="shared" si="26"/>
        <v>52.845558078027345</v>
      </c>
      <c r="L260" s="13">
        <f t="shared" si="27"/>
        <v>82.630006555331605</v>
      </c>
      <c r="M260" s="13">
        <f t="shared" si="24"/>
        <v>0.63954440137482416</v>
      </c>
      <c r="N260" s="13">
        <f t="shared" si="25"/>
        <v>39.007446266081011</v>
      </c>
    </row>
    <row r="261" spans="1:14">
      <c r="A261" s="10">
        <v>43355</v>
      </c>
      <c r="B261" s="11">
        <v>6317.01</v>
      </c>
      <c r="C261" s="11">
        <v>6363.87</v>
      </c>
      <c r="D261" s="11">
        <v>6265.09</v>
      </c>
      <c r="E261" s="11">
        <v>6351.8</v>
      </c>
      <c r="F261" s="17">
        <v>4064230000</v>
      </c>
      <c r="G261" s="17">
        <v>109661521297</v>
      </c>
      <c r="H261" s="12">
        <f t="shared" si="22"/>
        <v>4.8291737502282103E-3</v>
      </c>
      <c r="I261" s="13">
        <f t="shared" si="23"/>
        <v>30.600000000000364</v>
      </c>
      <c r="J261" s="13">
        <f t="shared" si="21"/>
        <v>0</v>
      </c>
      <c r="K261" s="13">
        <f t="shared" si="26"/>
        <v>51.256589643882556</v>
      </c>
      <c r="L261" s="13">
        <f t="shared" si="27"/>
        <v>76.727863229950785</v>
      </c>
      <c r="M261" s="13">
        <f t="shared" si="24"/>
        <v>0.66803097970118508</v>
      </c>
      <c r="N261" s="13">
        <f t="shared" si="25"/>
        <v>40.049075096965986</v>
      </c>
    </row>
    <row r="262" spans="1:14">
      <c r="A262" s="10">
        <v>43356</v>
      </c>
      <c r="B262" s="11">
        <v>6354.24</v>
      </c>
      <c r="C262" s="11">
        <v>6535.41</v>
      </c>
      <c r="D262" s="11">
        <v>6354.24</v>
      </c>
      <c r="E262" s="11">
        <v>6517.31</v>
      </c>
      <c r="F262" s="17">
        <v>4210910000</v>
      </c>
      <c r="G262" s="17">
        <v>112530970182</v>
      </c>
      <c r="H262" s="12">
        <f t="shared" si="22"/>
        <v>2.5723476815227034E-2</v>
      </c>
      <c r="I262" s="13">
        <f t="shared" si="23"/>
        <v>165.51000000000022</v>
      </c>
      <c r="J262" s="13">
        <f t="shared" si="21"/>
        <v>0</v>
      </c>
      <c r="K262" s="13">
        <f t="shared" si="26"/>
        <v>59.417547526462386</v>
      </c>
      <c r="L262" s="13">
        <f t="shared" si="27"/>
        <v>71.247301570668583</v>
      </c>
      <c r="M262" s="13">
        <f t="shared" si="24"/>
        <v>0.83396207598862493</v>
      </c>
      <c r="N262" s="13">
        <f t="shared" si="25"/>
        <v>45.473245434427263</v>
      </c>
    </row>
    <row r="263" spans="1:14">
      <c r="A263" s="10">
        <v>43357</v>
      </c>
      <c r="B263" s="11">
        <v>6515.41</v>
      </c>
      <c r="C263" s="11">
        <v>6596.1</v>
      </c>
      <c r="D263" s="11">
        <v>6456.17</v>
      </c>
      <c r="E263" s="11">
        <v>6512.71</v>
      </c>
      <c r="F263" s="17">
        <v>4076220000</v>
      </c>
      <c r="G263" s="17">
        <v>112462453186</v>
      </c>
      <c r="H263" s="12">
        <f t="shared" si="22"/>
        <v>-7.0606187728042226E-4</v>
      </c>
      <c r="I263" s="13">
        <f t="shared" si="23"/>
        <v>0</v>
      </c>
      <c r="J263" s="13">
        <f t="shared" si="21"/>
        <v>4.6000000000003638</v>
      </c>
      <c r="K263" s="13">
        <f t="shared" si="26"/>
        <v>55.173436988857929</v>
      </c>
      <c r="L263" s="13">
        <f t="shared" si="27"/>
        <v>66.486780029906569</v>
      </c>
      <c r="M263" s="13">
        <f t="shared" si="24"/>
        <v>0.82984071365826773</v>
      </c>
      <c r="N263" s="13">
        <f t="shared" si="25"/>
        <v>45.350434464824396</v>
      </c>
    </row>
    <row r="264" spans="1:14">
      <c r="A264" s="10">
        <v>43358</v>
      </c>
      <c r="B264" s="11">
        <v>6509.4</v>
      </c>
      <c r="C264" s="11">
        <v>6561.72</v>
      </c>
      <c r="D264" s="11">
        <v>6493.55</v>
      </c>
      <c r="E264" s="11">
        <v>6543.2</v>
      </c>
      <c r="F264" s="17">
        <v>3216300000</v>
      </c>
      <c r="G264" s="17">
        <v>113000324618</v>
      </c>
      <c r="H264" s="12">
        <f t="shared" si="22"/>
        <v>4.6706901976408472E-3</v>
      </c>
      <c r="I264" s="13">
        <f t="shared" si="23"/>
        <v>30.489999999999782</v>
      </c>
      <c r="J264" s="13">
        <f t="shared" si="21"/>
        <v>0</v>
      </c>
      <c r="K264" s="13">
        <f t="shared" si="26"/>
        <v>53.410334346796631</v>
      </c>
      <c r="L264" s="13">
        <f t="shared" si="27"/>
        <v>61.737724313484669</v>
      </c>
      <c r="M264" s="13">
        <f t="shared" si="24"/>
        <v>0.86511666798076037</v>
      </c>
      <c r="N264" s="13">
        <f t="shared" si="25"/>
        <v>46.384051080159267</v>
      </c>
    </row>
    <row r="265" spans="1:14">
      <c r="A265" s="10">
        <v>43359</v>
      </c>
      <c r="B265" s="11">
        <v>6536.68</v>
      </c>
      <c r="C265" s="11">
        <v>6544.33</v>
      </c>
      <c r="D265" s="11">
        <v>6460.1</v>
      </c>
      <c r="E265" s="11">
        <v>6517.18</v>
      </c>
      <c r="F265" s="17">
        <v>3273730000</v>
      </c>
      <c r="G265" s="17">
        <v>112562367224</v>
      </c>
      <c r="H265" s="12">
        <f t="shared" si="22"/>
        <v>-3.9845753992264251E-3</v>
      </c>
      <c r="I265" s="13">
        <f t="shared" si="23"/>
        <v>0</v>
      </c>
      <c r="J265" s="13">
        <f t="shared" ref="J265:J328" si="28">IF(($E265-$E264) &lt; 0, ABS($E265-$E264), 0)</f>
        <v>26.019999999999527</v>
      </c>
      <c r="K265" s="13">
        <f t="shared" si="26"/>
        <v>49.595310464882587</v>
      </c>
      <c r="L265" s="13">
        <f t="shared" si="27"/>
        <v>59.186458291092876</v>
      </c>
      <c r="M265" s="13">
        <f t="shared" si="24"/>
        <v>0.83795029972838087</v>
      </c>
      <c r="N265" s="13">
        <f t="shared" si="25"/>
        <v>45.5915646822559</v>
      </c>
    </row>
    <row r="266" spans="1:14">
      <c r="A266" s="10">
        <v>43360</v>
      </c>
      <c r="B266" s="11">
        <v>6514.06</v>
      </c>
      <c r="C266" s="11">
        <v>6540.21</v>
      </c>
      <c r="D266" s="11">
        <v>6257.52</v>
      </c>
      <c r="E266" s="11">
        <v>6281.2</v>
      </c>
      <c r="F266" s="17">
        <v>3910780000</v>
      </c>
      <c r="G266" s="17">
        <v>108497127334</v>
      </c>
      <c r="H266" s="12">
        <f t="shared" ref="H266:H329" si="29">LN($E266/$E265)</f>
        <v>-3.6880722010739192E-2</v>
      </c>
      <c r="I266" s="13">
        <f t="shared" si="23"/>
        <v>0</v>
      </c>
      <c r="J266" s="13">
        <f t="shared" si="28"/>
        <v>235.98000000000047</v>
      </c>
      <c r="K266" s="13">
        <f t="shared" si="26"/>
        <v>46.052788288819549</v>
      </c>
      <c r="L266" s="13">
        <f t="shared" si="27"/>
        <v>71.814568413157701</v>
      </c>
      <c r="M266" s="13">
        <f t="shared" si="24"/>
        <v>0.64127362047032599</v>
      </c>
      <c r="N266" s="13">
        <f t="shared" si="25"/>
        <v>39.071707025094426</v>
      </c>
    </row>
    <row r="267" spans="1:14">
      <c r="A267" s="10">
        <v>43361</v>
      </c>
      <c r="B267" s="11">
        <v>6280.91</v>
      </c>
      <c r="C267" s="11">
        <v>6384.18</v>
      </c>
      <c r="D267" s="11">
        <v>6265.71</v>
      </c>
      <c r="E267" s="11">
        <v>6371.3</v>
      </c>
      <c r="F267" s="17">
        <v>4180090000</v>
      </c>
      <c r="G267" s="17">
        <v>110064685348</v>
      </c>
      <c r="H267" s="12">
        <f t="shared" si="29"/>
        <v>1.4242485366239803E-2</v>
      </c>
      <c r="I267" s="13">
        <f t="shared" ref="I267:I330" si="30">IF(($E267-$E266) &gt; 0, $E267-$E266, 0)</f>
        <v>90.100000000000364</v>
      </c>
      <c r="J267" s="13">
        <f t="shared" si="28"/>
        <v>0</v>
      </c>
      <c r="K267" s="13">
        <f t="shared" si="26"/>
        <v>49.199017696761032</v>
      </c>
      <c r="L267" s="13">
        <f t="shared" si="27"/>
        <v>66.684956383646437</v>
      </c>
      <c r="M267" s="13">
        <f t="shared" si="24"/>
        <v>0.73778285785647468</v>
      </c>
      <c r="N267" s="13">
        <f t="shared" si="25"/>
        <v>42.455411187938473</v>
      </c>
    </row>
    <row r="268" spans="1:14">
      <c r="A268" s="10">
        <v>43362</v>
      </c>
      <c r="B268" s="11">
        <v>6371.85</v>
      </c>
      <c r="C268" s="11">
        <v>6448.46</v>
      </c>
      <c r="D268" s="11">
        <v>6208.34</v>
      </c>
      <c r="E268" s="11">
        <v>6398.54</v>
      </c>
      <c r="F268" s="17">
        <v>4431340000</v>
      </c>
      <c r="G268" s="17">
        <v>110547735544</v>
      </c>
      <c r="H268" s="12">
        <f t="shared" si="29"/>
        <v>4.2663089462588177E-3</v>
      </c>
      <c r="I268" s="13">
        <f t="shared" si="30"/>
        <v>27.239999999999782</v>
      </c>
      <c r="J268" s="13">
        <f t="shared" si="28"/>
        <v>0</v>
      </c>
      <c r="K268" s="13">
        <f t="shared" si="26"/>
        <v>47.630516432706656</v>
      </c>
      <c r="L268" s="13">
        <f t="shared" si="27"/>
        <v>61.921745213385975</v>
      </c>
      <c r="M268" s="13">
        <f t="shared" si="24"/>
        <v>0.76920500655414503</v>
      </c>
      <c r="N268" s="13">
        <f t="shared" si="25"/>
        <v>43.477437815548271</v>
      </c>
    </row>
    <row r="269" spans="1:14">
      <c r="A269" s="10">
        <v>43363</v>
      </c>
      <c r="B269" s="11">
        <v>6398.85</v>
      </c>
      <c r="C269" s="11">
        <v>6529.26</v>
      </c>
      <c r="D269" s="11">
        <v>6395.95</v>
      </c>
      <c r="E269" s="11">
        <v>6519.67</v>
      </c>
      <c r="F269" s="17">
        <v>4348110000</v>
      </c>
      <c r="G269" s="17">
        <v>112653130183</v>
      </c>
      <c r="H269" s="12">
        <f t="shared" si="29"/>
        <v>1.8753921819562428E-2</v>
      </c>
      <c r="I269" s="13">
        <f t="shared" si="30"/>
        <v>121.13000000000011</v>
      </c>
      <c r="J269" s="13">
        <f t="shared" si="28"/>
        <v>0</v>
      </c>
      <c r="K269" s="13">
        <f t="shared" si="26"/>
        <v>52.880479544656183</v>
      </c>
      <c r="L269" s="13">
        <f t="shared" si="27"/>
        <v>57.498763412429831</v>
      </c>
      <c r="M269" s="13">
        <f t="shared" si="24"/>
        <v>0.91968029234563875</v>
      </c>
      <c r="N269" s="13">
        <f t="shared" si="25"/>
        <v>47.907992597136598</v>
      </c>
    </row>
    <row r="270" spans="1:14">
      <c r="A270" s="10">
        <v>43364</v>
      </c>
      <c r="B270" s="11">
        <v>6513.87</v>
      </c>
      <c r="C270" s="11">
        <v>6794.33</v>
      </c>
      <c r="D270" s="11">
        <v>6496.36</v>
      </c>
      <c r="E270" s="11">
        <v>6734.95</v>
      </c>
      <c r="F270" s="17">
        <v>6531940000</v>
      </c>
      <c r="G270" s="17">
        <v>116385068032</v>
      </c>
      <c r="H270" s="12">
        <f t="shared" si="29"/>
        <v>3.2486624769073207E-2</v>
      </c>
      <c r="I270" s="13">
        <f t="shared" si="30"/>
        <v>215.27999999999975</v>
      </c>
      <c r="J270" s="13">
        <f t="shared" si="28"/>
        <v>0</v>
      </c>
      <c r="K270" s="13">
        <f t="shared" si="26"/>
        <v>64.480445291466438</v>
      </c>
      <c r="L270" s="13">
        <f t="shared" si="27"/>
        <v>53.391708882970555</v>
      </c>
      <c r="M270" s="13">
        <f t="shared" si="24"/>
        <v>1.2076864861696284</v>
      </c>
      <c r="N270" s="13">
        <f t="shared" si="25"/>
        <v>54.703713309627759</v>
      </c>
    </row>
    <row r="271" spans="1:14">
      <c r="A271" s="10">
        <v>43365</v>
      </c>
      <c r="B271" s="11">
        <v>6735.05</v>
      </c>
      <c r="C271" s="11">
        <v>6814.56</v>
      </c>
      <c r="D271" s="11">
        <v>6616.8</v>
      </c>
      <c r="E271" s="11">
        <v>6721.98</v>
      </c>
      <c r="F271" s="17">
        <v>4509660000</v>
      </c>
      <c r="G271" s="17">
        <v>116173876360</v>
      </c>
      <c r="H271" s="12">
        <f t="shared" si="29"/>
        <v>-1.9276319362770702E-3</v>
      </c>
      <c r="I271" s="13">
        <f t="shared" si="30"/>
        <v>0</v>
      </c>
      <c r="J271" s="13">
        <f t="shared" si="28"/>
        <v>12.970000000000255</v>
      </c>
      <c r="K271" s="13">
        <f t="shared" si="26"/>
        <v>59.874699199218831</v>
      </c>
      <c r="L271" s="13">
        <f t="shared" si="27"/>
        <v>50.504443962758387</v>
      </c>
      <c r="M271" s="13">
        <f t="shared" si="24"/>
        <v>1.1855332818508011</v>
      </c>
      <c r="N271" s="13">
        <f t="shared" si="25"/>
        <v>54.244576904673892</v>
      </c>
    </row>
    <row r="272" spans="1:14">
      <c r="A272" s="10">
        <v>43366</v>
      </c>
      <c r="B272" s="11">
        <v>6715.32</v>
      </c>
      <c r="C272" s="11">
        <v>6766.15</v>
      </c>
      <c r="D272" s="11">
        <v>6679.42</v>
      </c>
      <c r="E272" s="11">
        <v>6710.63</v>
      </c>
      <c r="F272" s="17">
        <v>4197500000</v>
      </c>
      <c r="G272" s="17">
        <v>115990387532</v>
      </c>
      <c r="H272" s="12">
        <f t="shared" si="29"/>
        <v>-1.6899177004514672E-3</v>
      </c>
      <c r="I272" s="13">
        <f t="shared" si="30"/>
        <v>0</v>
      </c>
      <c r="J272" s="13">
        <f t="shared" si="28"/>
        <v>11.349999999999454</v>
      </c>
      <c r="K272" s="13">
        <f t="shared" si="26"/>
        <v>55.5979349707032</v>
      </c>
      <c r="L272" s="13">
        <f t="shared" si="27"/>
        <v>47.707697965418461</v>
      </c>
      <c r="M272" s="13">
        <f t="shared" si="24"/>
        <v>1.1653870830448385</v>
      </c>
      <c r="N272" s="13">
        <f t="shared" si="25"/>
        <v>53.818880336449617</v>
      </c>
    </row>
    <row r="273" spans="1:14">
      <c r="A273" s="10">
        <v>43367</v>
      </c>
      <c r="B273" s="11">
        <v>6704.77</v>
      </c>
      <c r="C273" s="11">
        <v>6713.56</v>
      </c>
      <c r="D273" s="11">
        <v>6580.9</v>
      </c>
      <c r="E273" s="11">
        <v>6595.41</v>
      </c>
      <c r="F273" s="17">
        <v>4177310000</v>
      </c>
      <c r="G273" s="17">
        <v>114011060309</v>
      </c>
      <c r="H273" s="12">
        <f t="shared" si="29"/>
        <v>-1.7318883746833512E-2</v>
      </c>
      <c r="I273" s="13">
        <f t="shared" si="30"/>
        <v>0</v>
      </c>
      <c r="J273" s="13">
        <f t="shared" si="28"/>
        <v>115.22000000000025</v>
      </c>
      <c r="K273" s="13">
        <f t="shared" si="26"/>
        <v>51.626653901367256</v>
      </c>
      <c r="L273" s="13">
        <f t="shared" si="27"/>
        <v>52.53000525360288</v>
      </c>
      <c r="M273" s="13">
        <f t="shared" si="24"/>
        <v>0.98280313607671554</v>
      </c>
      <c r="N273" s="13">
        <f t="shared" si="25"/>
        <v>49.566349689225547</v>
      </c>
    </row>
    <row r="274" spans="1:14">
      <c r="A274" s="10">
        <v>43368</v>
      </c>
      <c r="B274" s="11">
        <v>6603.64</v>
      </c>
      <c r="C274" s="11">
        <v>6603.64</v>
      </c>
      <c r="D274" s="11">
        <v>6381.86</v>
      </c>
      <c r="E274" s="11">
        <v>6446.47</v>
      </c>
      <c r="F274" s="17">
        <v>4726180000</v>
      </c>
      <c r="G274" s="17">
        <v>111450035114</v>
      </c>
      <c r="H274" s="12">
        <f t="shared" si="29"/>
        <v>-2.2841258376354784E-2</v>
      </c>
      <c r="I274" s="13">
        <f t="shared" si="30"/>
        <v>0</v>
      </c>
      <c r="J274" s="13">
        <f t="shared" si="28"/>
        <v>148.9399999999996</v>
      </c>
      <c r="K274" s="13">
        <f t="shared" si="26"/>
        <v>47.93903576555531</v>
      </c>
      <c r="L274" s="13">
        <f t="shared" si="27"/>
        <v>59.416433449774068</v>
      </c>
      <c r="M274" s="13">
        <f t="shared" si="24"/>
        <v>0.8068312583265228</v>
      </c>
      <c r="N274" s="13">
        <f t="shared" si="25"/>
        <v>44.654488603092105</v>
      </c>
    </row>
    <row r="275" spans="1:14">
      <c r="A275" s="10">
        <v>43369</v>
      </c>
      <c r="B275" s="11">
        <v>6452.79</v>
      </c>
      <c r="C275" s="11">
        <v>6585.91</v>
      </c>
      <c r="D275" s="11">
        <v>6397.89</v>
      </c>
      <c r="E275" s="11">
        <v>6495</v>
      </c>
      <c r="F275" s="17">
        <v>4437300000</v>
      </c>
      <c r="G275" s="17">
        <v>112300336125</v>
      </c>
      <c r="H275" s="12">
        <f t="shared" si="29"/>
        <v>7.4999559526838788E-3</v>
      </c>
      <c r="I275" s="13">
        <f t="shared" si="30"/>
        <v>48.529999999999745</v>
      </c>
      <c r="J275" s="13">
        <f t="shared" si="28"/>
        <v>0</v>
      </c>
      <c r="K275" s="13">
        <f t="shared" si="26"/>
        <v>47.981247496587059</v>
      </c>
      <c r="L275" s="13">
        <f t="shared" si="27"/>
        <v>55.172402489075921</v>
      </c>
      <c r="M275" s="13">
        <f t="shared" si="24"/>
        <v>0.86966028905642268</v>
      </c>
      <c r="N275" s="13">
        <f t="shared" si="25"/>
        <v>46.514347774660258</v>
      </c>
    </row>
    <row r="276" spans="1:14">
      <c r="A276" s="10">
        <v>43370</v>
      </c>
      <c r="B276" s="11">
        <v>6495.29</v>
      </c>
      <c r="C276" s="11">
        <v>6712.1</v>
      </c>
      <c r="D276" s="11">
        <v>6464.95</v>
      </c>
      <c r="E276" s="11">
        <v>6676.75</v>
      </c>
      <c r="F276" s="17">
        <v>4606810000</v>
      </c>
      <c r="G276" s="17">
        <v>115454861756</v>
      </c>
      <c r="H276" s="12">
        <f t="shared" si="29"/>
        <v>2.7598692087246655E-2</v>
      </c>
      <c r="I276" s="13">
        <f t="shared" si="30"/>
        <v>181.75</v>
      </c>
      <c r="J276" s="13">
        <f t="shared" si="28"/>
        <v>0</v>
      </c>
      <c r="K276" s="13">
        <f t="shared" si="26"/>
        <v>57.536158389687976</v>
      </c>
      <c r="L276" s="13">
        <f t="shared" si="27"/>
        <v>51.231516596999072</v>
      </c>
      <c r="M276" s="13">
        <f t="shared" si="24"/>
        <v>1.1230617832824064</v>
      </c>
      <c r="N276" s="13">
        <f t="shared" si="25"/>
        <v>52.898214838857491</v>
      </c>
    </row>
    <row r="277" spans="1:14">
      <c r="A277" s="10">
        <v>43371</v>
      </c>
      <c r="B277" s="11">
        <v>6678.75</v>
      </c>
      <c r="C277" s="11">
        <v>6785.03</v>
      </c>
      <c r="D277" s="11">
        <v>6598.32</v>
      </c>
      <c r="E277" s="11">
        <v>6644.13</v>
      </c>
      <c r="F277" s="17">
        <v>5014430000</v>
      </c>
      <c r="G277" s="17">
        <v>114903584220</v>
      </c>
      <c r="H277" s="12">
        <f t="shared" si="29"/>
        <v>-4.8975841239940485E-3</v>
      </c>
      <c r="I277" s="13">
        <f t="shared" si="30"/>
        <v>0</v>
      </c>
      <c r="J277" s="13">
        <f t="shared" si="28"/>
        <v>32.619999999999891</v>
      </c>
      <c r="K277" s="13">
        <f t="shared" si="26"/>
        <v>53.426432790424549</v>
      </c>
      <c r="L277" s="13">
        <f t="shared" si="27"/>
        <v>49.902122554356268</v>
      </c>
      <c r="M277" s="13">
        <f t="shared" si="24"/>
        <v>1.070624455547545</v>
      </c>
      <c r="N277" s="13">
        <f t="shared" si="25"/>
        <v>51.705390259405334</v>
      </c>
    </row>
    <row r="278" spans="1:14">
      <c r="A278" s="10">
        <v>43372</v>
      </c>
      <c r="B278" s="11">
        <v>6643.1</v>
      </c>
      <c r="C278" s="11">
        <v>6643.1</v>
      </c>
      <c r="D278" s="11">
        <v>6511.65</v>
      </c>
      <c r="E278" s="11">
        <v>6601.96</v>
      </c>
      <c r="F278" s="17">
        <v>4363690000</v>
      </c>
      <c r="G278" s="17">
        <v>114186839964</v>
      </c>
      <c r="H278" s="12">
        <f t="shared" si="29"/>
        <v>-6.367183443238297E-3</v>
      </c>
      <c r="I278" s="13">
        <f t="shared" si="30"/>
        <v>0</v>
      </c>
      <c r="J278" s="13">
        <f t="shared" si="28"/>
        <v>42.170000000000073</v>
      </c>
      <c r="K278" s="13">
        <f t="shared" si="26"/>
        <v>49.610259019679937</v>
      </c>
      <c r="L278" s="13">
        <f t="shared" si="27"/>
        <v>49.349828086187969</v>
      </c>
      <c r="M278" s="13">
        <f t="shared" ref="M278:M341" si="31">$K278/$L278</f>
        <v>1.0052772409467594</v>
      </c>
      <c r="N278" s="13">
        <f t="shared" ref="N278:N341" si="32">100-(100)/(1+$M278)</f>
        <v>50.131583823897287</v>
      </c>
    </row>
    <row r="279" spans="1:14">
      <c r="A279" s="10">
        <v>43373</v>
      </c>
      <c r="B279" s="11">
        <v>6604.71</v>
      </c>
      <c r="C279" s="11">
        <v>6643.78</v>
      </c>
      <c r="D279" s="11">
        <v>6566.54</v>
      </c>
      <c r="E279" s="11">
        <v>6625.56</v>
      </c>
      <c r="F279" s="17">
        <v>4002280000</v>
      </c>
      <c r="G279" s="17">
        <v>114608519470</v>
      </c>
      <c r="H279" s="12">
        <f t="shared" si="29"/>
        <v>3.5683219592799191E-3</v>
      </c>
      <c r="I279" s="13">
        <f t="shared" si="30"/>
        <v>23.600000000000364</v>
      </c>
      <c r="J279" s="13">
        <f t="shared" si="28"/>
        <v>0</v>
      </c>
      <c r="K279" s="13">
        <f t="shared" ref="K279:K342" si="33">($K278*13+$I279)/(14)</f>
        <v>47.752383375417104</v>
      </c>
      <c r="L279" s="13">
        <f t="shared" ref="L279:L342" si="34">($L278*13+$J279)/(14)</f>
        <v>45.82484036574597</v>
      </c>
      <c r="M279" s="13">
        <f t="shared" si="31"/>
        <v>1.0420632782195565</v>
      </c>
      <c r="N279" s="13">
        <f t="shared" si="32"/>
        <v>51.029921028114046</v>
      </c>
    </row>
    <row r="280" spans="1:14">
      <c r="A280" s="10">
        <v>43374</v>
      </c>
      <c r="B280" s="11">
        <v>6619.85</v>
      </c>
      <c r="C280" s="11">
        <v>6653.3</v>
      </c>
      <c r="D280" s="11">
        <v>6549.08</v>
      </c>
      <c r="E280" s="11">
        <v>6589.62</v>
      </c>
      <c r="F280" s="17">
        <v>4000970000</v>
      </c>
      <c r="G280" s="17">
        <v>113999846113</v>
      </c>
      <c r="H280" s="12">
        <f t="shared" si="29"/>
        <v>-5.4392128759716933E-3</v>
      </c>
      <c r="I280" s="13">
        <f t="shared" si="30"/>
        <v>0</v>
      </c>
      <c r="J280" s="13">
        <f t="shared" si="28"/>
        <v>35.940000000000509</v>
      </c>
      <c r="K280" s="13">
        <f t="shared" si="33"/>
        <v>44.341498848601596</v>
      </c>
      <c r="L280" s="13">
        <f t="shared" si="34"/>
        <v>45.118780339621296</v>
      </c>
      <c r="M280" s="13">
        <f t="shared" si="31"/>
        <v>0.9827725509162949</v>
      </c>
      <c r="N280" s="13">
        <f t="shared" si="32"/>
        <v>49.565571727434303</v>
      </c>
    </row>
    <row r="281" spans="1:14">
      <c r="A281" s="10">
        <v>43375</v>
      </c>
      <c r="B281" s="11">
        <v>6593.24</v>
      </c>
      <c r="C281" s="11">
        <v>6611.84</v>
      </c>
      <c r="D281" s="11">
        <v>6537.9</v>
      </c>
      <c r="E281" s="11">
        <v>6556.1</v>
      </c>
      <c r="F281" s="17">
        <v>3979260000</v>
      </c>
      <c r="G281" s="17">
        <v>113431019760</v>
      </c>
      <c r="H281" s="12">
        <f t="shared" si="29"/>
        <v>-5.0997697574584212E-3</v>
      </c>
      <c r="I281" s="13">
        <f t="shared" si="30"/>
        <v>0</v>
      </c>
      <c r="J281" s="13">
        <f t="shared" si="28"/>
        <v>33.519999999999527</v>
      </c>
      <c r="K281" s="13">
        <f t="shared" si="33"/>
        <v>41.174248930844335</v>
      </c>
      <c r="L281" s="13">
        <f t="shared" si="34"/>
        <v>44.29029602964831</v>
      </c>
      <c r="M281" s="13">
        <f t="shared" si="31"/>
        <v>0.92964492500302853</v>
      </c>
      <c r="N281" s="13">
        <f t="shared" si="32"/>
        <v>48.176994272745254</v>
      </c>
    </row>
    <row r="282" spans="1:14">
      <c r="A282" s="10">
        <v>43376</v>
      </c>
      <c r="B282" s="11">
        <v>6553.86</v>
      </c>
      <c r="C282" s="11">
        <v>6571.46</v>
      </c>
      <c r="D282" s="11">
        <v>6454.03</v>
      </c>
      <c r="E282" s="11">
        <v>6502.59</v>
      </c>
      <c r="F282" s="17">
        <v>3887310000</v>
      </c>
      <c r="G282" s="17">
        <v>112516993837</v>
      </c>
      <c r="H282" s="12">
        <f t="shared" si="29"/>
        <v>-8.1953548930911065E-3</v>
      </c>
      <c r="I282" s="13">
        <f t="shared" si="30"/>
        <v>0</v>
      </c>
      <c r="J282" s="13">
        <f t="shared" si="28"/>
        <v>53.510000000000218</v>
      </c>
      <c r="K282" s="13">
        <f t="shared" si="33"/>
        <v>38.233231150069741</v>
      </c>
      <c r="L282" s="13">
        <f t="shared" si="34"/>
        <v>44.948846313244871</v>
      </c>
      <c r="M282" s="13">
        <f t="shared" si="31"/>
        <v>0.85059427073223304</v>
      </c>
      <c r="N282" s="13">
        <f t="shared" si="32"/>
        <v>45.963304014535538</v>
      </c>
    </row>
    <row r="283" spans="1:14">
      <c r="A283" s="10">
        <v>43377</v>
      </c>
      <c r="B283" s="11">
        <v>6497.91</v>
      </c>
      <c r="C283" s="11">
        <v>6603.31</v>
      </c>
      <c r="D283" s="11">
        <v>6497.91</v>
      </c>
      <c r="E283" s="11">
        <v>6576.69</v>
      </c>
      <c r="F283" s="17">
        <v>3838410000</v>
      </c>
      <c r="G283" s="17">
        <v>113811343543</v>
      </c>
      <c r="H283" s="12">
        <f t="shared" si="29"/>
        <v>1.1331020181388655E-2</v>
      </c>
      <c r="I283" s="13">
        <f t="shared" si="30"/>
        <v>74.099999999999454</v>
      </c>
      <c r="J283" s="13">
        <f t="shared" si="28"/>
        <v>0</v>
      </c>
      <c r="K283" s="13">
        <f t="shared" si="33"/>
        <v>40.79514321077901</v>
      </c>
      <c r="L283" s="13">
        <f t="shared" si="34"/>
        <v>41.738214433727379</v>
      </c>
      <c r="M283" s="13">
        <f t="shared" si="31"/>
        <v>0.97740508941881565</v>
      </c>
      <c r="N283" s="13">
        <f t="shared" si="32"/>
        <v>49.428672690737706</v>
      </c>
    </row>
    <row r="284" spans="1:14">
      <c r="A284" s="10">
        <v>43378</v>
      </c>
      <c r="B284" s="11">
        <v>6574.15</v>
      </c>
      <c r="C284" s="11">
        <v>6623.62</v>
      </c>
      <c r="D284" s="11">
        <v>6557.41</v>
      </c>
      <c r="E284" s="11">
        <v>6622.48</v>
      </c>
      <c r="F284" s="17">
        <v>3671500000</v>
      </c>
      <c r="G284" s="17">
        <v>114614764674</v>
      </c>
      <c r="H284" s="12">
        <f t="shared" si="29"/>
        <v>6.9383428952528537E-3</v>
      </c>
      <c r="I284" s="13">
        <f t="shared" si="30"/>
        <v>45.789999999999964</v>
      </c>
      <c r="J284" s="13">
        <f t="shared" si="28"/>
        <v>0</v>
      </c>
      <c r="K284" s="13">
        <f t="shared" si="33"/>
        <v>41.15191869572336</v>
      </c>
      <c r="L284" s="13">
        <f t="shared" si="34"/>
        <v>38.756913402746854</v>
      </c>
      <c r="M284" s="13">
        <f t="shared" si="31"/>
        <v>1.0617955632350939</v>
      </c>
      <c r="N284" s="13">
        <f t="shared" si="32"/>
        <v>51.498586094979579</v>
      </c>
    </row>
    <row r="285" spans="1:14">
      <c r="A285" s="10">
        <v>43379</v>
      </c>
      <c r="B285" s="11">
        <v>6622.45</v>
      </c>
      <c r="C285" s="11">
        <v>6628.54</v>
      </c>
      <c r="D285" s="11">
        <v>6577.8</v>
      </c>
      <c r="E285" s="11">
        <v>6588.31</v>
      </c>
      <c r="F285" s="17">
        <v>3259740000</v>
      </c>
      <c r="G285" s="17">
        <v>114033598927</v>
      </c>
      <c r="H285" s="12">
        <f t="shared" si="29"/>
        <v>-5.1730556916738391E-3</v>
      </c>
      <c r="I285" s="13">
        <f t="shared" si="30"/>
        <v>0</v>
      </c>
      <c r="J285" s="13">
        <f t="shared" si="28"/>
        <v>34.169999999999163</v>
      </c>
      <c r="K285" s="13">
        <f t="shared" si="33"/>
        <v>38.212495931743113</v>
      </c>
      <c r="L285" s="13">
        <f t="shared" si="34"/>
        <v>38.429276731122016</v>
      </c>
      <c r="M285" s="13">
        <f t="shared" si="31"/>
        <v>0.99435896748992569</v>
      </c>
      <c r="N285" s="13">
        <f t="shared" si="32"/>
        <v>49.858575296573264</v>
      </c>
    </row>
    <row r="286" spans="1:14">
      <c r="A286" s="10">
        <v>43380</v>
      </c>
      <c r="B286" s="11">
        <v>6590.68</v>
      </c>
      <c r="C286" s="11">
        <v>6641.49</v>
      </c>
      <c r="D286" s="11">
        <v>6557.04</v>
      </c>
      <c r="E286" s="11">
        <v>6602.95</v>
      </c>
      <c r="F286" s="17">
        <v>3306630000</v>
      </c>
      <c r="G286" s="17">
        <v>114298880311</v>
      </c>
      <c r="H286" s="12">
        <f t="shared" si="29"/>
        <v>2.2196524078464674E-3</v>
      </c>
      <c r="I286" s="13">
        <f t="shared" si="30"/>
        <v>14.639999999999418</v>
      </c>
      <c r="J286" s="13">
        <f t="shared" si="28"/>
        <v>0</v>
      </c>
      <c r="K286" s="13">
        <f t="shared" si="33"/>
        <v>36.528746222332849</v>
      </c>
      <c r="L286" s="13">
        <f t="shared" si="34"/>
        <v>35.684328393184728</v>
      </c>
      <c r="M286" s="13">
        <f t="shared" si="31"/>
        <v>1.0236635483185776</v>
      </c>
      <c r="N286" s="13">
        <f t="shared" si="32"/>
        <v>50.584671012586043</v>
      </c>
    </row>
    <row r="287" spans="1:14">
      <c r="A287" s="10">
        <v>43381</v>
      </c>
      <c r="B287" s="11">
        <v>6600.19</v>
      </c>
      <c r="C287" s="11">
        <v>6675.06</v>
      </c>
      <c r="D287" s="11">
        <v>6576.04</v>
      </c>
      <c r="E287" s="11">
        <v>6652.23</v>
      </c>
      <c r="F287" s="17">
        <v>3979460000</v>
      </c>
      <c r="G287" s="17">
        <v>115162906843</v>
      </c>
      <c r="H287" s="12">
        <f t="shared" si="29"/>
        <v>7.4356179321409029E-3</v>
      </c>
      <c r="I287" s="13">
        <f t="shared" si="30"/>
        <v>49.279999999999745</v>
      </c>
      <c r="J287" s="13">
        <f t="shared" si="28"/>
        <v>0</v>
      </c>
      <c r="K287" s="13">
        <f t="shared" si="33"/>
        <v>37.439550063594766</v>
      </c>
      <c r="L287" s="13">
        <f t="shared" si="34"/>
        <v>33.135447793671531</v>
      </c>
      <c r="M287" s="13">
        <f t="shared" si="31"/>
        <v>1.129894193575536</v>
      </c>
      <c r="N287" s="13">
        <f t="shared" si="32"/>
        <v>53.049310946227749</v>
      </c>
    </row>
    <row r="288" spans="1:14">
      <c r="A288" s="10">
        <v>43382</v>
      </c>
      <c r="B288" s="11">
        <v>6653.08</v>
      </c>
      <c r="C288" s="11">
        <v>6661.41</v>
      </c>
      <c r="D288" s="11">
        <v>6606.94</v>
      </c>
      <c r="E288" s="11">
        <v>6642.64</v>
      </c>
      <c r="F288" s="17">
        <v>3580810000</v>
      </c>
      <c r="G288" s="17">
        <v>115007759484</v>
      </c>
      <c r="H288" s="12">
        <f t="shared" si="29"/>
        <v>-1.4426619686065331E-3</v>
      </c>
      <c r="I288" s="13">
        <f t="shared" si="30"/>
        <v>0</v>
      </c>
      <c r="J288" s="13">
        <f t="shared" si="28"/>
        <v>9.589999999999236</v>
      </c>
      <c r="K288" s="13">
        <f t="shared" si="33"/>
        <v>34.765296487623708</v>
      </c>
      <c r="L288" s="13">
        <f t="shared" si="34"/>
        <v>31.453630094123508</v>
      </c>
      <c r="M288" s="13">
        <f t="shared" si="31"/>
        <v>1.1052872556709732</v>
      </c>
      <c r="N288" s="13">
        <f t="shared" si="32"/>
        <v>52.500543699852898</v>
      </c>
    </row>
    <row r="289" spans="1:14">
      <c r="A289" s="10">
        <v>43383</v>
      </c>
      <c r="B289" s="11">
        <v>6640.29</v>
      </c>
      <c r="C289" s="11">
        <v>6640.29</v>
      </c>
      <c r="D289" s="11">
        <v>6538.96</v>
      </c>
      <c r="E289" s="11">
        <v>6585.53</v>
      </c>
      <c r="F289" s="17">
        <v>3787650000</v>
      </c>
      <c r="G289" s="17">
        <v>114030835912</v>
      </c>
      <c r="H289" s="12">
        <f t="shared" si="29"/>
        <v>-8.6346569223373255E-3</v>
      </c>
      <c r="I289" s="13">
        <f t="shared" si="30"/>
        <v>0</v>
      </c>
      <c r="J289" s="13">
        <f t="shared" si="28"/>
        <v>57.110000000000582</v>
      </c>
      <c r="K289" s="13">
        <f t="shared" si="33"/>
        <v>32.282061024222017</v>
      </c>
      <c r="L289" s="13">
        <f t="shared" si="34"/>
        <v>33.286227944543299</v>
      </c>
      <c r="M289" s="13">
        <f t="shared" si="31"/>
        <v>0.96983236063893208</v>
      </c>
      <c r="N289" s="13">
        <f t="shared" si="32"/>
        <v>49.234258712470265</v>
      </c>
    </row>
    <row r="290" spans="1:14">
      <c r="A290" s="10">
        <v>43384</v>
      </c>
      <c r="B290" s="11">
        <v>6586.74</v>
      </c>
      <c r="C290" s="11">
        <v>6586.74</v>
      </c>
      <c r="D290" s="11">
        <v>6243.74</v>
      </c>
      <c r="E290" s="11">
        <v>6256.24</v>
      </c>
      <c r="F290" s="17">
        <v>5181640000</v>
      </c>
      <c r="G290" s="17">
        <v>108341572839</v>
      </c>
      <c r="H290" s="12">
        <f t="shared" si="29"/>
        <v>-5.1295452230829326E-2</v>
      </c>
      <c r="I290" s="13">
        <f t="shared" si="30"/>
        <v>0</v>
      </c>
      <c r="J290" s="13">
        <f t="shared" si="28"/>
        <v>329.28999999999996</v>
      </c>
      <c r="K290" s="13">
        <f t="shared" si="33"/>
        <v>29.976199522491871</v>
      </c>
      <c r="L290" s="13">
        <f t="shared" si="34"/>
        <v>54.429354519933057</v>
      </c>
      <c r="M290" s="13">
        <f t="shared" si="31"/>
        <v>0.55073589953219126</v>
      </c>
      <c r="N290" s="13">
        <f t="shared" si="32"/>
        <v>35.514487005706854</v>
      </c>
    </row>
    <row r="291" spans="1:14">
      <c r="A291" s="10">
        <v>43385</v>
      </c>
      <c r="B291" s="11">
        <v>6239.25</v>
      </c>
      <c r="C291" s="11">
        <v>6328.5</v>
      </c>
      <c r="D291" s="11">
        <v>6236.47</v>
      </c>
      <c r="E291" s="11">
        <v>6274.58</v>
      </c>
      <c r="F291" s="17">
        <v>3783500000</v>
      </c>
      <c r="G291" s="17">
        <v>108669526315</v>
      </c>
      <c r="H291" s="12">
        <f t="shared" si="29"/>
        <v>2.9271848283489591E-3</v>
      </c>
      <c r="I291" s="13">
        <f t="shared" si="30"/>
        <v>18.340000000000146</v>
      </c>
      <c r="J291" s="13">
        <f t="shared" si="28"/>
        <v>0</v>
      </c>
      <c r="K291" s="13">
        <f t="shared" si="33"/>
        <v>29.145042413742463</v>
      </c>
      <c r="L291" s="13">
        <f t="shared" si="34"/>
        <v>50.541543482794978</v>
      </c>
      <c r="M291" s="13">
        <f t="shared" si="31"/>
        <v>0.57665517127833321</v>
      </c>
      <c r="N291" s="13">
        <f t="shared" si="32"/>
        <v>36.574590423014826</v>
      </c>
    </row>
    <row r="292" spans="1:14">
      <c r="A292" s="10">
        <v>43386</v>
      </c>
      <c r="B292" s="11">
        <v>6278.08</v>
      </c>
      <c r="C292" s="11">
        <v>6308.51</v>
      </c>
      <c r="D292" s="11">
        <v>6259.81</v>
      </c>
      <c r="E292" s="11">
        <v>6285.99</v>
      </c>
      <c r="F292" s="17">
        <v>3064030000</v>
      </c>
      <c r="G292" s="17">
        <v>108878136724</v>
      </c>
      <c r="H292" s="12">
        <f t="shared" si="29"/>
        <v>1.8167970304633645E-3</v>
      </c>
      <c r="I292" s="13">
        <f t="shared" si="30"/>
        <v>11.409999999999854</v>
      </c>
      <c r="J292" s="13">
        <f t="shared" si="28"/>
        <v>0</v>
      </c>
      <c r="K292" s="13">
        <f t="shared" si="33"/>
        <v>27.878253669903703</v>
      </c>
      <c r="L292" s="13">
        <f t="shared" si="34"/>
        <v>46.931433234023913</v>
      </c>
      <c r="M292" s="13">
        <f t="shared" si="31"/>
        <v>0.59402093115052768</v>
      </c>
      <c r="N292" s="13">
        <f t="shared" si="32"/>
        <v>37.265566564535455</v>
      </c>
    </row>
    <row r="293" spans="1:14">
      <c r="A293" s="10">
        <v>43387</v>
      </c>
      <c r="B293" s="11">
        <v>6288.49</v>
      </c>
      <c r="C293" s="11">
        <v>6363.21</v>
      </c>
      <c r="D293" s="11">
        <v>6280.15</v>
      </c>
      <c r="E293" s="11">
        <v>6290.93</v>
      </c>
      <c r="F293" s="17">
        <v>3085320000</v>
      </c>
      <c r="G293" s="17">
        <v>108972590373</v>
      </c>
      <c r="H293" s="12">
        <f t="shared" si="29"/>
        <v>7.8556598182151461E-4</v>
      </c>
      <c r="I293" s="13">
        <f t="shared" si="30"/>
        <v>4.9400000000005093</v>
      </c>
      <c r="J293" s="13">
        <f t="shared" si="28"/>
        <v>0</v>
      </c>
      <c r="K293" s="13">
        <f t="shared" si="33"/>
        <v>26.239806979196334</v>
      </c>
      <c r="L293" s="13">
        <f t="shared" si="34"/>
        <v>43.579188003022203</v>
      </c>
      <c r="M293" s="13">
        <f t="shared" si="31"/>
        <v>0.60211784986394445</v>
      </c>
      <c r="N293" s="13">
        <f t="shared" si="32"/>
        <v>37.582619150961811</v>
      </c>
    </row>
    <row r="294" spans="1:14">
      <c r="A294" s="10">
        <v>43388</v>
      </c>
      <c r="B294" s="11">
        <v>6292.64</v>
      </c>
      <c r="C294" s="11">
        <v>6965.06</v>
      </c>
      <c r="D294" s="11">
        <v>6258.68</v>
      </c>
      <c r="E294" s="11">
        <v>6596.54</v>
      </c>
      <c r="F294" s="17">
        <v>7370770000</v>
      </c>
      <c r="G294" s="17">
        <v>114280022340</v>
      </c>
      <c r="H294" s="12">
        <f t="shared" si="29"/>
        <v>4.7436355625881207E-2</v>
      </c>
      <c r="I294" s="13">
        <f t="shared" si="30"/>
        <v>305.60999999999967</v>
      </c>
      <c r="J294" s="13">
        <f t="shared" si="28"/>
        <v>0</v>
      </c>
      <c r="K294" s="13">
        <f t="shared" si="33"/>
        <v>46.194820766396575</v>
      </c>
      <c r="L294" s="13">
        <f t="shared" si="34"/>
        <v>40.466388859949184</v>
      </c>
      <c r="M294" s="13">
        <f t="shared" si="31"/>
        <v>1.1415602446334665</v>
      </c>
      <c r="N294" s="13">
        <f t="shared" si="32"/>
        <v>53.30507266812134</v>
      </c>
    </row>
    <row r="295" spans="1:14">
      <c r="A295" s="10">
        <v>43389</v>
      </c>
      <c r="B295" s="11">
        <v>6601.41</v>
      </c>
      <c r="C295" s="11">
        <v>6673.59</v>
      </c>
      <c r="D295" s="11">
        <v>6571.37</v>
      </c>
      <c r="E295" s="11">
        <v>6596.11</v>
      </c>
      <c r="F295" s="17">
        <v>4074800000</v>
      </c>
      <c r="G295" s="17">
        <v>114283707152</v>
      </c>
      <c r="H295" s="12">
        <f t="shared" si="29"/>
        <v>-6.5187812934063705E-5</v>
      </c>
      <c r="I295" s="13">
        <f t="shared" si="30"/>
        <v>0</v>
      </c>
      <c r="J295" s="13">
        <f t="shared" si="28"/>
        <v>0.43000000000029104</v>
      </c>
      <c r="K295" s="13">
        <f t="shared" si="33"/>
        <v>42.895190711653967</v>
      </c>
      <c r="L295" s="13">
        <f t="shared" si="34"/>
        <v>37.60664679852426</v>
      </c>
      <c r="M295" s="13">
        <f t="shared" si="31"/>
        <v>1.1406279039304625</v>
      </c>
      <c r="N295" s="13">
        <f t="shared" si="32"/>
        <v>53.284734905871588</v>
      </c>
    </row>
    <row r="296" spans="1:14">
      <c r="A296" s="10">
        <v>43390</v>
      </c>
      <c r="B296" s="11">
        <v>6590.52</v>
      </c>
      <c r="C296" s="11">
        <v>6601.21</v>
      </c>
      <c r="D296" s="11">
        <v>6517.45</v>
      </c>
      <c r="E296" s="11">
        <v>6544.43</v>
      </c>
      <c r="F296" s="17">
        <v>4088420000</v>
      </c>
      <c r="G296" s="17">
        <v>113399343801</v>
      </c>
      <c r="H296" s="12">
        <f t="shared" si="29"/>
        <v>-7.8657751439429983E-3</v>
      </c>
      <c r="I296" s="13">
        <f t="shared" si="30"/>
        <v>0</v>
      </c>
      <c r="J296" s="13">
        <f t="shared" si="28"/>
        <v>51.679999999999382</v>
      </c>
      <c r="K296" s="13">
        <f t="shared" si="33"/>
        <v>39.831248517964397</v>
      </c>
      <c r="L296" s="13">
        <f t="shared" si="34"/>
        <v>38.611886312915338</v>
      </c>
      <c r="M296" s="13">
        <f t="shared" si="31"/>
        <v>1.0315799698353818</v>
      </c>
      <c r="N296" s="13">
        <f t="shared" si="32"/>
        <v>50.777226845713102</v>
      </c>
    </row>
    <row r="297" spans="1:14">
      <c r="A297" s="10">
        <v>43391</v>
      </c>
      <c r="B297" s="11">
        <v>6542.33</v>
      </c>
      <c r="C297" s="11">
        <v>6567.54</v>
      </c>
      <c r="D297" s="11">
        <v>6450.04</v>
      </c>
      <c r="E297" s="11">
        <v>6476.71</v>
      </c>
      <c r="F297" s="17">
        <v>3924080000</v>
      </c>
      <c r="G297" s="17">
        <v>112237252159</v>
      </c>
      <c r="H297" s="12">
        <f t="shared" si="29"/>
        <v>-1.0401640804790941E-2</v>
      </c>
      <c r="I297" s="13">
        <f t="shared" si="30"/>
        <v>0</v>
      </c>
      <c r="J297" s="13">
        <f t="shared" si="28"/>
        <v>67.720000000000255</v>
      </c>
      <c r="K297" s="13">
        <f t="shared" si="33"/>
        <v>36.9861593381098</v>
      </c>
      <c r="L297" s="13">
        <f t="shared" si="34"/>
        <v>40.691037290564267</v>
      </c>
      <c r="M297" s="13">
        <f t="shared" si="31"/>
        <v>0.90895100741721369</v>
      </c>
      <c r="N297" s="13">
        <f t="shared" si="32"/>
        <v>47.615208765730074</v>
      </c>
    </row>
    <row r="298" spans="1:14">
      <c r="A298" s="10">
        <v>43392</v>
      </c>
      <c r="B298" s="11">
        <v>6478.07</v>
      </c>
      <c r="C298" s="11">
        <v>6493.68</v>
      </c>
      <c r="D298" s="11">
        <v>6445.31</v>
      </c>
      <c r="E298" s="11">
        <v>6465.41</v>
      </c>
      <c r="F298" s="17">
        <v>3578870000</v>
      </c>
      <c r="G298" s="17">
        <v>112052990522</v>
      </c>
      <c r="H298" s="12">
        <f t="shared" si="29"/>
        <v>-1.7462367636005146E-3</v>
      </c>
      <c r="I298" s="13">
        <f t="shared" si="30"/>
        <v>0</v>
      </c>
      <c r="J298" s="13">
        <f t="shared" si="28"/>
        <v>11.300000000000182</v>
      </c>
      <c r="K298" s="13">
        <f t="shared" si="33"/>
        <v>34.344290813959098</v>
      </c>
      <c r="L298" s="13">
        <f t="shared" si="34"/>
        <v>38.591677484095399</v>
      </c>
      <c r="M298" s="13">
        <f t="shared" si="31"/>
        <v>0.8899403460270221</v>
      </c>
      <c r="N298" s="13">
        <f t="shared" si="32"/>
        <v>47.088277039951492</v>
      </c>
    </row>
    <row r="299" spans="1:14">
      <c r="A299" s="10">
        <v>43393</v>
      </c>
      <c r="B299" s="11">
        <v>6460.92</v>
      </c>
      <c r="C299" s="11">
        <v>6497.72</v>
      </c>
      <c r="D299" s="11">
        <v>6449</v>
      </c>
      <c r="E299" s="11">
        <v>6489.19</v>
      </c>
      <c r="F299" s="17">
        <v>3379130000</v>
      </c>
      <c r="G299" s="17">
        <v>112476559221</v>
      </c>
      <c r="H299" s="12">
        <f t="shared" si="29"/>
        <v>3.6712869111491567E-3</v>
      </c>
      <c r="I299" s="13">
        <f t="shared" si="30"/>
        <v>23.779999999999745</v>
      </c>
      <c r="J299" s="13">
        <f t="shared" si="28"/>
        <v>0</v>
      </c>
      <c r="K299" s="13">
        <f t="shared" si="33"/>
        <v>33.589698612962003</v>
      </c>
      <c r="L299" s="13">
        <f t="shared" si="34"/>
        <v>35.835129092374295</v>
      </c>
      <c r="M299" s="13">
        <f t="shared" si="31"/>
        <v>0.93733996398829444</v>
      </c>
      <c r="N299" s="13">
        <f t="shared" si="32"/>
        <v>48.382833235868659</v>
      </c>
    </row>
    <row r="300" spans="1:14">
      <c r="A300" s="10">
        <v>43394</v>
      </c>
      <c r="B300" s="11">
        <v>6490.09</v>
      </c>
      <c r="C300" s="11">
        <v>6556.38</v>
      </c>
      <c r="D300" s="11">
        <v>6476</v>
      </c>
      <c r="E300" s="11">
        <v>6482.35</v>
      </c>
      <c r="F300" s="17">
        <v>3253610000</v>
      </c>
      <c r="G300" s="17">
        <v>112369106369</v>
      </c>
      <c r="H300" s="12">
        <f t="shared" si="29"/>
        <v>-1.0546165889266288E-3</v>
      </c>
      <c r="I300" s="13">
        <f t="shared" si="30"/>
        <v>0</v>
      </c>
      <c r="J300" s="13">
        <f t="shared" si="28"/>
        <v>6.839999999999236</v>
      </c>
      <c r="K300" s="13">
        <f t="shared" si="33"/>
        <v>31.190434426321861</v>
      </c>
      <c r="L300" s="13">
        <f t="shared" si="34"/>
        <v>33.764048442918934</v>
      </c>
      <c r="M300" s="13">
        <f t="shared" si="31"/>
        <v>0.92377649792358307</v>
      </c>
      <c r="N300" s="13">
        <f t="shared" si="32"/>
        <v>48.018909624930743</v>
      </c>
    </row>
    <row r="301" spans="1:14">
      <c r="A301" s="10">
        <v>43395</v>
      </c>
      <c r="B301" s="11">
        <v>6486.05</v>
      </c>
      <c r="C301" s="11">
        <v>6543.8</v>
      </c>
      <c r="D301" s="11">
        <v>6462.98</v>
      </c>
      <c r="E301" s="11">
        <v>6487.16</v>
      </c>
      <c r="F301" s="17">
        <v>3672860000</v>
      </c>
      <c r="G301" s="17">
        <v>112465213723</v>
      </c>
      <c r="H301" s="12">
        <f t="shared" si="29"/>
        <v>7.4173969880577068E-4</v>
      </c>
      <c r="I301" s="13">
        <f t="shared" si="30"/>
        <v>4.8099999999994907</v>
      </c>
      <c r="J301" s="13">
        <f t="shared" si="28"/>
        <v>0</v>
      </c>
      <c r="K301" s="13">
        <f t="shared" si="33"/>
        <v>29.306117681584549</v>
      </c>
      <c r="L301" s="13">
        <f t="shared" si="34"/>
        <v>31.352330696996152</v>
      </c>
      <c r="M301" s="13">
        <f t="shared" si="31"/>
        <v>0.93473489945014998</v>
      </c>
      <c r="N301" s="13">
        <f t="shared" si="32"/>
        <v>48.313332214961385</v>
      </c>
    </row>
    <row r="302" spans="1:14">
      <c r="A302" s="10">
        <v>43396</v>
      </c>
      <c r="B302" s="11">
        <v>6472.36</v>
      </c>
      <c r="C302" s="11">
        <v>6506.01</v>
      </c>
      <c r="D302" s="11">
        <v>6451.27</v>
      </c>
      <c r="E302" s="11">
        <v>6475.74</v>
      </c>
      <c r="F302" s="17">
        <v>3716150000</v>
      </c>
      <c r="G302" s="17">
        <v>112279779884</v>
      </c>
      <c r="H302" s="12">
        <f t="shared" si="29"/>
        <v>-1.7619518710203397E-3</v>
      </c>
      <c r="I302" s="13">
        <f t="shared" si="30"/>
        <v>0</v>
      </c>
      <c r="J302" s="13">
        <f t="shared" si="28"/>
        <v>11.420000000000073</v>
      </c>
      <c r="K302" s="13">
        <f t="shared" si="33"/>
        <v>27.212823561471367</v>
      </c>
      <c r="L302" s="13">
        <f t="shared" si="34"/>
        <v>29.92859279006786</v>
      </c>
      <c r="M302" s="13">
        <f t="shared" si="31"/>
        <v>0.90925837216450245</v>
      </c>
      <c r="N302" s="13">
        <f t="shared" si="32"/>
        <v>47.623642007848709</v>
      </c>
    </row>
    <row r="303" spans="1:14">
      <c r="A303" s="10">
        <v>43397</v>
      </c>
      <c r="B303" s="11">
        <v>6478.89</v>
      </c>
      <c r="C303" s="11">
        <v>6521.99</v>
      </c>
      <c r="D303" s="11">
        <v>6468.86</v>
      </c>
      <c r="E303" s="11">
        <v>6495.84</v>
      </c>
      <c r="F303" s="17">
        <v>3424670000</v>
      </c>
      <c r="G303" s="17">
        <v>112637293966</v>
      </c>
      <c r="H303" s="12">
        <f t="shared" si="29"/>
        <v>3.0990852443957052E-3</v>
      </c>
      <c r="I303" s="13">
        <f t="shared" si="30"/>
        <v>20.100000000000364</v>
      </c>
      <c r="J303" s="13">
        <f t="shared" si="28"/>
        <v>0</v>
      </c>
      <c r="K303" s="13">
        <f t="shared" si="33"/>
        <v>26.704764735652013</v>
      </c>
      <c r="L303" s="13">
        <f t="shared" si="34"/>
        <v>27.790836162205871</v>
      </c>
      <c r="M303" s="13">
        <f t="shared" si="31"/>
        <v>0.96091980031781632</v>
      </c>
      <c r="N303" s="13">
        <f t="shared" si="32"/>
        <v>49.003523762780873</v>
      </c>
    </row>
    <row r="304" spans="1:14">
      <c r="A304" s="10">
        <v>43398</v>
      </c>
      <c r="B304" s="11">
        <v>6484.65</v>
      </c>
      <c r="C304" s="11">
        <v>6504.65</v>
      </c>
      <c r="D304" s="11">
        <v>6447.03</v>
      </c>
      <c r="E304" s="11">
        <v>6476.29</v>
      </c>
      <c r="F304" s="17">
        <v>3230550000</v>
      </c>
      <c r="G304" s="17">
        <v>112309554478</v>
      </c>
      <c r="H304" s="12">
        <f t="shared" si="29"/>
        <v>-3.0141564725614189E-3</v>
      </c>
      <c r="I304" s="13">
        <f t="shared" si="30"/>
        <v>0</v>
      </c>
      <c r="J304" s="13">
        <f t="shared" si="28"/>
        <v>19.550000000000182</v>
      </c>
      <c r="K304" s="13">
        <f t="shared" si="33"/>
        <v>24.797281540248296</v>
      </c>
      <c r="L304" s="13">
        <f t="shared" si="34"/>
        <v>27.202205007762608</v>
      </c>
      <c r="M304" s="13">
        <f t="shared" si="31"/>
        <v>0.91159086306319559</v>
      </c>
      <c r="N304" s="13">
        <f t="shared" si="32"/>
        <v>47.687550755627306</v>
      </c>
    </row>
    <row r="305" spans="1:14">
      <c r="A305" s="10">
        <v>43399</v>
      </c>
      <c r="B305" s="11">
        <v>6468.44</v>
      </c>
      <c r="C305" s="11">
        <v>6498.29</v>
      </c>
      <c r="D305" s="11">
        <v>6449.61</v>
      </c>
      <c r="E305" s="11">
        <v>6474.75</v>
      </c>
      <c r="F305" s="17">
        <v>3306050000</v>
      </c>
      <c r="G305" s="17">
        <v>112294341019</v>
      </c>
      <c r="H305" s="12">
        <f t="shared" si="29"/>
        <v>-2.3781874000207038E-4</v>
      </c>
      <c r="I305" s="13">
        <f t="shared" si="30"/>
        <v>0</v>
      </c>
      <c r="J305" s="13">
        <f t="shared" si="28"/>
        <v>1.5399999999999636</v>
      </c>
      <c r="K305" s="13">
        <f t="shared" si="33"/>
        <v>23.026047144516273</v>
      </c>
      <c r="L305" s="13">
        <f t="shared" si="34"/>
        <v>25.369190364350992</v>
      </c>
      <c r="M305" s="13">
        <f t="shared" si="31"/>
        <v>0.90763823416582801</v>
      </c>
      <c r="N305" s="13">
        <f t="shared" si="32"/>
        <v>47.579159292889727</v>
      </c>
    </row>
    <row r="306" spans="1:14">
      <c r="A306" s="10">
        <v>43400</v>
      </c>
      <c r="B306" s="11">
        <v>6480.84</v>
      </c>
      <c r="C306" s="11">
        <v>6507.41</v>
      </c>
      <c r="D306" s="11">
        <v>6453.53</v>
      </c>
      <c r="E306" s="11">
        <v>6480.38</v>
      </c>
      <c r="F306" s="17">
        <v>3393250000</v>
      </c>
      <c r="G306" s="17">
        <v>112403001148</v>
      </c>
      <c r="H306" s="12">
        <f t="shared" si="29"/>
        <v>8.6915381851383874E-4</v>
      </c>
      <c r="I306" s="13">
        <f t="shared" si="30"/>
        <v>5.6300000000001091</v>
      </c>
      <c r="J306" s="13">
        <f t="shared" si="28"/>
        <v>0</v>
      </c>
      <c r="K306" s="13">
        <f t="shared" si="33"/>
        <v>21.783472348479403</v>
      </c>
      <c r="L306" s="13">
        <f t="shared" si="34"/>
        <v>23.557105338325922</v>
      </c>
      <c r="M306" s="13">
        <f t="shared" si="31"/>
        <v>0.92470921344648704</v>
      </c>
      <c r="N306" s="13">
        <f t="shared" si="32"/>
        <v>48.044099700164757</v>
      </c>
    </row>
    <row r="307" spans="1:14">
      <c r="A307" s="10">
        <v>43401</v>
      </c>
      <c r="B307" s="11">
        <v>6482.66</v>
      </c>
      <c r="C307" s="11">
        <v>6502.28</v>
      </c>
      <c r="D307" s="11">
        <v>6447.91</v>
      </c>
      <c r="E307" s="11">
        <v>6486.39</v>
      </c>
      <c r="F307" s="17">
        <v>3445190000</v>
      </c>
      <c r="G307" s="17">
        <v>112518434372</v>
      </c>
      <c r="H307" s="12">
        <f t="shared" si="29"/>
        <v>9.2698496701432501E-4</v>
      </c>
      <c r="I307" s="13">
        <f t="shared" si="30"/>
        <v>6.0100000000002183</v>
      </c>
      <c r="J307" s="13">
        <f t="shared" si="28"/>
        <v>0</v>
      </c>
      <c r="K307" s="13">
        <f t="shared" si="33"/>
        <v>20.656795752159461</v>
      </c>
      <c r="L307" s="13">
        <f t="shared" si="34"/>
        <v>21.874454957016926</v>
      </c>
      <c r="M307" s="13">
        <f t="shared" si="31"/>
        <v>0.9443341922232964</v>
      </c>
      <c r="N307" s="13">
        <f t="shared" si="32"/>
        <v>48.568512347328237</v>
      </c>
    </row>
    <row r="308" spans="1:14">
      <c r="A308" s="10">
        <v>43402</v>
      </c>
      <c r="B308" s="11">
        <v>6492.35</v>
      </c>
      <c r="C308" s="11">
        <v>6503.6</v>
      </c>
      <c r="D308" s="11">
        <v>6306.99</v>
      </c>
      <c r="E308" s="11">
        <v>6332.63</v>
      </c>
      <c r="F308" s="17">
        <v>4199910000</v>
      </c>
      <c r="G308" s="17">
        <v>109862898081</v>
      </c>
      <c r="H308" s="12">
        <f t="shared" si="29"/>
        <v>-2.3990503887181255E-2</v>
      </c>
      <c r="I308" s="13">
        <f t="shared" si="30"/>
        <v>0</v>
      </c>
      <c r="J308" s="13">
        <f t="shared" si="28"/>
        <v>153.76000000000022</v>
      </c>
      <c r="K308" s="13">
        <f t="shared" si="33"/>
        <v>19.181310341290928</v>
      </c>
      <c r="L308" s="13">
        <f t="shared" si="34"/>
        <v>31.29485103151573</v>
      </c>
      <c r="M308" s="13">
        <f t="shared" si="31"/>
        <v>0.61292224468409306</v>
      </c>
      <c r="N308" s="13">
        <f t="shared" si="32"/>
        <v>38.000731077035894</v>
      </c>
    </row>
    <row r="309" spans="1:14">
      <c r="A309" s="10">
        <v>43403</v>
      </c>
      <c r="B309" s="11">
        <v>6337.04</v>
      </c>
      <c r="C309" s="11">
        <v>6364.99</v>
      </c>
      <c r="D309" s="11">
        <v>6310.14</v>
      </c>
      <c r="E309" s="11">
        <v>6334.27</v>
      </c>
      <c r="F309" s="17">
        <v>3781100000</v>
      </c>
      <c r="G309" s="17">
        <v>109903543419</v>
      </c>
      <c r="H309" s="12">
        <f t="shared" si="29"/>
        <v>2.5894259987281539E-4</v>
      </c>
      <c r="I309" s="13">
        <f t="shared" si="30"/>
        <v>1.6400000000003274</v>
      </c>
      <c r="J309" s="13">
        <f t="shared" si="28"/>
        <v>0</v>
      </c>
      <c r="K309" s="13">
        <f t="shared" si="33"/>
        <v>17.928359602627314</v>
      </c>
      <c r="L309" s="13">
        <f t="shared" si="34"/>
        <v>29.059504529264608</v>
      </c>
      <c r="M309" s="13">
        <f t="shared" si="31"/>
        <v>0.61695338213947915</v>
      </c>
      <c r="N309" s="13">
        <f t="shared" si="32"/>
        <v>38.155298041008116</v>
      </c>
    </row>
    <row r="310" spans="1:14">
      <c r="A310" s="10">
        <v>43404</v>
      </c>
      <c r="B310" s="11">
        <v>6336.99</v>
      </c>
      <c r="C310" s="11">
        <v>6349.16</v>
      </c>
      <c r="D310" s="11">
        <v>6316.88</v>
      </c>
      <c r="E310" s="11">
        <v>6317.61</v>
      </c>
      <c r="F310" s="17">
        <v>4191240000</v>
      </c>
      <c r="G310" s="17">
        <v>109627117226</v>
      </c>
      <c r="H310" s="12">
        <f t="shared" si="29"/>
        <v>-2.6336022202686476E-3</v>
      </c>
      <c r="I310" s="13">
        <f t="shared" si="30"/>
        <v>0</v>
      </c>
      <c r="J310" s="13">
        <f t="shared" si="28"/>
        <v>16.660000000000764</v>
      </c>
      <c r="K310" s="13">
        <f t="shared" si="33"/>
        <v>16.647762488153933</v>
      </c>
      <c r="L310" s="13">
        <f t="shared" si="34"/>
        <v>28.17382563431719</v>
      </c>
      <c r="M310" s="13">
        <f t="shared" si="31"/>
        <v>0.59089463760562533</v>
      </c>
      <c r="N310" s="13">
        <f t="shared" si="32"/>
        <v>37.142286084699535</v>
      </c>
    </row>
    <row r="311" spans="1:14">
      <c r="A311" s="10">
        <v>43405</v>
      </c>
      <c r="B311" s="11">
        <v>6318.14</v>
      </c>
      <c r="C311" s="11">
        <v>6547.14</v>
      </c>
      <c r="D311" s="11">
        <v>6311.83</v>
      </c>
      <c r="E311" s="11">
        <v>6377.78</v>
      </c>
      <c r="F311" s="17">
        <v>3789400000</v>
      </c>
      <c r="G311" s="17">
        <v>110683820788</v>
      </c>
      <c r="H311" s="12">
        <f t="shared" si="29"/>
        <v>9.4791023417404238E-3</v>
      </c>
      <c r="I311" s="13">
        <f t="shared" si="30"/>
        <v>60.170000000000073</v>
      </c>
      <c r="J311" s="13">
        <f t="shared" si="28"/>
        <v>0</v>
      </c>
      <c r="K311" s="13">
        <f t="shared" si="33"/>
        <v>19.756493739000089</v>
      </c>
      <c r="L311" s="13">
        <f t="shared" si="34"/>
        <v>26.161409517580246</v>
      </c>
      <c r="M311" s="13">
        <f t="shared" si="31"/>
        <v>0.75517696115432509</v>
      </c>
      <c r="N311" s="13">
        <f t="shared" si="32"/>
        <v>43.02568788606186</v>
      </c>
    </row>
    <row r="312" spans="1:14">
      <c r="A312" s="10">
        <v>43406</v>
      </c>
      <c r="B312" s="11">
        <v>6378.92</v>
      </c>
      <c r="C312" s="11">
        <v>6396.86</v>
      </c>
      <c r="D312" s="11">
        <v>6327.38</v>
      </c>
      <c r="E312" s="11">
        <v>6388.44</v>
      </c>
      <c r="F312" s="17">
        <v>4234870000</v>
      </c>
      <c r="G312" s="17">
        <v>110880236966</v>
      </c>
      <c r="H312" s="12">
        <f t="shared" si="29"/>
        <v>1.6700327078132699E-3</v>
      </c>
      <c r="I312" s="13">
        <f t="shared" si="30"/>
        <v>10.659999999999854</v>
      </c>
      <c r="J312" s="13">
        <f t="shared" si="28"/>
        <v>0</v>
      </c>
      <c r="K312" s="13">
        <f t="shared" si="33"/>
        <v>19.10674418621436</v>
      </c>
      <c r="L312" s="13">
        <f t="shared" si="34"/>
        <v>24.292737409181658</v>
      </c>
      <c r="M312" s="13">
        <f t="shared" si="31"/>
        <v>0.78652083807536632</v>
      </c>
      <c r="N312" s="13">
        <f t="shared" si="32"/>
        <v>44.025282062911266</v>
      </c>
    </row>
    <row r="313" spans="1:14">
      <c r="A313" s="10">
        <v>43407</v>
      </c>
      <c r="B313" s="11">
        <v>6387.24</v>
      </c>
      <c r="C313" s="11">
        <v>6400.07</v>
      </c>
      <c r="D313" s="11">
        <v>6342.37</v>
      </c>
      <c r="E313" s="11">
        <v>6361.26</v>
      </c>
      <c r="F313" s="17">
        <v>3658640000</v>
      </c>
      <c r="G313" s="17">
        <v>110421212888</v>
      </c>
      <c r="H313" s="12">
        <f t="shared" si="29"/>
        <v>-4.2636361913615901E-3</v>
      </c>
      <c r="I313" s="13">
        <f t="shared" si="30"/>
        <v>0</v>
      </c>
      <c r="J313" s="13">
        <f t="shared" si="28"/>
        <v>27.179999999999382</v>
      </c>
      <c r="K313" s="13">
        <f t="shared" si="33"/>
        <v>17.741976744341905</v>
      </c>
      <c r="L313" s="13">
        <f t="shared" si="34"/>
        <v>24.498970451382924</v>
      </c>
      <c r="M313" s="13">
        <f t="shared" si="31"/>
        <v>0.72419274840753156</v>
      </c>
      <c r="N313" s="13">
        <f t="shared" si="32"/>
        <v>42.001843997801153</v>
      </c>
    </row>
    <row r="314" spans="1:14">
      <c r="A314" s="10">
        <v>43408</v>
      </c>
      <c r="B314" s="11">
        <v>6365.47</v>
      </c>
      <c r="C314" s="11">
        <v>6388.63</v>
      </c>
      <c r="D314" s="11">
        <v>6294.57</v>
      </c>
      <c r="E314" s="11">
        <v>6376.13</v>
      </c>
      <c r="F314" s="17">
        <v>4390020000</v>
      </c>
      <c r="G314" s="17">
        <v>110689215104</v>
      </c>
      <c r="H314" s="12">
        <f t="shared" si="29"/>
        <v>2.3348593009086113E-3</v>
      </c>
      <c r="I314" s="13">
        <f t="shared" si="30"/>
        <v>14.869999999999891</v>
      </c>
      <c r="J314" s="13">
        <f t="shared" si="28"/>
        <v>0</v>
      </c>
      <c r="K314" s="13">
        <f t="shared" si="33"/>
        <v>17.536835548317477</v>
      </c>
      <c r="L314" s="13">
        <f t="shared" si="34"/>
        <v>22.749043990569856</v>
      </c>
      <c r="M314" s="13">
        <f t="shared" si="31"/>
        <v>0.7708823085307237</v>
      </c>
      <c r="N314" s="13">
        <f t="shared" si="32"/>
        <v>43.530973504970753</v>
      </c>
    </row>
    <row r="315" spans="1:14">
      <c r="A315" s="10">
        <v>43409</v>
      </c>
      <c r="B315" s="11">
        <v>6363.62</v>
      </c>
      <c r="C315" s="11">
        <v>6480.59</v>
      </c>
      <c r="D315" s="11">
        <v>6363.62</v>
      </c>
      <c r="E315" s="11">
        <v>6419.66</v>
      </c>
      <c r="F315" s="17">
        <v>4174800000</v>
      </c>
      <c r="G315" s="17">
        <v>111456211022</v>
      </c>
      <c r="H315" s="12">
        <f t="shared" si="29"/>
        <v>6.8038265592515407E-3</v>
      </c>
      <c r="I315" s="13">
        <f t="shared" si="30"/>
        <v>43.529999999999745</v>
      </c>
      <c r="J315" s="13">
        <f t="shared" si="28"/>
        <v>0</v>
      </c>
      <c r="K315" s="13">
        <f t="shared" si="33"/>
        <v>19.393490152009065</v>
      </c>
      <c r="L315" s="13">
        <f t="shared" si="34"/>
        <v>21.124112276957725</v>
      </c>
      <c r="M315" s="13">
        <f t="shared" si="31"/>
        <v>0.91807361643137875</v>
      </c>
      <c r="N315" s="13">
        <f t="shared" si="32"/>
        <v>47.864357685054671</v>
      </c>
    </row>
    <row r="316" spans="1:14">
      <c r="A316" s="10">
        <v>43410</v>
      </c>
      <c r="B316" s="11">
        <v>6433.38</v>
      </c>
      <c r="C316" s="11">
        <v>6463.55</v>
      </c>
      <c r="D316" s="11">
        <v>6408.16</v>
      </c>
      <c r="E316" s="11">
        <v>6461.01</v>
      </c>
      <c r="F316" s="17">
        <v>4700040000</v>
      </c>
      <c r="G316" s="17">
        <v>112095603776</v>
      </c>
      <c r="H316" s="12">
        <f t="shared" si="29"/>
        <v>6.4204955249490955E-3</v>
      </c>
      <c r="I316" s="13">
        <f t="shared" si="30"/>
        <v>41.350000000000364</v>
      </c>
      <c r="J316" s="13">
        <f t="shared" si="28"/>
        <v>0</v>
      </c>
      <c r="K316" s="13">
        <f t="shared" si="33"/>
        <v>20.961812284008442</v>
      </c>
      <c r="L316" s="13">
        <f t="shared" si="34"/>
        <v>19.615247114317889</v>
      </c>
      <c r="M316" s="13">
        <f t="shared" si="31"/>
        <v>1.0686489016346701</v>
      </c>
      <c r="N316" s="13">
        <f t="shared" si="32"/>
        <v>51.659269042233866</v>
      </c>
    </row>
    <row r="317" spans="1:14">
      <c r="A317" s="10">
        <v>43411</v>
      </c>
      <c r="B317" s="11">
        <v>6468.5</v>
      </c>
      <c r="C317" s="11">
        <v>6552.16</v>
      </c>
      <c r="D317" s="11">
        <v>6468.31</v>
      </c>
      <c r="E317" s="11">
        <v>6530.14</v>
      </c>
      <c r="F317" s="17">
        <v>4941260000</v>
      </c>
      <c r="G317" s="17">
        <v>113395632955</v>
      </c>
      <c r="H317" s="12">
        <f t="shared" si="29"/>
        <v>1.0642730245613394E-2</v>
      </c>
      <c r="I317" s="13">
        <f t="shared" si="30"/>
        <v>69.130000000000109</v>
      </c>
      <c r="J317" s="13">
        <f t="shared" si="28"/>
        <v>0</v>
      </c>
      <c r="K317" s="13">
        <f t="shared" si="33"/>
        <v>24.402397120864986</v>
      </c>
      <c r="L317" s="13">
        <f t="shared" si="34"/>
        <v>18.214158034723756</v>
      </c>
      <c r="M317" s="13">
        <f t="shared" si="31"/>
        <v>1.3397488412225189</v>
      </c>
      <c r="N317" s="13">
        <f t="shared" si="32"/>
        <v>57.260369900322296</v>
      </c>
    </row>
    <row r="318" spans="1:14">
      <c r="A318" s="10">
        <v>43412</v>
      </c>
      <c r="B318" s="11">
        <v>6522.27</v>
      </c>
      <c r="C318" s="11">
        <v>6536.92</v>
      </c>
      <c r="D318" s="11">
        <v>6438.53</v>
      </c>
      <c r="E318" s="11">
        <v>6453.72</v>
      </c>
      <c r="F318" s="17">
        <v>4665260000</v>
      </c>
      <c r="G318" s="17">
        <v>112078367037</v>
      </c>
      <c r="H318" s="12">
        <f t="shared" si="29"/>
        <v>-1.1771673827750592E-2</v>
      </c>
      <c r="I318" s="13">
        <f t="shared" si="30"/>
        <v>0</v>
      </c>
      <c r="J318" s="13">
        <f t="shared" si="28"/>
        <v>76.420000000000073</v>
      </c>
      <c r="K318" s="13">
        <f t="shared" si="33"/>
        <v>22.659368755088913</v>
      </c>
      <c r="L318" s="13">
        <f t="shared" si="34"/>
        <v>22.371718175100632</v>
      </c>
      <c r="M318" s="13">
        <f t="shared" si="31"/>
        <v>1.0128577777413821</v>
      </c>
      <c r="N318" s="13">
        <f t="shared" si="32"/>
        <v>50.319391113559185</v>
      </c>
    </row>
    <row r="319" spans="1:14">
      <c r="A319" s="10">
        <v>43413</v>
      </c>
      <c r="B319" s="11">
        <v>6442.6</v>
      </c>
      <c r="C319" s="11">
        <v>6456.46</v>
      </c>
      <c r="D319" s="11">
        <v>6373.37</v>
      </c>
      <c r="E319" s="11">
        <v>6385.62</v>
      </c>
      <c r="F319" s="17">
        <v>4346820000</v>
      </c>
      <c r="G319" s="17">
        <v>110905767441</v>
      </c>
      <c r="H319" s="12">
        <f t="shared" si="29"/>
        <v>-1.0608121386186711E-2</v>
      </c>
      <c r="I319" s="13">
        <f t="shared" si="30"/>
        <v>0</v>
      </c>
      <c r="J319" s="13">
        <f t="shared" si="28"/>
        <v>68.100000000000364</v>
      </c>
      <c r="K319" s="13">
        <f t="shared" si="33"/>
        <v>21.040842415439705</v>
      </c>
      <c r="L319" s="13">
        <f t="shared" si="34"/>
        <v>25.638024019736328</v>
      </c>
      <c r="M319" s="13">
        <f t="shared" si="31"/>
        <v>0.82068892669896554</v>
      </c>
      <c r="N319" s="13">
        <f t="shared" si="32"/>
        <v>45.075735600091292</v>
      </c>
    </row>
    <row r="320" spans="1:14">
      <c r="A320" s="10">
        <v>43414</v>
      </c>
      <c r="B320" s="11">
        <v>6386.13</v>
      </c>
      <c r="C320" s="11">
        <v>6437.28</v>
      </c>
      <c r="D320" s="11">
        <v>6385.31</v>
      </c>
      <c r="E320" s="11">
        <v>6409.22</v>
      </c>
      <c r="F320" s="17">
        <v>3705320000</v>
      </c>
      <c r="G320" s="17">
        <v>111326145314</v>
      </c>
      <c r="H320" s="12">
        <f t="shared" si="29"/>
        <v>3.68899130644637E-3</v>
      </c>
      <c r="I320" s="13">
        <f t="shared" si="30"/>
        <v>23.600000000000364</v>
      </c>
      <c r="J320" s="13">
        <f t="shared" si="28"/>
        <v>0</v>
      </c>
      <c r="K320" s="13">
        <f t="shared" si="33"/>
        <v>21.223639385765466</v>
      </c>
      <c r="L320" s="13">
        <f t="shared" si="34"/>
        <v>23.806736589755161</v>
      </c>
      <c r="M320" s="13">
        <f t="shared" si="31"/>
        <v>0.89149721574601337</v>
      </c>
      <c r="N320" s="13">
        <f t="shared" si="32"/>
        <v>47.131828073794104</v>
      </c>
    </row>
    <row r="321" spans="1:14">
      <c r="A321" s="10">
        <v>43415</v>
      </c>
      <c r="B321" s="11">
        <v>6413.63</v>
      </c>
      <c r="C321" s="11">
        <v>6423.25</v>
      </c>
      <c r="D321" s="11">
        <v>6350.17</v>
      </c>
      <c r="E321" s="11">
        <v>6411.27</v>
      </c>
      <c r="F321" s="17">
        <v>3939060000</v>
      </c>
      <c r="G321" s="17">
        <v>111373453740</v>
      </c>
      <c r="H321" s="12">
        <f t="shared" si="29"/>
        <v>3.1980057197065988E-4</v>
      </c>
      <c r="I321" s="13">
        <f t="shared" si="30"/>
        <v>2.0500000000001819</v>
      </c>
      <c r="J321" s="13">
        <f t="shared" si="28"/>
        <v>0</v>
      </c>
      <c r="K321" s="13">
        <f t="shared" si="33"/>
        <v>19.85409371535366</v>
      </c>
      <c r="L321" s="13">
        <f t="shared" si="34"/>
        <v>22.106255404772647</v>
      </c>
      <c r="M321" s="13">
        <f t="shared" si="31"/>
        <v>0.89812106807864189</v>
      </c>
      <c r="N321" s="13">
        <f t="shared" si="32"/>
        <v>47.316321555176557</v>
      </c>
    </row>
    <row r="322" spans="1:14">
      <c r="A322" s="10">
        <v>43416</v>
      </c>
      <c r="B322" s="11">
        <v>6411.76</v>
      </c>
      <c r="C322" s="11">
        <v>6434.21</v>
      </c>
      <c r="D322" s="11">
        <v>6360.47</v>
      </c>
      <c r="E322" s="11">
        <v>6371.27</v>
      </c>
      <c r="F322" s="17">
        <v>4295770000</v>
      </c>
      <c r="G322" s="17">
        <v>110689666528</v>
      </c>
      <c r="H322" s="12">
        <f t="shared" si="29"/>
        <v>-6.2585574643307081E-3</v>
      </c>
      <c r="I322" s="13">
        <f t="shared" si="30"/>
        <v>0</v>
      </c>
      <c r="J322" s="13">
        <f t="shared" si="28"/>
        <v>40</v>
      </c>
      <c r="K322" s="13">
        <f t="shared" si="33"/>
        <v>18.43594416425697</v>
      </c>
      <c r="L322" s="13">
        <f t="shared" si="34"/>
        <v>23.384380018717458</v>
      </c>
      <c r="M322" s="13">
        <f t="shared" si="31"/>
        <v>0.78838712634247166</v>
      </c>
      <c r="N322" s="13">
        <f t="shared" si="32"/>
        <v>44.083695008185693</v>
      </c>
    </row>
    <row r="323" spans="1:14">
      <c r="A323" s="10">
        <v>43417</v>
      </c>
      <c r="B323" s="11">
        <v>6373.19</v>
      </c>
      <c r="C323" s="11">
        <v>6395.27</v>
      </c>
      <c r="D323" s="11">
        <v>6342.67</v>
      </c>
      <c r="E323" s="11">
        <v>6359.49</v>
      </c>
      <c r="F323" s="17">
        <v>4503800000</v>
      </c>
      <c r="G323" s="17">
        <v>110494466204</v>
      </c>
      <c r="H323" s="12">
        <f t="shared" si="29"/>
        <v>-1.8506363111183356E-3</v>
      </c>
      <c r="I323" s="13">
        <f t="shared" si="30"/>
        <v>0</v>
      </c>
      <c r="J323" s="13">
        <f t="shared" si="28"/>
        <v>11.780000000000655</v>
      </c>
      <c r="K323" s="13">
        <f t="shared" si="33"/>
        <v>17.119091009667187</v>
      </c>
      <c r="L323" s="13">
        <f t="shared" si="34"/>
        <v>22.555495731666259</v>
      </c>
      <c r="M323" s="13">
        <f t="shared" si="31"/>
        <v>0.75897649128736466</v>
      </c>
      <c r="N323" s="13">
        <f t="shared" si="32"/>
        <v>43.148756964448275</v>
      </c>
    </row>
    <row r="324" spans="1:14">
      <c r="A324" s="10">
        <v>43418</v>
      </c>
      <c r="B324" s="11">
        <v>6351.24</v>
      </c>
      <c r="C324" s="11">
        <v>6371.55</v>
      </c>
      <c r="D324" s="11">
        <v>5544.09</v>
      </c>
      <c r="E324" s="11">
        <v>5738.35</v>
      </c>
      <c r="F324" s="17">
        <v>7398940000</v>
      </c>
      <c r="G324" s="17">
        <v>99712077259</v>
      </c>
      <c r="H324" s="12">
        <f t="shared" si="29"/>
        <v>-0.10277647289554291</v>
      </c>
      <c r="I324" s="13">
        <f t="shared" si="30"/>
        <v>0</v>
      </c>
      <c r="J324" s="13">
        <f t="shared" si="28"/>
        <v>621.13999999999942</v>
      </c>
      <c r="K324" s="13">
        <f t="shared" si="33"/>
        <v>15.89629879469096</v>
      </c>
      <c r="L324" s="13">
        <f t="shared" si="34"/>
        <v>65.311531750832913</v>
      </c>
      <c r="M324" s="13">
        <f t="shared" si="31"/>
        <v>0.24339191515728362</v>
      </c>
      <c r="N324" s="13">
        <f t="shared" si="32"/>
        <v>19.574834948681129</v>
      </c>
    </row>
    <row r="325" spans="1:14">
      <c r="A325" s="10">
        <v>43419</v>
      </c>
      <c r="B325" s="11">
        <v>5736.15</v>
      </c>
      <c r="C325" s="11">
        <v>5774.82</v>
      </c>
      <c r="D325" s="11">
        <v>5358.38</v>
      </c>
      <c r="E325" s="11">
        <v>5648.03</v>
      </c>
      <c r="F325" s="17">
        <v>7032140000</v>
      </c>
      <c r="G325" s="17">
        <v>98151606541</v>
      </c>
      <c r="H325" s="12">
        <f t="shared" si="29"/>
        <v>-1.586490077039341E-2</v>
      </c>
      <c r="I325" s="13">
        <f t="shared" si="30"/>
        <v>0</v>
      </c>
      <c r="J325" s="13">
        <f t="shared" si="28"/>
        <v>90.320000000000618</v>
      </c>
      <c r="K325" s="13">
        <f t="shared" si="33"/>
        <v>14.760848880784463</v>
      </c>
      <c r="L325" s="13">
        <f t="shared" si="34"/>
        <v>67.097850911487754</v>
      </c>
      <c r="M325" s="13">
        <f t="shared" si="31"/>
        <v>0.21998989058913768</v>
      </c>
      <c r="N325" s="13">
        <f t="shared" si="32"/>
        <v>18.032107666310566</v>
      </c>
    </row>
    <row r="326" spans="1:14">
      <c r="A326" s="10">
        <v>43420</v>
      </c>
      <c r="B326" s="11">
        <v>5645.32</v>
      </c>
      <c r="C326" s="11">
        <v>5657.02</v>
      </c>
      <c r="D326" s="11">
        <v>5498.94</v>
      </c>
      <c r="E326" s="11">
        <v>5575.55</v>
      </c>
      <c r="F326" s="17">
        <v>5279320000</v>
      </c>
      <c r="G326" s="17">
        <v>96900828780</v>
      </c>
      <c r="H326" s="12">
        <f t="shared" si="29"/>
        <v>-1.2915844602918294E-2</v>
      </c>
      <c r="I326" s="13">
        <f t="shared" si="30"/>
        <v>0</v>
      </c>
      <c r="J326" s="13">
        <f t="shared" si="28"/>
        <v>72.479999999999563</v>
      </c>
      <c r="K326" s="13">
        <f t="shared" si="33"/>
        <v>13.706502532157002</v>
      </c>
      <c r="L326" s="13">
        <f t="shared" si="34"/>
        <v>67.482290132095741</v>
      </c>
      <c r="M326" s="13">
        <f t="shared" si="31"/>
        <v>0.20311258709991456</v>
      </c>
      <c r="N326" s="13">
        <f t="shared" si="32"/>
        <v>16.882259339461697</v>
      </c>
    </row>
    <row r="327" spans="1:14">
      <c r="A327" s="10">
        <v>43421</v>
      </c>
      <c r="B327" s="11">
        <v>5578.58</v>
      </c>
      <c r="C327" s="11">
        <v>5578.58</v>
      </c>
      <c r="D327" s="11">
        <v>5519.56</v>
      </c>
      <c r="E327" s="11">
        <v>5554.33</v>
      </c>
      <c r="F327" s="17">
        <v>4303150000</v>
      </c>
      <c r="G327" s="17">
        <v>96542098114</v>
      </c>
      <c r="H327" s="12">
        <f t="shared" si="29"/>
        <v>-3.8131634324792794E-3</v>
      </c>
      <c r="I327" s="13">
        <f t="shared" si="30"/>
        <v>0</v>
      </c>
      <c r="J327" s="13">
        <f t="shared" si="28"/>
        <v>21.220000000000255</v>
      </c>
      <c r="K327" s="13">
        <f t="shared" si="33"/>
        <v>12.72746663700293</v>
      </c>
      <c r="L327" s="13">
        <f t="shared" si="34"/>
        <v>64.177840836946061</v>
      </c>
      <c r="M327" s="13">
        <f t="shared" si="31"/>
        <v>0.19831559415249056</v>
      </c>
      <c r="N327" s="13">
        <f t="shared" si="32"/>
        <v>16.54952961642374</v>
      </c>
    </row>
    <row r="328" spans="1:14">
      <c r="A328" s="10">
        <v>43422</v>
      </c>
      <c r="B328" s="11">
        <v>5559.74</v>
      </c>
      <c r="C328" s="11">
        <v>5653.61</v>
      </c>
      <c r="D328" s="11">
        <v>5559.74</v>
      </c>
      <c r="E328" s="11">
        <v>5623.54</v>
      </c>
      <c r="F328" s="17">
        <v>4159680000</v>
      </c>
      <c r="G328" s="17">
        <v>97753714643</v>
      </c>
      <c r="H328" s="12">
        <f t="shared" si="29"/>
        <v>1.2383555088387588E-2</v>
      </c>
      <c r="I328" s="13">
        <f t="shared" si="30"/>
        <v>69.210000000000036</v>
      </c>
      <c r="J328" s="13">
        <f t="shared" si="28"/>
        <v>0</v>
      </c>
      <c r="K328" s="13">
        <f t="shared" si="33"/>
        <v>16.761933305788439</v>
      </c>
      <c r="L328" s="13">
        <f t="shared" si="34"/>
        <v>59.593709348592768</v>
      </c>
      <c r="M328" s="13">
        <f t="shared" si="31"/>
        <v>0.2812701791684033</v>
      </c>
      <c r="N328" s="13">
        <f t="shared" si="32"/>
        <v>21.95244872950677</v>
      </c>
    </row>
    <row r="329" spans="1:14">
      <c r="A329" s="10">
        <v>43423</v>
      </c>
      <c r="B329" s="11">
        <v>5620.78</v>
      </c>
      <c r="C329" s="11">
        <v>5620.78</v>
      </c>
      <c r="D329" s="11">
        <v>4842.91</v>
      </c>
      <c r="E329" s="11">
        <v>4871.49</v>
      </c>
      <c r="F329" s="17">
        <v>7039560000</v>
      </c>
      <c r="G329" s="17">
        <v>84688539692</v>
      </c>
      <c r="H329" s="12">
        <f t="shared" si="29"/>
        <v>-0.14356151371922807</v>
      </c>
      <c r="I329" s="13">
        <f t="shared" si="30"/>
        <v>0</v>
      </c>
      <c r="J329" s="13">
        <f t="shared" ref="J329:J371" si="35">IF(($E329-$E328) &lt; 0, ABS($E329-$E328), 0)</f>
        <v>752.05000000000018</v>
      </c>
      <c r="K329" s="13">
        <f t="shared" si="33"/>
        <v>15.564652355374978</v>
      </c>
      <c r="L329" s="13">
        <f t="shared" si="34"/>
        <v>109.05487296655043</v>
      </c>
      <c r="M329" s="13">
        <f t="shared" si="31"/>
        <v>0.14272312581711966</v>
      </c>
      <c r="N329" s="13">
        <f t="shared" si="32"/>
        <v>12.489738117014426</v>
      </c>
    </row>
    <row r="330" spans="1:14">
      <c r="A330" s="10">
        <v>43424</v>
      </c>
      <c r="B330" s="11">
        <v>4863.93</v>
      </c>
      <c r="C330" s="11">
        <v>4951.6099999999997</v>
      </c>
      <c r="D330" s="11">
        <v>4272.1099999999997</v>
      </c>
      <c r="E330" s="11">
        <v>4451.87</v>
      </c>
      <c r="F330" s="17">
        <v>8428290000</v>
      </c>
      <c r="G330" s="17">
        <v>77401044320</v>
      </c>
      <c r="H330" s="12">
        <f t="shared" ref="H330:H371" si="36">LN($E330/$E329)</f>
        <v>-9.0075612497756669E-2</v>
      </c>
      <c r="I330" s="13">
        <f t="shared" si="30"/>
        <v>0</v>
      </c>
      <c r="J330" s="13">
        <f t="shared" si="35"/>
        <v>419.61999999999989</v>
      </c>
      <c r="K330" s="13">
        <f t="shared" si="33"/>
        <v>14.452891472848194</v>
      </c>
      <c r="L330" s="13">
        <f t="shared" si="34"/>
        <v>131.23809632608254</v>
      </c>
      <c r="M330" s="13">
        <f t="shared" si="31"/>
        <v>0.11012725631845206</v>
      </c>
      <c r="N330" s="13">
        <f t="shared" si="32"/>
        <v>9.9202371342246352</v>
      </c>
    </row>
    <row r="331" spans="1:14">
      <c r="A331" s="10">
        <v>43425</v>
      </c>
      <c r="B331" s="11">
        <v>4465.54</v>
      </c>
      <c r="C331" s="11">
        <v>4675.7299999999996</v>
      </c>
      <c r="D331" s="11">
        <v>4343.9799999999996</v>
      </c>
      <c r="E331" s="11">
        <v>4602.17</v>
      </c>
      <c r="F331" s="17">
        <v>6120120000</v>
      </c>
      <c r="G331" s="17">
        <v>80020171047</v>
      </c>
      <c r="H331" s="12">
        <f t="shared" si="36"/>
        <v>3.3203698763990895E-2</v>
      </c>
      <c r="I331" s="13">
        <f t="shared" ref="I331:I371" si="37">IF(($E331-$E330) &gt; 0, $E331-$E330, 0)</f>
        <v>150.30000000000018</v>
      </c>
      <c r="J331" s="13">
        <f t="shared" si="35"/>
        <v>0</v>
      </c>
      <c r="K331" s="13">
        <f t="shared" si="33"/>
        <v>24.156256367644765</v>
      </c>
      <c r="L331" s="13">
        <f t="shared" si="34"/>
        <v>121.86394658850521</v>
      </c>
      <c r="M331" s="13">
        <f t="shared" si="31"/>
        <v>0.19822315823409659</v>
      </c>
      <c r="N331" s="13">
        <f t="shared" si="32"/>
        <v>16.543091900028998</v>
      </c>
    </row>
    <row r="332" spans="1:14">
      <c r="A332" s="10">
        <v>43426</v>
      </c>
      <c r="B332" s="11">
        <v>4611.57</v>
      </c>
      <c r="C332" s="11">
        <v>4629.6400000000003</v>
      </c>
      <c r="D332" s="11">
        <v>4365.6400000000003</v>
      </c>
      <c r="E332" s="11">
        <v>4365.9399999999996</v>
      </c>
      <c r="F332" s="17">
        <v>4569370000</v>
      </c>
      <c r="G332" s="17">
        <v>75919439809</v>
      </c>
      <c r="H332" s="12">
        <f t="shared" si="36"/>
        <v>-5.2694415914354538E-2</v>
      </c>
      <c r="I332" s="13">
        <f t="shared" si="37"/>
        <v>0</v>
      </c>
      <c r="J332" s="13">
        <f t="shared" si="35"/>
        <v>236.23000000000047</v>
      </c>
      <c r="K332" s="13">
        <f t="shared" si="33"/>
        <v>22.430809484241568</v>
      </c>
      <c r="L332" s="13">
        <f t="shared" si="34"/>
        <v>130.03295040361201</v>
      </c>
      <c r="M332" s="13">
        <f t="shared" si="31"/>
        <v>0.17250096544466698</v>
      </c>
      <c r="N332" s="13">
        <f t="shared" si="32"/>
        <v>14.712223744672698</v>
      </c>
    </row>
    <row r="333" spans="1:14">
      <c r="A333" s="10">
        <v>43427</v>
      </c>
      <c r="B333" s="11">
        <v>4360.7</v>
      </c>
      <c r="C333" s="11">
        <v>4396.42</v>
      </c>
      <c r="D333" s="11">
        <v>4195.68</v>
      </c>
      <c r="E333" s="11">
        <v>4347.1099999999997</v>
      </c>
      <c r="F333" s="17">
        <v>4871490000</v>
      </c>
      <c r="G333" s="17">
        <v>75598851166</v>
      </c>
      <c r="H333" s="12">
        <f t="shared" si="36"/>
        <v>-4.3222589827996852E-3</v>
      </c>
      <c r="I333" s="13">
        <f t="shared" si="37"/>
        <v>0</v>
      </c>
      <c r="J333" s="13">
        <f t="shared" si="35"/>
        <v>18.829999999999927</v>
      </c>
      <c r="K333" s="13">
        <f t="shared" si="33"/>
        <v>20.828608806795739</v>
      </c>
      <c r="L333" s="13">
        <f t="shared" si="34"/>
        <v>122.08988251763971</v>
      </c>
      <c r="M333" s="13">
        <f t="shared" si="31"/>
        <v>0.17060061306706881</v>
      </c>
      <c r="N333" s="13">
        <f t="shared" si="32"/>
        <v>14.573767616615314</v>
      </c>
    </row>
    <row r="334" spans="1:14">
      <c r="A334" s="10">
        <v>43428</v>
      </c>
      <c r="B334" s="11">
        <v>4347.6899999999996</v>
      </c>
      <c r="C334" s="11">
        <v>4413.09</v>
      </c>
      <c r="D334" s="11">
        <v>3795.16</v>
      </c>
      <c r="E334" s="11">
        <v>3880.76</v>
      </c>
      <c r="F334" s="17">
        <v>4679500000</v>
      </c>
      <c r="G334" s="17">
        <v>67495633205</v>
      </c>
      <c r="H334" s="12">
        <f t="shared" si="36"/>
        <v>-0.11348024575182074</v>
      </c>
      <c r="I334" s="13">
        <f t="shared" si="37"/>
        <v>0</v>
      </c>
      <c r="J334" s="13">
        <f t="shared" si="35"/>
        <v>466.34999999999945</v>
      </c>
      <c r="K334" s="13">
        <f t="shared" si="33"/>
        <v>19.340851034881755</v>
      </c>
      <c r="L334" s="13">
        <f t="shared" si="34"/>
        <v>146.6798909092368</v>
      </c>
      <c r="M334" s="13">
        <f t="shared" si="31"/>
        <v>0.13185754989993528</v>
      </c>
      <c r="N334" s="13">
        <f t="shared" si="32"/>
        <v>11.649659439175224</v>
      </c>
    </row>
    <row r="335" spans="1:14">
      <c r="A335" s="10">
        <v>43429</v>
      </c>
      <c r="B335" s="11">
        <v>3880.78</v>
      </c>
      <c r="C335" s="11">
        <v>4120.87</v>
      </c>
      <c r="D335" s="11">
        <v>3585.06</v>
      </c>
      <c r="E335" s="11">
        <v>4009.97</v>
      </c>
      <c r="F335" s="17">
        <v>6825640000</v>
      </c>
      <c r="G335" s="17">
        <v>69749265801</v>
      </c>
      <c r="H335" s="12">
        <f t="shared" si="36"/>
        <v>3.2752749251148121E-2</v>
      </c>
      <c r="I335" s="13">
        <f t="shared" si="37"/>
        <v>129.20999999999958</v>
      </c>
      <c r="J335" s="13">
        <f t="shared" si="35"/>
        <v>0</v>
      </c>
      <c r="K335" s="13">
        <f t="shared" si="33"/>
        <v>27.188647389533028</v>
      </c>
      <c r="L335" s="13">
        <f t="shared" si="34"/>
        <v>136.20275584429132</v>
      </c>
      <c r="M335" s="13">
        <f t="shared" si="31"/>
        <v>0.19961892269357184</v>
      </c>
      <c r="N335" s="13">
        <f t="shared" si="32"/>
        <v>16.640194558231556</v>
      </c>
    </row>
    <row r="336" spans="1:14">
      <c r="A336" s="10">
        <v>43430</v>
      </c>
      <c r="B336" s="11">
        <v>4015.07</v>
      </c>
      <c r="C336" s="11">
        <v>4107.1400000000003</v>
      </c>
      <c r="D336" s="11">
        <v>3643.92</v>
      </c>
      <c r="E336" s="11">
        <v>3779.13</v>
      </c>
      <c r="F336" s="17">
        <v>6476900000</v>
      </c>
      <c r="G336" s="17">
        <v>65739289046</v>
      </c>
      <c r="H336" s="12">
        <f t="shared" si="36"/>
        <v>-5.9289935582982262E-2</v>
      </c>
      <c r="I336" s="13">
        <f t="shared" si="37"/>
        <v>0</v>
      </c>
      <c r="J336" s="13">
        <f t="shared" si="35"/>
        <v>230.83999999999969</v>
      </c>
      <c r="K336" s="13">
        <f t="shared" si="33"/>
        <v>25.246601147423526</v>
      </c>
      <c r="L336" s="13">
        <f t="shared" si="34"/>
        <v>142.96255899827048</v>
      </c>
      <c r="M336" s="13">
        <f t="shared" si="31"/>
        <v>0.17659589562697287</v>
      </c>
      <c r="N336" s="13">
        <f t="shared" si="32"/>
        <v>15.00905249485595</v>
      </c>
    </row>
    <row r="337" spans="1:14">
      <c r="A337" s="10">
        <v>43431</v>
      </c>
      <c r="B337" s="11">
        <v>3765.95</v>
      </c>
      <c r="C337" s="11">
        <v>3862.96</v>
      </c>
      <c r="D337" s="11">
        <v>3661.01</v>
      </c>
      <c r="E337" s="11">
        <v>3820.72</v>
      </c>
      <c r="F337" s="17">
        <v>5998720000</v>
      </c>
      <c r="G337" s="17">
        <v>66468970322</v>
      </c>
      <c r="H337" s="12">
        <f t="shared" si="36"/>
        <v>1.0945062122684812E-2</v>
      </c>
      <c r="I337" s="13">
        <f t="shared" si="37"/>
        <v>41.589999999999691</v>
      </c>
      <c r="J337" s="13">
        <f t="shared" si="35"/>
        <v>0</v>
      </c>
      <c r="K337" s="13">
        <f t="shared" si="33"/>
        <v>26.413986779750395</v>
      </c>
      <c r="L337" s="13">
        <f t="shared" si="34"/>
        <v>132.75094764125114</v>
      </c>
      <c r="M337" s="13">
        <f t="shared" si="31"/>
        <v>0.19897399791926224</v>
      </c>
      <c r="N337" s="13">
        <f t="shared" si="32"/>
        <v>16.595355551043482</v>
      </c>
    </row>
    <row r="338" spans="1:14">
      <c r="A338" s="10">
        <v>43432</v>
      </c>
      <c r="B338" s="11">
        <v>3822.47</v>
      </c>
      <c r="C338" s="11">
        <v>4385.8999999999996</v>
      </c>
      <c r="D338" s="11">
        <v>3822.47</v>
      </c>
      <c r="E338" s="11">
        <v>4257.42</v>
      </c>
      <c r="F338" s="17">
        <v>7280280000</v>
      </c>
      <c r="G338" s="17">
        <v>74072560088</v>
      </c>
      <c r="H338" s="12">
        <f t="shared" si="36"/>
        <v>0.10822445647479254</v>
      </c>
      <c r="I338" s="13">
        <f t="shared" si="37"/>
        <v>436.70000000000027</v>
      </c>
      <c r="J338" s="13">
        <f t="shared" si="35"/>
        <v>0</v>
      </c>
      <c r="K338" s="13">
        <f t="shared" si="33"/>
        <v>55.720130581196813</v>
      </c>
      <c r="L338" s="13">
        <f t="shared" si="34"/>
        <v>123.26873709544749</v>
      </c>
      <c r="M338" s="13">
        <f t="shared" si="31"/>
        <v>0.45202159034088657</v>
      </c>
      <c r="N338" s="13">
        <f t="shared" si="32"/>
        <v>31.130500630832003</v>
      </c>
    </row>
    <row r="339" spans="1:14">
      <c r="A339" s="10">
        <v>43433</v>
      </c>
      <c r="B339" s="11">
        <v>4269</v>
      </c>
      <c r="C339" s="11">
        <v>4413.0200000000004</v>
      </c>
      <c r="D339" s="11">
        <v>4145.7700000000004</v>
      </c>
      <c r="E339" s="11">
        <v>4278.8500000000004</v>
      </c>
      <c r="F339" s="17">
        <v>6503347767</v>
      </c>
      <c r="G339" s="17">
        <v>74451016927</v>
      </c>
      <c r="H339" s="12">
        <f t="shared" si="36"/>
        <v>5.0209388926383642E-3</v>
      </c>
      <c r="I339" s="13">
        <f t="shared" si="37"/>
        <v>21.430000000000291</v>
      </c>
      <c r="J339" s="13">
        <f t="shared" si="35"/>
        <v>0</v>
      </c>
      <c r="K339" s="13">
        <f t="shared" si="33"/>
        <v>53.270835539682771</v>
      </c>
      <c r="L339" s="13">
        <f t="shared" si="34"/>
        <v>114.46382730291553</v>
      </c>
      <c r="M339" s="13">
        <f t="shared" si="31"/>
        <v>0.46539449881146772</v>
      </c>
      <c r="N339" s="13">
        <f t="shared" si="32"/>
        <v>31.758990441750228</v>
      </c>
    </row>
    <row r="340" spans="1:14">
      <c r="A340" s="10">
        <v>43434</v>
      </c>
      <c r="B340" s="11">
        <v>4289.09</v>
      </c>
      <c r="C340" s="11">
        <v>4322.9799999999996</v>
      </c>
      <c r="D340" s="11">
        <v>3942.82</v>
      </c>
      <c r="E340" s="11">
        <v>4017.27</v>
      </c>
      <c r="F340" s="17">
        <v>6048016717</v>
      </c>
      <c r="G340" s="17">
        <v>69904637061</v>
      </c>
      <c r="H340" s="12">
        <f t="shared" si="36"/>
        <v>-6.3081714443446429E-2</v>
      </c>
      <c r="I340" s="13">
        <f t="shared" si="37"/>
        <v>0</v>
      </c>
      <c r="J340" s="13">
        <f t="shared" si="35"/>
        <v>261.58000000000038</v>
      </c>
      <c r="K340" s="13">
        <f t="shared" si="33"/>
        <v>49.465775858276857</v>
      </c>
      <c r="L340" s="13">
        <f t="shared" si="34"/>
        <v>124.97212535270731</v>
      </c>
      <c r="M340" s="13">
        <f t="shared" si="31"/>
        <v>0.39581447237670159</v>
      </c>
      <c r="N340" s="13">
        <f t="shared" si="32"/>
        <v>28.357240894825708</v>
      </c>
    </row>
    <row r="341" spans="1:14">
      <c r="A341" s="10">
        <v>43435</v>
      </c>
      <c r="B341" s="11">
        <v>4024.46</v>
      </c>
      <c r="C341" s="11">
        <v>4309.38</v>
      </c>
      <c r="D341" s="11">
        <v>3969.71</v>
      </c>
      <c r="E341" s="11">
        <v>4214.67</v>
      </c>
      <c r="F341" s="17">
        <v>5375314093</v>
      </c>
      <c r="G341" s="17">
        <v>73346194969</v>
      </c>
      <c r="H341" s="12">
        <f t="shared" si="36"/>
        <v>4.7968729116486468E-2</v>
      </c>
      <c r="I341" s="13">
        <f t="shared" si="37"/>
        <v>197.40000000000009</v>
      </c>
      <c r="J341" s="13">
        <f t="shared" si="35"/>
        <v>0</v>
      </c>
      <c r="K341" s="13">
        <f t="shared" si="33"/>
        <v>60.03250615411423</v>
      </c>
      <c r="L341" s="13">
        <f t="shared" si="34"/>
        <v>116.04554497037108</v>
      </c>
      <c r="M341" s="13">
        <f t="shared" si="31"/>
        <v>0.51731849050682488</v>
      </c>
      <c r="N341" s="13">
        <f t="shared" si="32"/>
        <v>34.094258637422044</v>
      </c>
    </row>
    <row r="342" spans="1:14">
      <c r="A342" s="10">
        <v>43436</v>
      </c>
      <c r="B342" s="11">
        <v>4200.7299999999996</v>
      </c>
      <c r="C342" s="11">
        <v>4301.5200000000004</v>
      </c>
      <c r="D342" s="11">
        <v>4110.9799999999996</v>
      </c>
      <c r="E342" s="11">
        <v>4139.88</v>
      </c>
      <c r="F342" s="17">
        <v>5262697895</v>
      </c>
      <c r="G342" s="17">
        <v>72050487506</v>
      </c>
      <c r="H342" s="12">
        <f t="shared" si="36"/>
        <v>-1.7904494664019364E-2</v>
      </c>
      <c r="I342" s="13">
        <f t="shared" si="37"/>
        <v>0</v>
      </c>
      <c r="J342" s="13">
        <f t="shared" si="35"/>
        <v>74.789999999999964</v>
      </c>
      <c r="K342" s="13">
        <f t="shared" si="33"/>
        <v>55.744470000248931</v>
      </c>
      <c r="L342" s="13">
        <f t="shared" si="34"/>
        <v>113.09872032963028</v>
      </c>
      <c r="M342" s="13">
        <f t="shared" ref="M342:M371" si="38">$K342/$L342</f>
        <v>0.49288329556496902</v>
      </c>
      <c r="N342" s="13">
        <f t="shared" ref="N342:N371" si="39">100-(100)/(1+$M342)</f>
        <v>33.015527538503363</v>
      </c>
    </row>
    <row r="343" spans="1:14">
      <c r="A343" s="10">
        <v>43437</v>
      </c>
      <c r="B343" s="11">
        <v>4147.32</v>
      </c>
      <c r="C343" s="11">
        <v>4155.9799999999996</v>
      </c>
      <c r="D343" s="11">
        <v>3840.45</v>
      </c>
      <c r="E343" s="11">
        <v>3894.13</v>
      </c>
      <c r="F343" s="17">
        <v>5089570994</v>
      </c>
      <c r="G343" s="17">
        <v>67779050170</v>
      </c>
      <c r="H343" s="12">
        <f t="shared" si="36"/>
        <v>-6.1196510822735632E-2</v>
      </c>
      <c r="I343" s="13">
        <f t="shared" si="37"/>
        <v>0</v>
      </c>
      <c r="J343" s="13">
        <f t="shared" si="35"/>
        <v>245.75</v>
      </c>
      <c r="K343" s="13">
        <f t="shared" ref="K343:K371" si="40">($K342*13+$I343)/(14)</f>
        <v>51.762722143088297</v>
      </c>
      <c r="L343" s="13">
        <f t="shared" ref="L343:L371" si="41">($L342*13+$J343)/(14)</f>
        <v>122.5738117346567</v>
      </c>
      <c r="M343" s="13">
        <f t="shared" si="38"/>
        <v>0.42229838013965287</v>
      </c>
      <c r="N343" s="13">
        <f t="shared" si="39"/>
        <v>29.691264929809464</v>
      </c>
    </row>
    <row r="344" spans="1:14">
      <c r="A344" s="10">
        <v>43438</v>
      </c>
      <c r="B344" s="11">
        <v>3886.29</v>
      </c>
      <c r="C344" s="11">
        <v>4075.63</v>
      </c>
      <c r="D344" s="11">
        <v>3832.75</v>
      </c>
      <c r="E344" s="11">
        <v>3956.89</v>
      </c>
      <c r="F344" s="17">
        <v>5028069239</v>
      </c>
      <c r="G344" s="17">
        <v>68878292608</v>
      </c>
      <c r="H344" s="12">
        <f t="shared" si="36"/>
        <v>1.5988072092236003E-2</v>
      </c>
      <c r="I344" s="13">
        <f t="shared" si="37"/>
        <v>62.759999999999764</v>
      </c>
      <c r="J344" s="13">
        <f t="shared" si="35"/>
        <v>0</v>
      </c>
      <c r="K344" s="13">
        <f t="shared" si="40"/>
        <v>52.548241990010538</v>
      </c>
      <c r="L344" s="13">
        <f t="shared" si="41"/>
        <v>113.81853946789552</v>
      </c>
      <c r="M344" s="13">
        <f t="shared" si="38"/>
        <v>0.46168438143447338</v>
      </c>
      <c r="N344" s="13">
        <f t="shared" si="39"/>
        <v>31.5857778394939</v>
      </c>
    </row>
    <row r="345" spans="1:14">
      <c r="A345" s="10">
        <v>43439</v>
      </c>
      <c r="B345" s="11">
        <v>3958.89</v>
      </c>
      <c r="C345" s="11">
        <v>3969.54</v>
      </c>
      <c r="D345" s="11">
        <v>3753.99</v>
      </c>
      <c r="E345" s="11">
        <v>3753.99</v>
      </c>
      <c r="F345" s="17">
        <v>5302481574</v>
      </c>
      <c r="G345" s="17">
        <v>65352496336</v>
      </c>
      <c r="H345" s="12">
        <f t="shared" si="36"/>
        <v>-5.263908884387318E-2</v>
      </c>
      <c r="I345" s="13">
        <f t="shared" si="37"/>
        <v>0</v>
      </c>
      <c r="J345" s="13">
        <f t="shared" si="35"/>
        <v>202.90000000000009</v>
      </c>
      <c r="K345" s="13">
        <f t="shared" si="40"/>
        <v>48.794796133581215</v>
      </c>
      <c r="L345" s="13">
        <f t="shared" si="41"/>
        <v>120.18150093447443</v>
      </c>
      <c r="M345" s="13">
        <f t="shared" si="38"/>
        <v>0.40600920902281956</v>
      </c>
      <c r="N345" s="13">
        <f t="shared" si="39"/>
        <v>28.876710509243182</v>
      </c>
    </row>
    <row r="346" spans="1:14">
      <c r="A346" s="10">
        <v>43440</v>
      </c>
      <c r="B346" s="11">
        <v>3754.07</v>
      </c>
      <c r="C346" s="11">
        <v>3874.97</v>
      </c>
      <c r="D346" s="11">
        <v>3521.1</v>
      </c>
      <c r="E346" s="11">
        <v>3521.1</v>
      </c>
      <c r="F346" s="17">
        <v>5878333109</v>
      </c>
      <c r="G346" s="17">
        <v>61303965508</v>
      </c>
      <c r="H346" s="12">
        <f t="shared" si="36"/>
        <v>-6.4045833543465144E-2</v>
      </c>
      <c r="I346" s="13">
        <f t="shared" si="37"/>
        <v>0</v>
      </c>
      <c r="J346" s="13">
        <f t="shared" si="35"/>
        <v>232.88999999999987</v>
      </c>
      <c r="K346" s="13">
        <f t="shared" si="40"/>
        <v>45.309453552611124</v>
      </c>
      <c r="L346" s="13">
        <f t="shared" si="41"/>
        <v>128.2321080105834</v>
      </c>
      <c r="M346" s="13">
        <f t="shared" si="38"/>
        <v>0.35333938009403693</v>
      </c>
      <c r="N346" s="13">
        <f t="shared" si="39"/>
        <v>26.10870453422298</v>
      </c>
    </row>
    <row r="347" spans="1:14">
      <c r="A347" s="10">
        <v>43441</v>
      </c>
      <c r="B347" s="11">
        <v>3512.59</v>
      </c>
      <c r="C347" s="11">
        <v>3512.59</v>
      </c>
      <c r="D347" s="11">
        <v>3280.23</v>
      </c>
      <c r="E347" s="11">
        <v>3419.94</v>
      </c>
      <c r="F347" s="17">
        <v>6835615448</v>
      </c>
      <c r="G347" s="17">
        <v>59547645578</v>
      </c>
      <c r="H347" s="12">
        <f t="shared" si="36"/>
        <v>-2.9150433731081504E-2</v>
      </c>
      <c r="I347" s="13">
        <f t="shared" si="37"/>
        <v>0</v>
      </c>
      <c r="J347" s="13">
        <f t="shared" si="35"/>
        <v>101.15999999999985</v>
      </c>
      <c r="K347" s="13">
        <f t="shared" si="40"/>
        <v>42.073064013138897</v>
      </c>
      <c r="L347" s="13">
        <f t="shared" si="41"/>
        <v>126.29838600982744</v>
      </c>
      <c r="M347" s="13">
        <f t="shared" si="38"/>
        <v>0.33312432044749279</v>
      </c>
      <c r="N347" s="13">
        <f t="shared" si="39"/>
        <v>24.988241181863089</v>
      </c>
    </row>
    <row r="348" spans="1:14">
      <c r="A348" s="10">
        <v>43442</v>
      </c>
      <c r="B348" s="11">
        <v>3421.91</v>
      </c>
      <c r="C348" s="11">
        <v>3506.04</v>
      </c>
      <c r="D348" s="11">
        <v>3350.65</v>
      </c>
      <c r="E348" s="11">
        <v>3476.11</v>
      </c>
      <c r="F348" s="17">
        <v>5305024497</v>
      </c>
      <c r="G348" s="17">
        <v>60531278392</v>
      </c>
      <c r="H348" s="12">
        <f t="shared" si="36"/>
        <v>1.6290845411086149E-2</v>
      </c>
      <c r="I348" s="13">
        <f t="shared" si="37"/>
        <v>56.170000000000073</v>
      </c>
      <c r="J348" s="13">
        <f t="shared" si="35"/>
        <v>0</v>
      </c>
      <c r="K348" s="13">
        <f t="shared" si="40"/>
        <v>43.07998801220041</v>
      </c>
      <c r="L348" s="13">
        <f t="shared" si="41"/>
        <v>117.27707272341119</v>
      </c>
      <c r="M348" s="13">
        <f t="shared" si="38"/>
        <v>0.3673351236673616</v>
      </c>
      <c r="N348" s="13">
        <f t="shared" si="39"/>
        <v>26.865039689913289</v>
      </c>
    </row>
    <row r="349" spans="1:14">
      <c r="A349" s="10">
        <v>43443</v>
      </c>
      <c r="B349" s="11">
        <v>3473.23</v>
      </c>
      <c r="C349" s="11">
        <v>3685.31</v>
      </c>
      <c r="D349" s="11">
        <v>3469.09</v>
      </c>
      <c r="E349" s="11">
        <v>3614.23</v>
      </c>
      <c r="F349" s="17">
        <v>4947372847</v>
      </c>
      <c r="G349" s="17">
        <v>62942160928</v>
      </c>
      <c r="H349" s="12">
        <f t="shared" si="36"/>
        <v>3.8964979067530353E-2</v>
      </c>
      <c r="I349" s="13">
        <f t="shared" si="37"/>
        <v>138.11999999999989</v>
      </c>
      <c r="J349" s="13">
        <f t="shared" si="35"/>
        <v>0</v>
      </c>
      <c r="K349" s="13">
        <f t="shared" si="40"/>
        <v>49.868560297043231</v>
      </c>
      <c r="L349" s="13">
        <f t="shared" si="41"/>
        <v>108.90013895745325</v>
      </c>
      <c r="M349" s="13">
        <f t="shared" si="38"/>
        <v>0.45792926229898229</v>
      </c>
      <c r="N349" s="13">
        <f t="shared" si="39"/>
        <v>31.409566577796923</v>
      </c>
    </row>
    <row r="350" spans="1:14">
      <c r="A350" s="10">
        <v>43444</v>
      </c>
      <c r="B350" s="11">
        <v>3612.05</v>
      </c>
      <c r="C350" s="11">
        <v>3647.33</v>
      </c>
      <c r="D350" s="11">
        <v>3470.14</v>
      </c>
      <c r="E350" s="11">
        <v>3502.66</v>
      </c>
      <c r="F350" s="17">
        <v>5020968740</v>
      </c>
      <c r="G350" s="17">
        <v>61004445982</v>
      </c>
      <c r="H350" s="12">
        <f t="shared" si="36"/>
        <v>-3.1356151697975877E-2</v>
      </c>
      <c r="I350" s="13">
        <f t="shared" si="37"/>
        <v>0</v>
      </c>
      <c r="J350" s="13">
        <f t="shared" si="35"/>
        <v>111.57000000000016</v>
      </c>
      <c r="K350" s="13">
        <f t="shared" si="40"/>
        <v>46.306520275825854</v>
      </c>
      <c r="L350" s="13">
        <f t="shared" si="41"/>
        <v>109.09084331763518</v>
      </c>
      <c r="M350" s="13">
        <f t="shared" si="38"/>
        <v>0.42447669178793607</v>
      </c>
      <c r="N350" s="13">
        <f t="shared" si="39"/>
        <v>29.798781140823934</v>
      </c>
    </row>
    <row r="351" spans="1:14">
      <c r="A351" s="10">
        <v>43445</v>
      </c>
      <c r="B351" s="11">
        <v>3497.55</v>
      </c>
      <c r="C351" s="11">
        <v>3513.18</v>
      </c>
      <c r="D351" s="11">
        <v>3392.25</v>
      </c>
      <c r="E351" s="11">
        <v>3424.59</v>
      </c>
      <c r="F351" s="17">
        <v>4696765188</v>
      </c>
      <c r="G351" s="17">
        <v>59650201102</v>
      </c>
      <c r="H351" s="12">
        <f t="shared" si="36"/>
        <v>-2.2540923322196378E-2</v>
      </c>
      <c r="I351" s="13">
        <f t="shared" si="37"/>
        <v>0</v>
      </c>
      <c r="J351" s="13">
        <f t="shared" si="35"/>
        <v>78.069999999999709</v>
      </c>
      <c r="K351" s="13">
        <f t="shared" si="40"/>
        <v>42.998911684695436</v>
      </c>
      <c r="L351" s="13">
        <f t="shared" si="41"/>
        <v>106.87506879494693</v>
      </c>
      <c r="M351" s="13">
        <f t="shared" si="38"/>
        <v>0.4023287392422098</v>
      </c>
      <c r="N351" s="13">
        <f t="shared" si="39"/>
        <v>28.690044494104868</v>
      </c>
    </row>
    <row r="352" spans="1:14">
      <c r="A352" s="10">
        <v>43446</v>
      </c>
      <c r="B352" s="11">
        <v>3421.46</v>
      </c>
      <c r="C352" s="11">
        <v>3534.23</v>
      </c>
      <c r="D352" s="11">
        <v>3413.48</v>
      </c>
      <c r="E352" s="11">
        <v>3486.95</v>
      </c>
      <c r="F352" s="17">
        <v>4139364829</v>
      </c>
      <c r="G352" s="17">
        <v>60741625426</v>
      </c>
      <c r="H352" s="12">
        <f t="shared" si="36"/>
        <v>1.8045672097966835E-2</v>
      </c>
      <c r="I352" s="13">
        <f t="shared" si="37"/>
        <v>62.359999999999673</v>
      </c>
      <c r="J352" s="13">
        <f t="shared" si="35"/>
        <v>0</v>
      </c>
      <c r="K352" s="13">
        <f t="shared" si="40"/>
        <v>44.381846564360025</v>
      </c>
      <c r="L352" s="13">
        <f t="shared" si="41"/>
        <v>99.241135309593574</v>
      </c>
      <c r="M352" s="13">
        <f t="shared" si="38"/>
        <v>0.44721220112915883</v>
      </c>
      <c r="N352" s="13">
        <f t="shared" si="39"/>
        <v>30.901632862149057</v>
      </c>
    </row>
    <row r="353" spans="1:14">
      <c r="A353" s="10">
        <v>43447</v>
      </c>
      <c r="B353" s="11">
        <v>3487.88</v>
      </c>
      <c r="C353" s="11">
        <v>3489.74</v>
      </c>
      <c r="D353" s="11">
        <v>3298.13</v>
      </c>
      <c r="E353" s="11">
        <v>3313.68</v>
      </c>
      <c r="F353" s="17">
        <v>4343372456</v>
      </c>
      <c r="G353" s="17">
        <v>57728688216</v>
      </c>
      <c r="H353" s="12">
        <f t="shared" si="36"/>
        <v>-5.0968074323510949E-2</v>
      </c>
      <c r="I353" s="13">
        <f t="shared" si="37"/>
        <v>0</v>
      </c>
      <c r="J353" s="13">
        <f t="shared" si="35"/>
        <v>173.26999999999998</v>
      </c>
      <c r="K353" s="13">
        <f t="shared" si="40"/>
        <v>41.211714666905735</v>
      </c>
      <c r="L353" s="13">
        <f t="shared" si="41"/>
        <v>104.52891135890832</v>
      </c>
      <c r="M353" s="13">
        <f t="shared" si="38"/>
        <v>0.39426139745588701</v>
      </c>
      <c r="N353" s="13">
        <f t="shared" si="39"/>
        <v>28.277437658053003</v>
      </c>
    </row>
    <row r="354" spans="1:14">
      <c r="A354" s="10">
        <v>43448</v>
      </c>
      <c r="B354" s="11">
        <v>3311.75</v>
      </c>
      <c r="C354" s="11">
        <v>3329.56</v>
      </c>
      <c r="D354" s="11">
        <v>3206.54</v>
      </c>
      <c r="E354" s="11">
        <v>3242.48</v>
      </c>
      <c r="F354" s="17">
        <v>4372763663</v>
      </c>
      <c r="G354" s="17">
        <v>56494379457</v>
      </c>
      <c r="H354" s="12">
        <f t="shared" si="36"/>
        <v>-2.1720885184615374E-2</v>
      </c>
      <c r="I354" s="13">
        <f t="shared" si="37"/>
        <v>0</v>
      </c>
      <c r="J354" s="13">
        <f t="shared" si="35"/>
        <v>71.199999999999818</v>
      </c>
      <c r="K354" s="13">
        <f t="shared" si="40"/>
        <v>38.268020762126753</v>
      </c>
      <c r="L354" s="13">
        <f t="shared" si="41"/>
        <v>102.148274833272</v>
      </c>
      <c r="M354" s="13">
        <f t="shared" si="38"/>
        <v>0.37463208090972083</v>
      </c>
      <c r="N354" s="13">
        <f t="shared" si="39"/>
        <v>27.25326188093851</v>
      </c>
    </row>
    <row r="355" spans="1:14">
      <c r="A355" s="10">
        <v>43449</v>
      </c>
      <c r="B355" s="11">
        <v>3244</v>
      </c>
      <c r="C355" s="11">
        <v>3275.38</v>
      </c>
      <c r="D355" s="11">
        <v>3191.3</v>
      </c>
      <c r="E355" s="11">
        <v>3236.76</v>
      </c>
      <c r="F355" s="17">
        <v>3551763561</v>
      </c>
      <c r="G355" s="17">
        <v>56400691425</v>
      </c>
      <c r="H355" s="12">
        <f t="shared" si="36"/>
        <v>-1.7656396385996578E-3</v>
      </c>
      <c r="I355" s="13">
        <f t="shared" si="37"/>
        <v>0</v>
      </c>
      <c r="J355" s="13">
        <f t="shared" si="35"/>
        <v>5.7199999999997999</v>
      </c>
      <c r="K355" s="13">
        <f t="shared" si="40"/>
        <v>35.534590707689127</v>
      </c>
      <c r="L355" s="13">
        <f t="shared" si="41"/>
        <v>95.260540916609699</v>
      </c>
      <c r="M355" s="13">
        <f t="shared" si="38"/>
        <v>0.37302528797097445</v>
      </c>
      <c r="N355" s="13">
        <f t="shared" si="39"/>
        <v>27.168129475766804</v>
      </c>
    </row>
    <row r="356" spans="1:14">
      <c r="A356" s="10">
        <v>43450</v>
      </c>
      <c r="B356" s="11">
        <v>3236.27</v>
      </c>
      <c r="C356" s="11">
        <v>3305.75</v>
      </c>
      <c r="D356" s="11">
        <v>3233.82</v>
      </c>
      <c r="E356" s="11">
        <v>3252.84</v>
      </c>
      <c r="F356" s="17">
        <v>3744248994</v>
      </c>
      <c r="G356" s="17">
        <v>56685436644</v>
      </c>
      <c r="H356" s="12">
        <f t="shared" si="36"/>
        <v>4.9556314435668745E-3</v>
      </c>
      <c r="I356" s="13">
        <f t="shared" si="37"/>
        <v>16.079999999999927</v>
      </c>
      <c r="J356" s="13">
        <f t="shared" si="35"/>
        <v>0</v>
      </c>
      <c r="K356" s="13">
        <f t="shared" si="40"/>
        <v>34.144977085711325</v>
      </c>
      <c r="L356" s="13">
        <f t="shared" si="41"/>
        <v>88.456216565423304</v>
      </c>
      <c r="M356" s="13">
        <f t="shared" si="38"/>
        <v>0.38600992006545159</v>
      </c>
      <c r="N356" s="13">
        <f t="shared" si="39"/>
        <v>27.850444248423784</v>
      </c>
    </row>
    <row r="357" spans="1:14">
      <c r="A357" s="10">
        <v>43451</v>
      </c>
      <c r="B357" s="11">
        <v>3253.12</v>
      </c>
      <c r="C357" s="11">
        <v>3597.92</v>
      </c>
      <c r="D357" s="11">
        <v>3253.12</v>
      </c>
      <c r="E357" s="11">
        <v>3545.86</v>
      </c>
      <c r="F357" s="17">
        <v>5409247918</v>
      </c>
      <c r="G357" s="17">
        <v>61798926687</v>
      </c>
      <c r="H357" s="12">
        <f t="shared" si="36"/>
        <v>8.6252264852924476E-2</v>
      </c>
      <c r="I357" s="13">
        <f t="shared" si="37"/>
        <v>293.02</v>
      </c>
      <c r="J357" s="13">
        <f t="shared" si="35"/>
        <v>0</v>
      </c>
      <c r="K357" s="13">
        <f t="shared" si="40"/>
        <v>52.636050151017649</v>
      </c>
      <c r="L357" s="13">
        <f t="shared" si="41"/>
        <v>82.13791538217879</v>
      </c>
      <c r="M357" s="13">
        <f t="shared" si="38"/>
        <v>0.64082524989960887</v>
      </c>
      <c r="N357" s="13">
        <f t="shared" si="39"/>
        <v>39.055057809405163</v>
      </c>
    </row>
    <row r="358" spans="1:14">
      <c r="A358" s="10">
        <v>43452</v>
      </c>
      <c r="B358" s="11">
        <v>3544.76</v>
      </c>
      <c r="C358" s="11">
        <v>3701.35</v>
      </c>
      <c r="D358" s="11">
        <v>3487.17</v>
      </c>
      <c r="E358" s="11">
        <v>3696.06</v>
      </c>
      <c r="F358" s="17">
        <v>5911325473</v>
      </c>
      <c r="G358" s="17">
        <v>64422587801</v>
      </c>
      <c r="H358" s="12">
        <f t="shared" si="36"/>
        <v>4.1486661646759487E-2</v>
      </c>
      <c r="I358" s="13">
        <f t="shared" si="37"/>
        <v>150.19999999999982</v>
      </c>
      <c r="J358" s="13">
        <f t="shared" si="35"/>
        <v>0</v>
      </c>
      <c r="K358" s="13">
        <f t="shared" si="40"/>
        <v>59.604903711659233</v>
      </c>
      <c r="L358" s="13">
        <f t="shared" si="41"/>
        <v>76.270921426308874</v>
      </c>
      <c r="M358" s="13">
        <f t="shared" si="38"/>
        <v>0.78148923071878784</v>
      </c>
      <c r="N358" s="13">
        <f t="shared" si="39"/>
        <v>43.867188038149173</v>
      </c>
    </row>
    <row r="359" spans="1:14">
      <c r="A359" s="10">
        <v>43453</v>
      </c>
      <c r="B359" s="11">
        <v>3706.82</v>
      </c>
      <c r="C359" s="11">
        <v>3949.32</v>
      </c>
      <c r="D359" s="11">
        <v>3687.23</v>
      </c>
      <c r="E359" s="11">
        <v>3745.95</v>
      </c>
      <c r="F359" s="17">
        <v>6810689119</v>
      </c>
      <c r="G359" s="17">
        <v>65299132785</v>
      </c>
      <c r="H359" s="12">
        <f t="shared" si="36"/>
        <v>1.3407868948169571E-2</v>
      </c>
      <c r="I359" s="13">
        <f t="shared" si="37"/>
        <v>49.889999999999873</v>
      </c>
      <c r="J359" s="13">
        <f t="shared" si="35"/>
        <v>0</v>
      </c>
      <c r="K359" s="13">
        <f t="shared" si="40"/>
        <v>58.910982017969282</v>
      </c>
      <c r="L359" s="13">
        <f t="shared" si="41"/>
        <v>70.822998467286808</v>
      </c>
      <c r="M359" s="13">
        <f t="shared" si="38"/>
        <v>0.83180581580685697</v>
      </c>
      <c r="N359" s="13">
        <f t="shared" si="39"/>
        <v>45.40906075464504</v>
      </c>
    </row>
    <row r="360" spans="1:14">
      <c r="A360" s="10">
        <v>43454</v>
      </c>
      <c r="B360" s="11">
        <v>3742.2</v>
      </c>
      <c r="C360" s="11">
        <v>4191.2299999999996</v>
      </c>
      <c r="D360" s="11">
        <v>3728.97</v>
      </c>
      <c r="E360" s="11">
        <v>4134.4399999999996</v>
      </c>
      <c r="F360" s="17">
        <v>8927129279</v>
      </c>
      <c r="G360" s="17">
        <v>72078243771</v>
      </c>
      <c r="H360" s="12">
        <f t="shared" si="36"/>
        <v>9.8676633679814649E-2</v>
      </c>
      <c r="I360" s="13">
        <f t="shared" si="37"/>
        <v>388.48999999999978</v>
      </c>
      <c r="J360" s="13">
        <f t="shared" si="35"/>
        <v>0</v>
      </c>
      <c r="K360" s="13">
        <f t="shared" si="40"/>
        <v>82.452340445257178</v>
      </c>
      <c r="L360" s="13">
        <f t="shared" si="41"/>
        <v>65.764212862480605</v>
      </c>
      <c r="M360" s="13">
        <f t="shared" si="38"/>
        <v>1.2537569729249718</v>
      </c>
      <c r="N360" s="13">
        <f t="shared" si="39"/>
        <v>55.629643656645925</v>
      </c>
    </row>
    <row r="361" spans="1:14">
      <c r="A361" s="10">
        <v>43455</v>
      </c>
      <c r="B361" s="11">
        <v>4133.7</v>
      </c>
      <c r="C361" s="11">
        <v>4198.43</v>
      </c>
      <c r="D361" s="11">
        <v>3850.95</v>
      </c>
      <c r="E361" s="11">
        <v>3896.54</v>
      </c>
      <c r="F361" s="17">
        <v>7206015706</v>
      </c>
      <c r="G361" s="17">
        <v>67937650255</v>
      </c>
      <c r="H361" s="12">
        <f t="shared" si="36"/>
        <v>-5.9262910170107264E-2</v>
      </c>
      <c r="I361" s="13">
        <f t="shared" si="37"/>
        <v>0</v>
      </c>
      <c r="J361" s="13">
        <f t="shared" si="35"/>
        <v>237.89999999999964</v>
      </c>
      <c r="K361" s="13">
        <f t="shared" si="40"/>
        <v>76.56288755631023</v>
      </c>
      <c r="L361" s="13">
        <f t="shared" si="41"/>
        <v>78.059626229446252</v>
      </c>
      <c r="M361" s="13">
        <f t="shared" si="38"/>
        <v>0.98082570023155691</v>
      </c>
      <c r="N361" s="13">
        <f t="shared" si="39"/>
        <v>49.516002347753222</v>
      </c>
    </row>
    <row r="362" spans="1:14">
      <c r="A362" s="10">
        <v>43456</v>
      </c>
      <c r="B362" s="11">
        <v>3898.08</v>
      </c>
      <c r="C362" s="11">
        <v>4014.18</v>
      </c>
      <c r="D362" s="11">
        <v>3855.74</v>
      </c>
      <c r="E362" s="11">
        <v>4014.18</v>
      </c>
      <c r="F362" s="17">
        <v>5605823233</v>
      </c>
      <c r="G362" s="17">
        <v>69997508295</v>
      </c>
      <c r="H362" s="12">
        <f t="shared" si="36"/>
        <v>2.974411254627192E-2</v>
      </c>
      <c r="I362" s="13">
        <f t="shared" si="37"/>
        <v>117.63999999999987</v>
      </c>
      <c r="J362" s="13">
        <f t="shared" si="35"/>
        <v>0</v>
      </c>
      <c r="K362" s="13">
        <f t="shared" si="40"/>
        <v>79.496967016573777</v>
      </c>
      <c r="L362" s="13">
        <f t="shared" si="41"/>
        <v>72.483938641628669</v>
      </c>
      <c r="M362" s="13">
        <f t="shared" si="38"/>
        <v>1.0967528601007537</v>
      </c>
      <c r="N362" s="13">
        <f t="shared" si="39"/>
        <v>52.307207061496612</v>
      </c>
    </row>
    <row r="363" spans="1:14">
      <c r="A363" s="10">
        <v>43457</v>
      </c>
      <c r="B363" s="11">
        <v>4020.99</v>
      </c>
      <c r="C363" s="11">
        <v>4085.72</v>
      </c>
      <c r="D363" s="11">
        <v>3976.41</v>
      </c>
      <c r="E363" s="11">
        <v>3998.98</v>
      </c>
      <c r="F363" s="17">
        <v>6151275490</v>
      </c>
      <c r="G363" s="17">
        <v>69741217417</v>
      </c>
      <c r="H363" s="12">
        <f t="shared" si="36"/>
        <v>-3.793763816191782E-3</v>
      </c>
      <c r="I363" s="13">
        <f t="shared" si="37"/>
        <v>0</v>
      </c>
      <c r="J363" s="13">
        <f t="shared" si="35"/>
        <v>15.199999999999818</v>
      </c>
      <c r="K363" s="13">
        <f t="shared" si="40"/>
        <v>73.818612229675651</v>
      </c>
      <c r="L363" s="13">
        <f t="shared" si="41"/>
        <v>68.392228738655177</v>
      </c>
      <c r="M363" s="13">
        <f t="shared" si="38"/>
        <v>1.0793421064220048</v>
      </c>
      <c r="N363" s="13">
        <f t="shared" si="39"/>
        <v>51.907865621942598</v>
      </c>
    </row>
    <row r="364" spans="1:14">
      <c r="A364" s="10">
        <v>43458</v>
      </c>
      <c r="B364" s="11">
        <v>4000.33</v>
      </c>
      <c r="C364" s="11">
        <v>4271.79</v>
      </c>
      <c r="D364" s="11">
        <v>4000.33</v>
      </c>
      <c r="E364" s="11">
        <v>4078.6</v>
      </c>
      <c r="F364" s="17">
        <v>7240968501</v>
      </c>
      <c r="G364" s="17">
        <v>71137548589</v>
      </c>
      <c r="H364" s="12">
        <f t="shared" si="36"/>
        <v>1.9714463674247253E-2</v>
      </c>
      <c r="I364" s="13">
        <f t="shared" si="37"/>
        <v>79.619999999999891</v>
      </c>
      <c r="J364" s="13">
        <f t="shared" si="35"/>
        <v>0</v>
      </c>
      <c r="K364" s="13">
        <f t="shared" si="40"/>
        <v>74.232997070413106</v>
      </c>
      <c r="L364" s="13">
        <f t="shared" si="41"/>
        <v>63.507069543036948</v>
      </c>
      <c r="M364" s="13">
        <f t="shared" si="38"/>
        <v>1.1688934413846241</v>
      </c>
      <c r="N364" s="13">
        <f t="shared" si="39"/>
        <v>53.893539400368198</v>
      </c>
    </row>
    <row r="365" spans="1:14">
      <c r="A365" s="10">
        <v>43459</v>
      </c>
      <c r="B365" s="11">
        <v>4081.03</v>
      </c>
      <c r="C365" s="11">
        <v>4089.56</v>
      </c>
      <c r="D365" s="11">
        <v>3760.02</v>
      </c>
      <c r="E365" s="11">
        <v>3815.49</v>
      </c>
      <c r="F365" s="17">
        <v>6158207293</v>
      </c>
      <c r="G365" s="17">
        <v>66556033172</v>
      </c>
      <c r="H365" s="12">
        <f t="shared" si="36"/>
        <v>-6.6684695420474643E-2</v>
      </c>
      <c r="I365" s="13">
        <f t="shared" si="37"/>
        <v>0</v>
      </c>
      <c r="J365" s="13">
        <f t="shared" si="35"/>
        <v>263.11000000000013</v>
      </c>
      <c r="K365" s="13">
        <f t="shared" si="40"/>
        <v>68.930640136812173</v>
      </c>
      <c r="L365" s="13">
        <f t="shared" si="41"/>
        <v>77.764421718534322</v>
      </c>
      <c r="M365" s="13">
        <f t="shared" si="38"/>
        <v>0.88640330132337741</v>
      </c>
      <c r="N365" s="13">
        <f t="shared" si="39"/>
        <v>46.989066479131729</v>
      </c>
    </row>
    <row r="366" spans="1:14">
      <c r="A366" s="10">
        <v>43460</v>
      </c>
      <c r="B366" s="11">
        <v>3819.67</v>
      </c>
      <c r="C366" s="11">
        <v>3893.36</v>
      </c>
      <c r="D366" s="11">
        <v>3769.86</v>
      </c>
      <c r="E366" s="11">
        <v>3857.3</v>
      </c>
      <c r="F366" s="17">
        <v>5326547918</v>
      </c>
      <c r="G366" s="17">
        <v>67292819465</v>
      </c>
      <c r="H366" s="12">
        <f t="shared" si="36"/>
        <v>1.0898360004240144E-2</v>
      </c>
      <c r="I366" s="13">
        <f t="shared" si="37"/>
        <v>41.8100000000004</v>
      </c>
      <c r="J366" s="13">
        <f t="shared" si="35"/>
        <v>0</v>
      </c>
      <c r="K366" s="13">
        <f t="shared" si="40"/>
        <v>66.99345155561133</v>
      </c>
      <c r="L366" s="13">
        <f t="shared" si="41"/>
        <v>72.209820167210438</v>
      </c>
      <c r="M366" s="13">
        <f t="shared" si="38"/>
        <v>0.92776095274133097</v>
      </c>
      <c r="N366" s="13">
        <f t="shared" si="39"/>
        <v>48.126348415867042</v>
      </c>
    </row>
    <row r="367" spans="1:14">
      <c r="A367" s="10">
        <v>43461</v>
      </c>
      <c r="B367" s="11">
        <v>3854.69</v>
      </c>
      <c r="C367" s="11">
        <v>3874.42</v>
      </c>
      <c r="D367" s="11">
        <v>3645.45</v>
      </c>
      <c r="E367" s="11">
        <v>3654.83</v>
      </c>
      <c r="F367" s="17">
        <v>5130222366</v>
      </c>
      <c r="G367" s="17">
        <v>63768757101</v>
      </c>
      <c r="H367" s="12">
        <f t="shared" si="36"/>
        <v>-5.3917876367739641E-2</v>
      </c>
      <c r="I367" s="13">
        <f t="shared" si="37"/>
        <v>0</v>
      </c>
      <c r="J367" s="13">
        <f t="shared" si="35"/>
        <v>202.47000000000025</v>
      </c>
      <c r="K367" s="13">
        <f t="shared" si="40"/>
        <v>62.208205015924804</v>
      </c>
      <c r="L367" s="13">
        <f t="shared" si="41"/>
        <v>81.514118726695415</v>
      </c>
      <c r="M367" s="13">
        <f t="shared" si="38"/>
        <v>0.76315865260715832</v>
      </c>
      <c r="N367" s="13">
        <f t="shared" si="39"/>
        <v>43.283606468350776</v>
      </c>
    </row>
    <row r="368" spans="1:14">
      <c r="A368" s="10">
        <v>43462</v>
      </c>
      <c r="B368" s="11">
        <v>3653.13</v>
      </c>
      <c r="C368" s="11">
        <v>3956.14</v>
      </c>
      <c r="D368" s="11">
        <v>3642.63</v>
      </c>
      <c r="E368" s="11">
        <v>3923.92</v>
      </c>
      <c r="F368" s="17">
        <v>5631554348</v>
      </c>
      <c r="G368" s="17">
        <v>68471837969</v>
      </c>
      <c r="H368" s="12">
        <f t="shared" si="36"/>
        <v>7.1041573643319283E-2</v>
      </c>
      <c r="I368" s="13">
        <f t="shared" si="37"/>
        <v>269.09000000000015</v>
      </c>
      <c r="J368" s="13">
        <f t="shared" si="35"/>
        <v>0</v>
      </c>
      <c r="K368" s="13">
        <f t="shared" si="40"/>
        <v>76.985476086215911</v>
      </c>
      <c r="L368" s="13">
        <f t="shared" si="41"/>
        <v>75.691681674788597</v>
      </c>
      <c r="M368" s="13">
        <f t="shared" si="38"/>
        <v>1.0170929537143347</v>
      </c>
      <c r="N368" s="13">
        <f t="shared" si="39"/>
        <v>50.423702677728848</v>
      </c>
    </row>
    <row r="369" spans="1:14">
      <c r="A369" s="10">
        <v>43463</v>
      </c>
      <c r="B369" s="11">
        <v>3932.49</v>
      </c>
      <c r="C369" s="11">
        <v>3963.76</v>
      </c>
      <c r="D369" s="11">
        <v>3820.41</v>
      </c>
      <c r="E369" s="11">
        <v>3820.41</v>
      </c>
      <c r="F369" s="17">
        <v>4991655917</v>
      </c>
      <c r="G369" s="17">
        <v>66672244158</v>
      </c>
      <c r="H369" s="12">
        <f t="shared" si="36"/>
        <v>-2.6733407433474531E-2</v>
      </c>
      <c r="I369" s="13">
        <f t="shared" si="37"/>
        <v>0</v>
      </c>
      <c r="J369" s="13">
        <f t="shared" si="35"/>
        <v>103.51000000000022</v>
      </c>
      <c r="K369" s="13">
        <f t="shared" si="40"/>
        <v>71.486513508629059</v>
      </c>
      <c r="L369" s="13">
        <f t="shared" si="41"/>
        <v>77.67870441230373</v>
      </c>
      <c r="M369" s="13">
        <f t="shared" si="38"/>
        <v>0.92028457541197262</v>
      </c>
      <c r="N369" s="13">
        <f t="shared" si="39"/>
        <v>47.924385124769188</v>
      </c>
    </row>
    <row r="370" spans="1:14">
      <c r="A370" s="10">
        <v>43464</v>
      </c>
      <c r="B370" s="11">
        <v>3822.38</v>
      </c>
      <c r="C370" s="11">
        <v>3901.91</v>
      </c>
      <c r="D370" s="11">
        <v>3797.22</v>
      </c>
      <c r="E370" s="11">
        <v>3865.95</v>
      </c>
      <c r="F370" s="17">
        <v>4770578575</v>
      </c>
      <c r="G370" s="17">
        <v>67475512827</v>
      </c>
      <c r="H370" s="12">
        <f t="shared" si="36"/>
        <v>1.1849700736167677E-2</v>
      </c>
      <c r="I370" s="13">
        <f t="shared" si="37"/>
        <v>45.539999999999964</v>
      </c>
      <c r="J370" s="13">
        <f t="shared" si="35"/>
        <v>0</v>
      </c>
      <c r="K370" s="13">
        <f t="shared" si="40"/>
        <v>69.633191115155554</v>
      </c>
      <c r="L370" s="13">
        <f t="shared" si="41"/>
        <v>72.1302255257106</v>
      </c>
      <c r="M370" s="13">
        <f t="shared" si="38"/>
        <v>0.96538158043516742</v>
      </c>
      <c r="N370" s="13">
        <f t="shared" si="39"/>
        <v>49.119295206858311</v>
      </c>
    </row>
    <row r="371" spans="1:14">
      <c r="A371" s="10">
        <v>43465</v>
      </c>
      <c r="B371" s="11">
        <v>3866.84</v>
      </c>
      <c r="C371" s="11">
        <v>3868.74</v>
      </c>
      <c r="D371" s="11">
        <v>3725.87</v>
      </c>
      <c r="E371" s="11">
        <v>3742.7</v>
      </c>
      <c r="F371" s="17">
        <v>4661840806</v>
      </c>
      <c r="G371" s="17">
        <v>65331499158</v>
      </c>
      <c r="H371" s="12">
        <f t="shared" si="36"/>
        <v>-3.2400171340618004E-2</v>
      </c>
      <c r="I371" s="13">
        <f t="shared" si="37"/>
        <v>0</v>
      </c>
      <c r="J371" s="13">
        <f t="shared" si="35"/>
        <v>123.25</v>
      </c>
      <c r="K371" s="13">
        <f t="shared" si="40"/>
        <v>64.659391749787304</v>
      </c>
      <c r="L371" s="13">
        <f t="shared" si="41"/>
        <v>75.781637988159829</v>
      </c>
      <c r="M371" s="13">
        <f t="shared" si="38"/>
        <v>0.85323296601070731</v>
      </c>
      <c r="N371" s="13">
        <f t="shared" si="39"/>
        <v>46.040243275371218</v>
      </c>
    </row>
    <row r="372" spans="1:14" s="16" customFormat="1">
      <c r="A372" s="14"/>
      <c r="B372" s="5"/>
      <c r="C372" s="5"/>
      <c r="D372" s="5"/>
      <c r="E372" s="5"/>
      <c r="F372" s="6"/>
      <c r="G372" s="6"/>
      <c r="H372" s="15"/>
    </row>
  </sheetData>
  <sortState xmlns:xlrd2="http://schemas.microsoft.com/office/spreadsheetml/2017/richdata2" ref="A7:G372">
    <sortCondition ref="A7:A372"/>
  </sortState>
  <pageMargins left="0.23622047244094491" right="0.23622047244094491" top="0.74803149606299213" bottom="0.74803149606299213" header="0.31496062992125984" footer="0.31496062992125984"/>
  <pageSetup paperSize="9" scale="1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1C60-68A6-4545-9D01-A2D101517A43}">
  <sheetPr codeName="Sheet2"/>
  <dimension ref="A1"/>
  <sheetViews>
    <sheetView zoomScale="90" workbookViewId="0">
      <selection activeCell="G16" sqref="G16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Cong Zhou</dc:creator>
  <cp:lastModifiedBy>Ming Cong Zhou</cp:lastModifiedBy>
  <cp:lastPrinted>2020-02-03T00:23:59Z</cp:lastPrinted>
  <dcterms:created xsi:type="dcterms:W3CDTF">2020-02-02T21:51:40Z</dcterms:created>
  <dcterms:modified xsi:type="dcterms:W3CDTF">2020-02-13T19:33:22Z</dcterms:modified>
</cp:coreProperties>
</file>