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fc\Desktop\class projects\module 1 crowdfunding analysis\Weekly challenge\"/>
    </mc:Choice>
  </mc:AlternateContent>
  <xr:revisionPtr revIDLastSave="0" documentId="13_ncr:1_{F6E8FFC4-060E-4654-BC15-BE1A1F352131}" xr6:coauthVersionLast="47" xr6:coauthVersionMax="47" xr10:uidLastSave="{00000000-0000-0000-0000-000000000000}"/>
  <bookViews>
    <workbookView xWindow="28680" yWindow="-120" windowWidth="29040" windowHeight="15840" tabRatio="701" activeTab="1" xr2:uid="{00000000-000D-0000-FFFF-FFFF00000000}"/>
  </bookViews>
  <sheets>
    <sheet name="Outcomes Based On Goals" sheetId="18" r:id="rId1"/>
    <sheet name="kickstarter" sheetId="1" r:id="rId2"/>
    <sheet name="Theater Outcomes By Launch Date" sheetId="17" r:id="rId3"/>
    <sheet name="Descriptive Statistics" sheetId="11" r:id="rId4"/>
    <sheet name="Failed US Kickstarters" sheetId="10" r:id="rId5"/>
    <sheet name="Successful US Kickstarters" sheetId="9" r:id="rId6"/>
    <sheet name="category statistics" sheetId="2" r:id="rId7"/>
    <sheet name="subcategory statistics" sheetId="4" r:id="rId8"/>
    <sheet name="Outcomes Based on Launch Date" sheetId="6" r:id="rId9"/>
    <sheet name="edinburgh research" sheetId="7" r:id="rId10"/>
    <sheet name="box and whisker chart GB musica" sheetId="15" r:id="rId11"/>
  </sheets>
  <definedNames>
    <definedName name="_xlnm._FilterDatabase" localSheetId="1" hidden="1">kickstarter!$A$1:$U$4116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2"/>
    <pivotCache cacheId="1" r:id="rId13"/>
    <pivotCache cacheId="9" r:id="rId14"/>
    <pivotCache cacheId="66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8" l="1"/>
  <c r="C13" i="18"/>
  <c r="B13" i="18"/>
  <c r="D12" i="18"/>
  <c r="D11" i="18"/>
  <c r="D10" i="18"/>
  <c r="D9" i="18"/>
  <c r="D8" i="18"/>
  <c r="D7" i="18"/>
  <c r="D6" i="18"/>
  <c r="D5" i="18"/>
  <c r="D4" i="18"/>
  <c r="D3" i="18"/>
  <c r="D2" i="18"/>
  <c r="C12" i="18"/>
  <c r="C11" i="18"/>
  <c r="C10" i="18"/>
  <c r="C9" i="18"/>
  <c r="C8" i="18"/>
  <c r="C7" i="18"/>
  <c r="C6" i="18"/>
  <c r="C5" i="18"/>
  <c r="C4" i="18"/>
  <c r="C3" i="18"/>
  <c r="C2" i="18"/>
  <c r="B4" i="18"/>
  <c r="B3" i="18"/>
  <c r="B2" i="18"/>
  <c r="B12" i="18"/>
  <c r="B11" i="18"/>
  <c r="B10" i="18"/>
  <c r="B9" i="18"/>
  <c r="B8" i="18"/>
  <c r="E8" i="18" s="1"/>
  <c r="B7" i="18"/>
  <c r="E7" i="18" s="1"/>
  <c r="B6" i="18"/>
  <c r="B5" i="18"/>
  <c r="C14" i="11"/>
  <c r="C13" i="11"/>
  <c r="B13" i="11"/>
  <c r="C12" i="11"/>
  <c r="B12" i="11"/>
  <c r="C11" i="11"/>
  <c r="B11" i="11"/>
  <c r="B6" i="11"/>
  <c r="B5" i="11"/>
  <c r="B4" i="11"/>
  <c r="C7" i="11"/>
  <c r="C6" i="11"/>
  <c r="C5" i="11"/>
  <c r="C4" i="11"/>
  <c r="C10" i="11"/>
  <c r="C9" i="11"/>
  <c r="B10" i="11"/>
  <c r="B9" i="11"/>
  <c r="B3" i="11"/>
  <c r="C3" i="11"/>
  <c r="C2" i="11"/>
  <c r="B2" i="1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18" l="1"/>
  <c r="H7" i="18"/>
  <c r="H8" i="18"/>
  <c r="F2" i="18"/>
  <c r="G8" i="18"/>
  <c r="H6" i="18"/>
  <c r="E6" i="18"/>
  <c r="G6" i="18" s="1"/>
  <c r="F8" i="18"/>
  <c r="E2" i="18"/>
  <c r="G2" i="18" s="1"/>
  <c r="E5" i="18"/>
  <c r="H5" i="18" s="1"/>
  <c r="F7" i="18"/>
  <c r="E12" i="18"/>
  <c r="F12" i="18" s="1"/>
  <c r="E4" i="18"/>
  <c r="F4" i="18" s="1"/>
  <c r="E11" i="18"/>
  <c r="F11" i="18" s="1"/>
  <c r="E3" i="18"/>
  <c r="G3" i="18" s="1"/>
  <c r="E10" i="18"/>
  <c r="G10" i="18" s="1"/>
  <c r="E9" i="18"/>
  <c r="H9" i="18" s="1"/>
  <c r="E13" i="18"/>
  <c r="B14" i="11"/>
  <c r="B7" i="11"/>
  <c r="G4" i="18" l="1"/>
  <c r="H10" i="18"/>
  <c r="H2" i="18"/>
  <c r="G9" i="18"/>
  <c r="F9" i="18"/>
  <c r="F10" i="18"/>
  <c r="H4" i="18"/>
  <c r="F5" i="18"/>
  <c r="G5" i="18"/>
  <c r="H11" i="18"/>
  <c r="F6" i="18"/>
  <c r="G11" i="18"/>
  <c r="F3" i="18"/>
  <c r="H3" i="18"/>
  <c r="G12" i="18"/>
  <c r="H12" i="18"/>
  <c r="H13" i="18"/>
  <c r="G13" i="18"/>
  <c r="F13" i="18"/>
</calcChain>
</file>

<file path=xl/sharedStrings.xml><?xml version="1.0" encoding="utf-8"?>
<sst xmlns="http://schemas.openxmlformats.org/spreadsheetml/2006/main" count="38457" uniqueCount="8419">
  <si>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</si>
  <si>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</si>
  <si>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</si>
  <si>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</si>
  <si>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</si>
  <si>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</si>
  <si>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</si>
  <si>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</si>
  <si>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</si>
  <si>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</si>
  <si>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</si>
  <si>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</si>
  <si>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</si>
  <si>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</si>
  <si>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</si>
  <si>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</si>
  <si>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</si>
  <si>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</si>
  <si>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</si>
  <si>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</si>
  <si>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</si>
  <si>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</si>
  <si>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</si>
  <si>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</si>
  <si>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</si>
  <si>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</si>
  <si>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</si>
  <si>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</si>
  <si>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</si>
  <si>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</si>
  <si>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</si>
  <si>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</si>
  <si>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</si>
  <si>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</si>
  <si>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</si>
  <si>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</si>
  <si>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</si>
  <si>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</si>
  <si>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</si>
  <si>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</si>
  <si>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</si>
  <si>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</si>
  <si>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</si>
  <si>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</si>
  <si>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</si>
  <si>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</si>
  <si>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</si>
  <si>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</si>
  <si>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</si>
  <si>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</si>
  <si>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</si>
  <si>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</si>
  <si>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</si>
  <si>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</si>
  <si>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</si>
  <si>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</si>
  <si>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</si>
  <si>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</si>
  <si>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</si>
  <si>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</si>
  <si>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</si>
  <si>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</si>
  <si>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</si>
  <si>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</si>
  <si>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</si>
  <si>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</si>
  <si>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</si>
  <si>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</si>
  <si>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</si>
  <si>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</si>
  <si>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</si>
  <si>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</si>
  <si>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</si>
  <si>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</si>
  <si>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</si>
  <si>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</si>
  <si>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</si>
  <si>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</si>
  <si>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</si>
  <si>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</si>
  <si>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</si>
  <si>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</si>
  <si>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</si>
  <si>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</si>
  <si>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</si>
  <si>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</si>
  <si>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</si>
  <si>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</si>
  <si>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</si>
  <si>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</si>
  <si>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</si>
  <si>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</si>
  <si>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</si>
  <si>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</si>
  <si>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</si>
  <si>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</si>
  <si>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</si>
  <si>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</si>
  <si>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</si>
  <si>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</si>
  <si>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</si>
  <si>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</si>
  <si>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</si>
  <si>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</si>
  <si>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</si>
  <si>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</si>
  <si>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</si>
  <si>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</si>
  <si>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</si>
  <si>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</si>
  <si>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</si>
  <si>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</si>
  <si>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</si>
  <si>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</si>
  <si>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</si>
  <si>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</si>
  <si>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</si>
  <si>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</si>
  <si>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</si>
  <si>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</si>
  <si>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</si>
  <si>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</si>
  <si>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</si>
  <si>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</si>
  <si>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</si>
  <si>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</si>
  <si>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</si>
  <si>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</si>
  <si>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</si>
  <si>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</si>
  <si>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</si>
  <si>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</si>
  <si>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</si>
  <si>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</si>
  <si>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</si>
  <si>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</si>
  <si>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</si>
  <si>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</si>
  <si>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</si>
  <si>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</si>
  <si>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</si>
  <si>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</si>
  <si>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</si>
  <si>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</si>
  <si>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</si>
  <si>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</si>
  <si>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</si>
  <si>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</si>
  <si>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</si>
  <si>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</si>
  <si>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</si>
  <si>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</si>
  <si>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</si>
  <si>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</si>
  <si>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</si>
  <si>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</si>
  <si>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</si>
  <si>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</si>
  <si>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</si>
  <si>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</si>
  <si>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</si>
  <si>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</si>
  <si>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</si>
  <si>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</si>
  <si>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</si>
  <si>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</si>
  <si>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</si>
  <si>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</si>
  <si>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</si>
  <si>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</si>
  <si>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</si>
  <si>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</si>
  <si>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</si>
  <si>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</si>
  <si>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</si>
  <si>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</si>
  <si>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</si>
  <si>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</si>
  <si>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</si>
  <si>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</si>
  <si>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</si>
  <si>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</si>
  <si>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</si>
  <si>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</si>
  <si>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</si>
  <si>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</si>
  <si>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</si>
  <si>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</si>
  <si>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</si>
  <si>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</si>
  <si>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</si>
  <si>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</si>
  <si>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</si>
  <si>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</si>
  <si>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</si>
  <si>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</si>
  <si>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</si>
  <si>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</si>
  <si>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</si>
  <si>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</si>
  <si>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</si>
  <si>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</si>
  <si>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</si>
  <si>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</si>
  <si>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</si>
  <si>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</si>
  <si>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</si>
  <si>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</si>
  <si>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</si>
  <si>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</si>
  <si>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</si>
  <si>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</si>
  <si>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</si>
  <si>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</si>
  <si>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</si>
  <si>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</si>
  <si>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</si>
  <si>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</si>
  <si>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</si>
  <si>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</si>
  <si>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</si>
  <si>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</si>
  <si>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</si>
  <si>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</si>
  <si>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</si>
  <si>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</si>
  <si>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</si>
  <si>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</si>
  <si>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</si>
  <si>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</si>
  <si>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</si>
  <si>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</si>
  <si>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</si>
  <si>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</si>
  <si>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</si>
  <si>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</si>
  <si>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</si>
  <si>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</si>
  <si>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</si>
  <si>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</si>
  <si>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</si>
  <si>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</si>
  <si>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</si>
  <si>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</si>
  <si>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</si>
  <si>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</si>
  <si>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</si>
  <si>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</si>
  <si>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</si>
  <si>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</si>
  <si>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</si>
  <si>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</si>
  <si>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</si>
  <si>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</si>
  <si>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</si>
  <si>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</si>
  <si>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</si>
  <si>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</si>
  <si>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</si>
  <si>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</si>
  <si>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</si>
  <si>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</si>
  <si>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</si>
  <si>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</si>
  <si>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</si>
  <si>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</si>
  <si>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</si>
  <si>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</si>
  <si>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</si>
  <si>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</si>
  <si>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</si>
  <si>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</si>
  <si>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</si>
  <si>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</si>
  <si>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</si>
  <si>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</si>
  <si>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</si>
  <si>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</si>
  <si>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</si>
  <si>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</si>
  <si>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</si>
  <si>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</si>
  <si>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</si>
  <si>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</si>
  <si>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</si>
  <si>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</si>
  <si>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</si>
  <si>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</si>
  <si>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</si>
  <si>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</si>
  <si>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</si>
  <si>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</si>
  <si>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</si>
  <si>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</si>
  <si>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</si>
  <si>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</si>
  <si>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</si>
  <si>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</si>
  <si>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</si>
  <si>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</si>
  <si>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</si>
  <si>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</si>
  <si>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</si>
  <si>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</si>
  <si>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</si>
  <si>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</si>
  <si>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</si>
  <si>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</si>
  <si>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</si>
  <si>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</si>
  <si>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</si>
  <si>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</si>
  <si>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</si>
  <si>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</si>
  <si>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</si>
  <si>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</si>
  <si>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</si>
  <si>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</si>
  <si>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</si>
  <si>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</si>
  <si>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</si>
  <si>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</si>
  <si>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</si>
  <si>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</si>
  <si>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</si>
  <si>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</si>
  <si>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</si>
  <si>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</si>
  <si>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</si>
  <si>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</si>
  <si>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</si>
  <si>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</si>
  <si>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</si>
  <si>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</si>
  <si>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</si>
  <si>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</si>
  <si>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</si>
  <si>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</si>
  <si>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</si>
  <si>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</si>
  <si>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</si>
  <si>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</si>
  <si>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</si>
  <si>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</si>
  <si>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</si>
  <si>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</si>
  <si>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</si>
  <si>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</si>
  <si>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</si>
  <si>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</si>
  <si>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</si>
  <si>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</si>
  <si>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</si>
  <si>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</si>
  <si>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</si>
  <si>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</si>
  <si>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</si>
  <si>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</si>
  <si>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</si>
  <si>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</si>
  <si>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</si>
  <si>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</si>
  <si>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</si>
  <si>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</si>
  <si>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</si>
  <si>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</si>
  <si>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</si>
  <si>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</si>
  <si>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</si>
  <si>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</si>
  <si>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</si>
  <si>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</si>
  <si>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</si>
  <si>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</si>
  <si>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</si>
  <si>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</si>
  <si>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</si>
  <si>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</si>
  <si>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</si>
  <si>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</si>
  <si>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</si>
  <si>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</si>
  <si>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</si>
  <si>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</si>
  <si>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</si>
  <si>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</si>
  <si>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</si>
  <si>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</si>
  <si>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</si>
  <si>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</si>
  <si>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</si>
  <si>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</si>
  <si>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</si>
  <si>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</si>
  <si>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</si>
  <si>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</si>
  <si>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</si>
  <si>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</si>
  <si>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</si>
  <si>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</si>
  <si>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</si>
  <si>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</si>
  <si>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</si>
  <si>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</si>
  <si>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</si>
  <si>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</si>
  <si>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</si>
  <si>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</si>
  <si>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</si>
  <si>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</si>
  <si>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</si>
  <si>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</si>
  <si>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</si>
  <si>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</si>
  <si>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</si>
  <si>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</si>
  <si>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</si>
  <si>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</si>
  <si>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</si>
  <si>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</si>
  <si>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</si>
  <si>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</si>
  <si>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</si>
  <si>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</si>
  <si>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</si>
  <si>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</si>
  <si>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</si>
  <si>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</si>
  <si>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</si>
  <si>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</si>
  <si>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</si>
  <si>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</si>
  <si>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</si>
  <si>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</si>
  <si>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</si>
  <si>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</si>
  <si>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</si>
  <si>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</si>
  <si>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</si>
  <si>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</si>
  <si>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</si>
  <si>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</si>
  <si>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</si>
  <si>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</si>
  <si>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</si>
  <si>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</si>
  <si>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</si>
  <si>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</si>
  <si>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</si>
  <si>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</si>
  <si>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</si>
  <si>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</si>
  <si>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</si>
  <si>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</si>
  <si>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</si>
  <si>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</si>
  <si>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</si>
  <si>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</si>
  <si>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</si>
  <si>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</si>
  <si>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</si>
  <si>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</si>
  <si>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</si>
  <si>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</si>
  <si>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</si>
  <si>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</si>
  <si>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</si>
  <si>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</si>
  <si>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</si>
  <si>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</si>
  <si>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</si>
  <si>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</si>
  <si>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</si>
  <si>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</si>
  <si>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</si>
  <si>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</si>
  <si>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</si>
  <si>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</si>
  <si>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</si>
  <si>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</si>
  <si>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</si>
  <si>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</si>
  <si>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</si>
  <si>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</si>
  <si>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</si>
  <si>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</si>
  <si>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</si>
  <si>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</si>
  <si>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</si>
  <si>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</si>
  <si>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</si>
  <si>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</si>
  <si>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</si>
  <si>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</si>
  <si>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</si>
  <si>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</si>
  <si>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</si>
  <si>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</si>
  <si>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</si>
  <si>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</si>
  <si>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</si>
  <si>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</si>
  <si>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</si>
  <si>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</si>
  <si>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</si>
  <si>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</si>
  <si>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</si>
  <si>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</si>
  <si>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</si>
  <si>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</si>
  <si>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</si>
  <si>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</si>
  <si>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</si>
  <si>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</si>
  <si>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</si>
  <si>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</si>
  <si>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</si>
  <si>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</si>
  <si>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</si>
  <si>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</si>
  <si>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</si>
  <si>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</si>
  <si>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</si>
  <si>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</si>
  <si>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</si>
  <si>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</si>
  <si>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</si>
  <si>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</si>
  <si>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</si>
  <si>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</si>
  <si>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</si>
  <si>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</si>
  <si>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</si>
  <si>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</si>
  <si>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</si>
  <si>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</si>
  <si>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</si>
  <si>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</si>
  <si>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</si>
  <si>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</si>
  <si>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</si>
  <si>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</si>
  <si>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</si>
  <si>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</si>
  <si>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</si>
  <si>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</si>
  <si>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</si>
  <si>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</si>
  <si>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</si>
  <si>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</si>
  <si>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</si>
  <si>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</si>
  <si>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</si>
  <si>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</si>
  <si>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</si>
  <si>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</si>
  <si>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</si>
  <si>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</si>
  <si>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</si>
  <si>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</si>
  <si>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</si>
  <si>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</si>
  <si>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</si>
  <si>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</si>
  <si>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</si>
  <si>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</si>
  <si>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</si>
  <si>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</si>
  <si>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</si>
  <si>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</si>
  <si>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</si>
  <si>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</si>
  <si>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</si>
  <si>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</si>
  <si>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</si>
  <si>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</si>
  <si>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</si>
  <si>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</si>
  <si>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</si>
  <si>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</si>
  <si>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</si>
  <si>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</si>
  <si>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</si>
  <si>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</si>
  <si>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</si>
  <si>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</si>
  <si>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</si>
  <si>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</si>
  <si>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</si>
  <si>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</si>
  <si>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</si>
  <si>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</si>
  <si>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</si>
  <si>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</si>
  <si>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</si>
  <si>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</si>
  <si>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</si>
  <si>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</si>
  <si>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</si>
  <si>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</si>
  <si>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</si>
  <si>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</si>
  <si>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</si>
  <si>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</si>
  <si>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</si>
  <si>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</si>
  <si>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</si>
  <si>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</si>
  <si>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</si>
  <si>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</si>
  <si>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</si>
  <si>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</si>
  <si>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</si>
  <si>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</si>
  <si>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</si>
  <si>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</si>
  <si>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</si>
  <si>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</si>
  <si>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</si>
  <si>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</si>
  <si>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</si>
  <si>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</si>
  <si>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</si>
  <si>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</si>
  <si>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</si>
  <si>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</si>
  <si>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</si>
  <si>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</si>
  <si>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</si>
  <si>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</si>
  <si>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</si>
  <si>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</si>
  <si>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</si>
  <si>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</si>
  <si>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</si>
  <si>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</si>
  <si>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</si>
  <si>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</si>
  <si>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</si>
  <si>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</si>
  <si>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</si>
  <si>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</si>
  <si>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</si>
  <si>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</si>
  <si>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</si>
  <si>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</si>
  <si>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</si>
  <si>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</si>
  <si>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</si>
  <si>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</si>
  <si>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</si>
  <si>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</si>
  <si>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</si>
  <si>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</si>
  <si>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</si>
  <si>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</si>
  <si>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</si>
  <si>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</si>
  <si>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</si>
  <si>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</si>
  <si>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</si>
  <si>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</si>
  <si>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</si>
  <si>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</si>
  <si>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</si>
  <si>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</si>
  <si>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</si>
  <si>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</si>
  <si>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</si>
  <si>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</si>
  <si>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</si>
  <si>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</si>
  <si>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</si>
  <si>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</si>
  <si>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</si>
  <si>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</si>
  <si>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</si>
  <si>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</si>
  <si>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</si>
  <si>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</si>
  <si>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</si>
  <si>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</si>
  <si>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</si>
  <si>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</si>
  <si>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</si>
  <si>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</si>
  <si>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</si>
  <si>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</si>
  <si>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</si>
  <si>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</si>
  <si>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</si>
  <si>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</si>
  <si>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</si>
  <si>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</si>
  <si>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</si>
  <si>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</si>
  <si>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</si>
  <si>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</si>
  <si>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</si>
  <si>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</si>
  <si>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</si>
  <si>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</si>
  <si>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</si>
  <si>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</si>
  <si>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</si>
  <si>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</si>
  <si>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</si>
  <si>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</si>
  <si>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</si>
  <si>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</si>
  <si>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</si>
  <si>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</si>
  <si>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</si>
  <si>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</si>
  <si>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</si>
  <si>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</si>
  <si>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</si>
  <si>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</si>
  <si>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</si>
  <si>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</si>
  <si>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</si>
  <si>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</si>
  <si>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</si>
  <si>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</si>
  <si>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</si>
  <si>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</si>
  <si>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</si>
  <si>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</si>
  <si>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</si>
  <si>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</si>
  <si>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</si>
  <si>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</si>
  <si>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</si>
  <si>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</si>
  <si>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</si>
  <si>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</si>
  <si>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</si>
  <si>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</si>
  <si>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</si>
  <si>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</si>
  <si>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</si>
  <si>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</si>
  <si>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</si>
  <si>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</si>
  <si>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</si>
  <si>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</si>
  <si>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</si>
  <si>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</si>
  <si>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</si>
  <si>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</si>
  <si>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</si>
  <si>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</si>
  <si>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</si>
  <si>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</si>
  <si>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</si>
  <si>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</si>
  <si>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</si>
  <si>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</si>
  <si>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</si>
  <si>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</si>
  <si>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</si>
  <si>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</si>
  <si>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</si>
  <si>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</si>
  <si>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</si>
  <si>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</si>
  <si>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</si>
  <si>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</si>
  <si>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</si>
  <si>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</si>
  <si>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</si>
  <si>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</si>
  <si>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</si>
  <si>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</si>
  <si>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</si>
  <si>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</si>
  <si>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</si>
  <si>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</si>
  <si>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</si>
  <si>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</si>
  <si>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</si>
  <si>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</si>
  <si>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</si>
  <si>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</si>
  <si>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</si>
  <si>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</si>
  <si>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</si>
  <si>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</si>
  <si>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</si>
  <si>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</si>
  <si>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</si>
  <si>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</si>
  <si>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</si>
  <si>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</si>
  <si>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</si>
  <si>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</si>
  <si>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</si>
  <si>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</si>
  <si>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</si>
  <si>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</si>
  <si>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</si>
  <si>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</si>
  <si>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</si>
  <si>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</si>
  <si>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</si>
  <si>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</si>
  <si>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</si>
  <si>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</si>
  <si>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</si>
  <si>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</si>
  <si>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</si>
  <si>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</si>
  <si>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</si>
  <si>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</si>
  <si>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</si>
  <si>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</si>
  <si>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</si>
  <si>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</si>
  <si>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</si>
  <si>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</si>
  <si>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</si>
  <si>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</si>
  <si>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</si>
  <si>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</si>
  <si>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</si>
  <si>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</si>
  <si>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</si>
  <si>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</si>
  <si>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</si>
  <si>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</si>
  <si>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</si>
  <si>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</si>
  <si>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</si>
  <si>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</si>
  <si>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</si>
  <si>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</si>
  <si>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</si>
  <si>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</si>
  <si>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</si>
  <si>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</si>
  <si>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</si>
  <si>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</si>
  <si>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</si>
  <si>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</si>
  <si>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</si>
  <si>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</si>
  <si>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</si>
  <si>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</si>
  <si>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</si>
  <si>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</si>
  <si>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</si>
  <si>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</si>
  <si>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</si>
  <si>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</si>
  <si>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</si>
  <si>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</si>
  <si>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</si>
  <si>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</si>
  <si>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</si>
  <si>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</si>
  <si>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</si>
  <si>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</si>
  <si>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</si>
  <si>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</si>
  <si>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</si>
  <si>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</si>
  <si>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</si>
  <si>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</si>
  <si>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</si>
  <si>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</si>
  <si>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</si>
  <si>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</si>
  <si>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</si>
  <si>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</si>
  <si>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</si>
  <si>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</si>
  <si>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</si>
  <si>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</si>
  <si>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</si>
  <si>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</si>
  <si>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</si>
  <si>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</si>
  <si>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</si>
  <si>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</si>
  <si>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</si>
  <si>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</si>
  <si>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</si>
  <si>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</si>
  <si>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</si>
  <si>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</si>
  <si>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</si>
  <si>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</si>
  <si>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</si>
  <si>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</si>
  <si>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</si>
  <si>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</si>
  <si>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</si>
  <si>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</si>
  <si>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</si>
  <si>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</si>
  <si>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</si>
  <si>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</si>
  <si>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</si>
  <si>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</si>
  <si>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</si>
  <si>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</si>
  <si>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</si>
  <si>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</si>
  <si>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</si>
  <si>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</si>
  <si>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</si>
  <si>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</si>
  <si>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</si>
  <si>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</si>
  <si>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</si>
  <si>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</si>
  <si>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</si>
  <si>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</si>
  <si>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</si>
  <si>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</si>
  <si>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</si>
  <si>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</si>
  <si>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</si>
  <si>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</si>
  <si>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</si>
  <si>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</si>
  <si>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</si>
  <si>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</si>
  <si>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</si>
  <si>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</si>
  <si>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</si>
  <si>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</si>
  <si>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</si>
  <si>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</si>
  <si>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</si>
  <si>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</si>
  <si>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</si>
  <si>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</si>
  <si>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</si>
  <si>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</si>
  <si>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</si>
  <si>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</si>
  <si>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</si>
  <si>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</si>
  <si>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</si>
  <si>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</si>
  <si>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</si>
  <si>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</si>
  <si>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</si>
  <si>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</si>
  <si>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</si>
  <si>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</si>
  <si>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</si>
  <si>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</si>
  <si>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</si>
  <si>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</si>
  <si>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</si>
  <si>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</si>
  <si>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</si>
  <si>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</si>
  <si>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</si>
  <si>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</si>
  <si>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</si>
  <si>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</si>
  <si>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</si>
  <si>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</si>
  <si>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</si>
  <si>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</si>
  <si>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</si>
  <si>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</si>
  <si>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</si>
  <si>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</si>
  <si>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</si>
  <si>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</si>
  <si>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</si>
  <si>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</si>
  <si>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</si>
  <si>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</si>
  <si>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</si>
  <si>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</si>
  <si>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</si>
  <si>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</si>
  <si>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</si>
  <si>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</si>
  <si>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</si>
  <si>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</si>
  <si>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</si>
  <si>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</si>
  <si>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</si>
  <si>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</si>
  <si>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</si>
  <si>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</si>
  <si>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</si>
  <si>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</si>
  <si>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</si>
  <si>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</si>
  <si>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</si>
  <si>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</si>
  <si>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</si>
  <si>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</si>
  <si>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</si>
  <si>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</si>
  <si>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</si>
  <si>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</si>
  <si>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</si>
  <si>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</si>
  <si>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</si>
  <si>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</si>
  <si>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</si>
  <si>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</si>
  <si>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</si>
  <si>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</si>
  <si>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</si>
  <si>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</si>
  <si>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</si>
  <si>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</si>
  <si>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</si>
  <si>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</si>
  <si>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</si>
  <si>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</si>
  <si>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</si>
  <si>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</si>
  <si>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</si>
  <si>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</si>
  <si>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</si>
  <si>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</si>
  <si>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</si>
  <si>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</si>
  <si>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</si>
  <si>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</si>
  <si>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</si>
  <si>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</si>
  <si>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</si>
  <si>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</si>
  <si>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</si>
  <si>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</si>
  <si>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</si>
  <si>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</si>
  <si>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</si>
  <si>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</si>
  <si>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</si>
  <si>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</si>
  <si>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</si>
  <si>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</si>
  <si>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</si>
  <si>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</si>
  <si>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</si>
  <si>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</si>
  <si>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</si>
  <si>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</si>
  <si>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</si>
  <si>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</si>
  <si>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</si>
  <si>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</si>
  <si>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</si>
  <si>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</si>
  <si>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</si>
  <si>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</si>
  <si>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</si>
  <si>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</si>
  <si>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</si>
  <si>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</si>
  <si>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</si>
  <si>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</si>
  <si>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</si>
  <si>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</si>
  <si>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</si>
  <si>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</si>
  <si>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</si>
  <si>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</si>
  <si>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</si>
  <si>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</si>
  <si>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</si>
  <si>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</si>
  <si>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</si>
  <si>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</si>
  <si>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</si>
  <si>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</si>
  <si>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</si>
  <si>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</si>
  <si>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</si>
  <si>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</si>
  <si>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</si>
  <si>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</si>
  <si>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</si>
  <si>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</si>
  <si>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</si>
  <si>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</si>
  <si>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</si>
  <si>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</si>
  <si>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</si>
  <si>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</si>
  <si>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</si>
  <si>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</si>
  <si>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</si>
  <si>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</si>
  <si>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</si>
  <si>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</si>
  <si>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</si>
  <si>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</si>
  <si>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</si>
  <si>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</si>
  <si>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</si>
  <si>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</si>
  <si>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</si>
  <si>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</si>
  <si>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</si>
  <si>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</si>
  <si>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</si>
  <si>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</si>
  <si>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</si>
  <si>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</si>
  <si>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</si>
  <si>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</si>
  <si>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</si>
  <si>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</si>
  <si>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</si>
  <si>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</si>
  <si>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</si>
  <si>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</si>
  <si>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</si>
  <si>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</si>
  <si>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</si>
  <si>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</si>
  <si>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</si>
  <si>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</si>
  <si>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</si>
  <si>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</si>
  <si>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</si>
  <si>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</si>
  <si>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</si>
  <si>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</si>
  <si>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</si>
  <si>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</si>
  <si>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</si>
  <si>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</si>
  <si>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</si>
  <si>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</si>
  <si>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</si>
  <si>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</si>
  <si>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</si>
  <si>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</si>
  <si>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</si>
  <si>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</si>
  <si>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</si>
  <si>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</si>
  <si>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</si>
  <si>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</si>
  <si>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</si>
  <si>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</si>
  <si>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</si>
  <si>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</si>
  <si>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</si>
  <si>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</si>
  <si>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</si>
  <si>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</si>
  <si>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</si>
  <si>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</si>
  <si>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</si>
  <si>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</si>
  <si>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</si>
  <si>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</si>
  <si>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</si>
  <si>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</si>
  <si>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</si>
  <si>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</si>
  <si>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</si>
  <si>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</si>
  <si>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</si>
  <si>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</si>
  <si>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</si>
  <si>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</si>
  <si>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</si>
  <si>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</si>
  <si>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</si>
  <si>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</si>
  <si>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</si>
  <si>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</si>
  <si>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</si>
  <si>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</si>
  <si>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</si>
  <si>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</si>
  <si>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</si>
  <si>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</si>
  <si>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</si>
  <si>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</si>
  <si>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</si>
  <si>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</si>
  <si>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</si>
  <si>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</si>
  <si>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</si>
  <si>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</si>
  <si>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</si>
  <si>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</si>
  <si>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</si>
  <si>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</si>
  <si>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</si>
  <si>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</si>
  <si>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</si>
  <si>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</si>
  <si>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</si>
  <si>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</si>
  <si>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</si>
  <si>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</si>
  <si>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</si>
  <si>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</si>
  <si>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</si>
  <si>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</si>
  <si>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</si>
  <si>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</si>
  <si>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</si>
  <si>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</si>
  <si>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</si>
  <si>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</si>
  <si>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</si>
  <si>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</si>
  <si>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</si>
  <si>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</si>
  <si>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</si>
  <si>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</si>
  <si>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</si>
  <si>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</si>
  <si>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</si>
  <si>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</si>
  <si>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</si>
  <si>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</si>
  <si>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</si>
  <si>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</si>
  <si>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</si>
  <si>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</si>
  <si>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</si>
  <si>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</si>
  <si>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</si>
  <si>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</si>
  <si>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</si>
  <si>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</si>
  <si>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</si>
  <si>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</si>
  <si>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</si>
  <si>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</si>
  <si>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</si>
  <si>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</si>
  <si>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</si>
  <si>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</si>
  <si>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</si>
  <si>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</si>
  <si>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</si>
  <si>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</si>
  <si>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</si>
  <si>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</si>
  <si>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</si>
  <si>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</si>
  <si>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</si>
  <si>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</si>
  <si>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</si>
  <si>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</si>
  <si>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</si>
  <si>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</si>
  <si>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</si>
  <si>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</si>
  <si>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</si>
  <si>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</si>
  <si>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</si>
  <si>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</si>
  <si>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</si>
  <si>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</si>
  <si>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</si>
  <si>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</si>
  <si>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</si>
  <si>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</si>
  <si>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</si>
  <si>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</si>
  <si>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</si>
  <si>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</si>
  <si>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</si>
  <si>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</si>
  <si>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</si>
  <si>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</si>
  <si>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</si>
  <si>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</si>
  <si>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</si>
  <si>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</si>
  <si>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</si>
  <si>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</si>
  <si>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</si>
  <si>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</si>
  <si>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</si>
  <si>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</si>
  <si>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</si>
  <si>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</si>
  <si>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</si>
  <si>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</si>
  <si>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</si>
  <si>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</si>
  <si>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</si>
  <si>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</si>
  <si>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</si>
  <si>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</si>
  <si>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</si>
  <si>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</si>
  <si>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</si>
  <si>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</si>
  <si>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</si>
  <si>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</si>
  <si>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</si>
  <si>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</si>
  <si>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</si>
  <si>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</si>
  <si>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</si>
  <si>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</si>
  <si>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</si>
  <si>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</si>
  <si>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</si>
  <si>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</si>
  <si>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</si>
  <si>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</si>
  <si>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</si>
  <si>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</si>
  <si>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</si>
  <si>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</si>
  <si>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</si>
  <si>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</si>
  <si>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</si>
  <si>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</si>
  <si>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</si>
  <si>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</si>
  <si>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</si>
  <si>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</si>
  <si>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</si>
  <si>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</si>
  <si>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</si>
  <si>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</si>
  <si>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</si>
  <si>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</si>
  <si>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</si>
  <si>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</si>
  <si>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</si>
  <si>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</si>
  <si>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</si>
  <si>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</si>
  <si>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</si>
  <si>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</si>
  <si>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</si>
  <si>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</si>
  <si>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</si>
  <si>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</si>
  <si>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</si>
  <si>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</si>
  <si>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</si>
  <si>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</si>
  <si>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</si>
  <si>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</si>
  <si>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</si>
  <si>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</si>
  <si>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</si>
  <si>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</si>
  <si>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</si>
  <si>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</si>
  <si>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</si>
  <si>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</si>
  <si>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</si>
  <si>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</si>
  <si>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</si>
  <si>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</si>
  <si>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</si>
  <si>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</si>
  <si>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</si>
  <si>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</si>
  <si>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</si>
  <si>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</si>
  <si>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</si>
  <si>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</si>
  <si>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</si>
  <si>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</si>
  <si>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</si>
  <si>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</si>
  <si>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</si>
  <si>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</si>
  <si>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</si>
  <si>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</si>
  <si>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</si>
  <si>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</si>
  <si>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</si>
  <si>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</si>
  <si>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</si>
  <si>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</si>
  <si>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</si>
  <si>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</si>
  <si>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</si>
  <si>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</si>
  <si>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</si>
  <si>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</si>
  <si>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</si>
  <si>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</si>
  <si>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</si>
  <si>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</si>
  <si>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</si>
  <si>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</si>
  <si>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</si>
  <si>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</si>
  <si>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</si>
  <si>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</si>
  <si>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</si>
  <si>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</si>
  <si>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</si>
  <si>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</si>
  <si>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</si>
  <si>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</si>
  <si>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</si>
  <si>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</si>
  <si>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</si>
  <si>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</si>
  <si>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</si>
  <si>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</si>
  <si>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</si>
  <si>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</si>
  <si>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</si>
  <si>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</si>
  <si>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</si>
  <si>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</si>
  <si>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</si>
  <si>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</si>
  <si>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</si>
  <si>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</si>
  <si>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</si>
  <si>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</si>
  <si>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</si>
  <si>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</si>
  <si>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</si>
  <si>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</si>
  <si>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</si>
  <si>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</si>
  <si>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</si>
  <si>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</si>
  <si>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</si>
  <si>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</si>
  <si>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</si>
  <si>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</si>
  <si>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</si>
  <si>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</si>
  <si>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</si>
  <si>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</si>
  <si>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</si>
  <si>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</si>
  <si>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</si>
  <si>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</si>
  <si>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</si>
  <si>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</si>
  <si>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</si>
  <si>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</si>
  <si>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</si>
  <si>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</si>
  <si>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</si>
  <si>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</si>
  <si>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</si>
  <si>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</si>
  <si>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</si>
  <si>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</si>
  <si>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</si>
  <si>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</si>
  <si>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</si>
  <si>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</si>
  <si>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</si>
  <si>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</si>
  <si>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</si>
  <si>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</si>
  <si>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</si>
  <si>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</si>
  <si>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</si>
  <si>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</si>
  <si>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</si>
  <si>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</si>
  <si>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</si>
  <si>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</si>
  <si>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</si>
  <si>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</si>
  <si>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</si>
  <si>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</si>
  <si>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</si>
  <si>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</si>
  <si>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</si>
  <si>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</si>
  <si>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</si>
  <si>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</si>
  <si>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</si>
  <si>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</si>
  <si>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</si>
  <si>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</si>
  <si>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</si>
  <si>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</si>
  <si>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</si>
  <si>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</si>
  <si>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</si>
  <si>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</si>
  <si>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</si>
  <si>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</si>
  <si>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</si>
  <si>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</si>
  <si>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</si>
  <si>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</si>
  <si>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</si>
  <si>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</si>
  <si>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</si>
  <si>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</si>
  <si>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</si>
  <si>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</si>
  <si>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</si>
  <si>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</si>
  <si>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</si>
  <si>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</si>
  <si>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</si>
  <si>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</si>
  <si>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</si>
  <si>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</si>
  <si>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</si>
  <si>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</si>
  <si>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</si>
  <si>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</si>
  <si>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</si>
  <si>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</si>
  <si>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</si>
  <si>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</si>
  <si>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</si>
  <si>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</si>
  <si>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</si>
  <si>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</si>
  <si>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</si>
  <si>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</si>
  <si>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</si>
  <si>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</si>
  <si>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</si>
  <si>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</si>
  <si>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</si>
  <si>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</si>
  <si>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</si>
  <si>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</si>
  <si>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</si>
  <si>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</si>
  <si>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</si>
  <si>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</si>
  <si>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</si>
  <si>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</si>
  <si>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</si>
  <si>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</si>
  <si>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</si>
  <si>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</si>
  <si>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</si>
  <si>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</si>
  <si>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</si>
  <si>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</si>
  <si>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</si>
  <si>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</si>
  <si>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</si>
  <si>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</si>
  <si>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</si>
  <si>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</si>
  <si>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</si>
  <si>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</si>
  <si>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</si>
  <si>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</si>
  <si>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</si>
  <si>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</si>
  <si>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</si>
  <si>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</si>
  <si>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</si>
  <si>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</si>
  <si>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</si>
  <si>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</si>
  <si>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</si>
  <si>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</si>
  <si>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</si>
  <si>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</si>
  <si>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</si>
  <si>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</si>
  <si>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</si>
  <si>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</si>
  <si>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</si>
  <si>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</si>
  <si>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</si>
  <si>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</si>
  <si>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</si>
  <si>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</si>
  <si>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</si>
  <si>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</si>
  <si>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</si>
  <si>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</si>
  <si>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</si>
  <si>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</si>
  <si>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</si>
  <si>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</si>
  <si>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</si>
  <si>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</si>
  <si>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</si>
  <si>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</si>
  <si>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</si>
  <si>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</si>
  <si>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</si>
  <si>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</si>
  <si>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</si>
  <si>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</si>
  <si>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</si>
  <si>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</si>
  <si>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</si>
  <si>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</si>
  <si>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</si>
  <si>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</si>
  <si>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</si>
  <si>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</si>
  <si>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</si>
  <si>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</si>
  <si>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</si>
  <si>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</si>
  <si>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</si>
  <si>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</si>
  <si>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</si>
  <si>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</si>
  <si>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</si>
  <si>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</si>
  <si>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</si>
  <si>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</si>
  <si>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</si>
  <si>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</si>
  <si>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</si>
  <si>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</si>
  <si>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</si>
  <si>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</si>
  <si>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</si>
  <si>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</si>
  <si>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</si>
  <si>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</si>
  <si>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</si>
  <si>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</si>
  <si>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</si>
  <si>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</si>
  <si>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</si>
  <si>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</si>
  <si>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</si>
  <si>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</si>
  <si>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</si>
  <si>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</si>
  <si>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</si>
  <si>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</si>
  <si>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</si>
  <si>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</si>
  <si>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</si>
  <si>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</si>
  <si>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</si>
  <si>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</si>
  <si>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</si>
  <si>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</si>
  <si>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</si>
  <si>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</si>
  <si>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</si>
  <si>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</si>
  <si>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</si>
  <si>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</si>
  <si>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</si>
  <si>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</si>
  <si>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</si>
  <si>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</si>
  <si>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</si>
  <si>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</si>
  <si>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</si>
  <si>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</si>
  <si>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</si>
  <si>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</si>
  <si>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</si>
  <si>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</si>
  <si>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</si>
  <si>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</si>
  <si>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</si>
  <si>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</si>
  <si>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</si>
  <si>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</si>
  <si>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</si>
  <si>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</si>
  <si>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</si>
  <si>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</si>
  <si>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</si>
  <si>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</si>
  <si>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</si>
  <si>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</si>
  <si>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</si>
  <si>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</si>
  <si>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</si>
  <si>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</si>
  <si>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</si>
  <si>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</si>
  <si>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</si>
  <si>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</si>
  <si>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</si>
  <si>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</si>
  <si>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</si>
  <si>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</si>
  <si>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</si>
  <si>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</si>
  <si>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</si>
  <si>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</si>
  <si>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</si>
  <si>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</si>
  <si>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</si>
  <si>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</si>
  <si>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</si>
  <si>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</si>
  <si>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</si>
  <si>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</si>
  <si>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</si>
  <si>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</si>
  <si>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</si>
  <si>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</si>
  <si>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</si>
  <si>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</si>
  <si>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</si>
  <si>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</si>
  <si>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</si>
  <si>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</si>
  <si>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</si>
  <si>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</si>
  <si>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</si>
  <si>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</si>
  <si>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</si>
  <si>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</si>
  <si>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</si>
  <si>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</si>
  <si>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</si>
  <si>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</si>
  <si>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</si>
  <si>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</si>
  <si>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</si>
  <si>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</si>
  <si>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</si>
  <si>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</si>
  <si>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</si>
  <si>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</si>
  <si>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</si>
  <si>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</si>
  <si>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</si>
  <si>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</si>
  <si>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</si>
  <si>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</si>
  <si>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</si>
  <si>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</si>
  <si>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</si>
  <si>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</si>
  <si>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</si>
  <si>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</si>
  <si>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</si>
  <si>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</si>
  <si>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</si>
  <si>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</si>
  <si>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</si>
  <si>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</si>
  <si>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</si>
  <si>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</si>
  <si>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</si>
  <si>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</si>
  <si>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</si>
  <si>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</si>
  <si>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</si>
  <si>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</si>
  <si>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</si>
  <si>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</si>
  <si>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</si>
  <si>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</si>
  <si>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</si>
  <si>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</si>
  <si>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</si>
  <si>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</si>
  <si>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</si>
  <si>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</si>
  <si>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</si>
  <si>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</si>
  <si>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</si>
  <si>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</si>
  <si>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</si>
  <si>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</si>
  <si>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</si>
  <si>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</si>
  <si>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</si>
  <si>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</si>
  <si>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</si>
  <si>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</si>
  <si>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</si>
  <si>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</si>
  <si>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</si>
  <si>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</si>
  <si>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</si>
  <si>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</si>
  <si>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</si>
  <si>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</si>
  <si>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</si>
  <si>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</si>
  <si>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</si>
  <si>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</si>
  <si>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</si>
  <si>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</si>
  <si>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</si>
  <si>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</si>
  <si>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</si>
  <si>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</si>
  <si>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</si>
  <si>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</si>
  <si>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</si>
  <si>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</si>
  <si>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</si>
  <si>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</si>
  <si>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</si>
  <si>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</si>
  <si>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</si>
  <si>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</si>
  <si>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</si>
  <si>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</si>
  <si>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</si>
  <si>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</si>
  <si>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</si>
  <si>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</si>
  <si>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</si>
  <si>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</si>
  <si>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</si>
  <si>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</si>
  <si>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</si>
  <si>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</si>
  <si>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</si>
  <si>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</si>
  <si>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</si>
  <si>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</si>
  <si>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</si>
  <si>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</si>
  <si>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</si>
  <si>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</si>
  <si>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</si>
  <si>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</si>
  <si>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</si>
  <si>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</si>
  <si>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</si>
  <si>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</si>
  <si>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</si>
  <si>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</si>
  <si>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</si>
  <si>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</si>
  <si>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</si>
  <si>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</si>
  <si>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</si>
  <si>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</si>
  <si>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</si>
  <si>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</si>
  <si>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</si>
  <si>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</si>
  <si>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</si>
  <si>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</si>
  <si>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</si>
  <si>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</si>
  <si>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</si>
  <si>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</si>
  <si>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</si>
  <si>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</si>
  <si>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</si>
  <si>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</si>
  <si>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</si>
  <si>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</si>
  <si>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</si>
  <si>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</si>
  <si>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</si>
  <si>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</si>
  <si>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</si>
  <si>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</si>
  <si>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</si>
  <si>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</si>
  <si>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</si>
  <si>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</si>
  <si>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</si>
  <si>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</si>
  <si>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</si>
  <si>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</si>
  <si>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</si>
  <si>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</si>
  <si>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</si>
  <si>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</si>
  <si>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</si>
  <si>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</si>
  <si>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</si>
  <si>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</si>
  <si>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</si>
  <si>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</si>
  <si>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</si>
  <si>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</si>
  <si>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</si>
  <si>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</si>
  <si>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</si>
  <si>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</si>
  <si>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</si>
  <si>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</si>
  <si>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</si>
  <si>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</si>
  <si>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</si>
  <si>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</si>
  <si>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</si>
  <si>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</si>
  <si>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</si>
  <si>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</si>
  <si>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</si>
  <si>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</si>
  <si>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</si>
  <si>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</si>
  <si>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</si>
  <si>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</si>
  <si>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</si>
  <si>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</si>
  <si>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</si>
  <si>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</si>
  <si>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</si>
  <si>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</si>
  <si>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</si>
  <si>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</si>
  <si>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</si>
  <si>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</si>
  <si>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</si>
  <si>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</si>
  <si>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</si>
  <si>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</si>
  <si>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</si>
  <si>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</si>
  <si>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</si>
  <si>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</si>
  <si>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</si>
  <si>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</si>
  <si>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</si>
  <si>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</si>
  <si>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</si>
  <si>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</si>
  <si>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</si>
  <si>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</si>
  <si>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</si>
  <si>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</si>
  <si>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</si>
  <si>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</si>
  <si>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</si>
  <si>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</si>
  <si>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</si>
  <si>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</si>
  <si>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</si>
  <si>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</si>
  <si>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</si>
  <si>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</si>
  <si>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</si>
  <si>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</si>
  <si>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</si>
  <si>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</si>
  <si>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</si>
  <si>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</si>
  <si>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</si>
  <si>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</si>
  <si>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</si>
  <si>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</si>
  <si>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</si>
  <si>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</si>
  <si>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</si>
  <si>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</si>
  <si>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</si>
  <si>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</si>
  <si>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</si>
  <si>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</si>
  <si>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</si>
  <si>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</si>
  <si>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</si>
  <si>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</si>
  <si>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</si>
  <si>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</si>
  <si>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</si>
  <si>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</si>
  <si>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</si>
  <si>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</si>
  <si>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</si>
  <si>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</si>
  <si>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</si>
  <si>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</si>
  <si>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</si>
  <si>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</si>
  <si>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</si>
  <si>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</si>
  <si>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</si>
  <si>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</si>
  <si>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</si>
  <si>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</si>
  <si>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</si>
  <si>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</si>
  <si>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</si>
  <si>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</si>
  <si>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</si>
  <si>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</si>
  <si>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</si>
  <si>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</si>
  <si>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</si>
  <si>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</si>
  <si>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</si>
  <si>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</si>
  <si>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</si>
  <si>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</si>
  <si>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</si>
  <si>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</si>
  <si>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</si>
  <si>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</si>
  <si>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</si>
  <si>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</si>
  <si>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</si>
  <si>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</si>
  <si>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</si>
  <si>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</si>
  <si>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</si>
  <si>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</si>
  <si>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</si>
  <si>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</si>
  <si>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</si>
  <si>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</si>
  <si>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</si>
  <si>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</si>
  <si>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</si>
  <si>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</si>
  <si>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</si>
  <si>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</si>
  <si>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</si>
  <si>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</si>
  <si>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</si>
  <si>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</si>
  <si>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</si>
  <si>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</si>
  <si>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</si>
  <si>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</si>
  <si>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</si>
  <si>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</si>
  <si>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</si>
  <si>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</si>
  <si>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</si>
  <si>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</si>
  <si>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</si>
  <si>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</si>
  <si>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</si>
  <si>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</si>
  <si>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</si>
  <si>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</si>
  <si>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</si>
  <si>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</si>
  <si>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</si>
  <si>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</si>
  <si>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</si>
  <si>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</si>
  <si>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</si>
  <si>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</si>
  <si>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</si>
  <si>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</si>
  <si>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</si>
  <si>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</si>
  <si>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</si>
  <si>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</si>
  <si>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</si>
  <si>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</si>
  <si>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</si>
  <si>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</si>
  <si>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</si>
  <si>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</si>
  <si>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</si>
  <si>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</si>
  <si>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</si>
  <si>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</si>
  <si>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</si>
  <si>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</si>
  <si>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</si>
  <si>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</si>
  <si>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</si>
  <si>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</si>
  <si>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</si>
  <si>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</si>
  <si>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</si>
  <si>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</si>
  <si>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</si>
  <si>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</si>
  <si>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</si>
  <si>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</si>
  <si>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</si>
  <si>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</si>
  <si>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</si>
  <si>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</si>
  <si>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</si>
  <si>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</si>
  <si>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</si>
  <si>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</si>
  <si>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</si>
  <si>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</si>
  <si>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</si>
  <si>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</si>
  <si>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</si>
  <si>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</si>
  <si>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</si>
  <si>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</si>
  <si>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</si>
  <si>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</si>
  <si>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</si>
  <si>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</si>
  <si>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</si>
  <si>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</si>
  <si>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</si>
  <si>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</si>
  <si>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</si>
  <si>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</si>
  <si>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</si>
  <si>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</si>
  <si>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</si>
  <si>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</si>
  <si>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</si>
  <si>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</si>
  <si>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</si>
  <si>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</si>
  <si>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</si>
  <si>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</si>
  <si>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</si>
  <si>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</si>
  <si>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</si>
  <si>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</si>
  <si>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</si>
  <si>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</si>
  <si>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</si>
  <si>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</si>
  <si>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</si>
  <si>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</si>
  <si>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</si>
  <si>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</si>
  <si>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</si>
  <si>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</si>
  <si>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</si>
  <si>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</si>
  <si>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</si>
  <si>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</si>
  <si>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</si>
  <si>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</si>
  <si>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</si>
  <si>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</si>
  <si>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</si>
  <si>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</si>
  <si>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</si>
  <si>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</si>
  <si>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</si>
  <si>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</si>
  <si>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</si>
  <si>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</si>
  <si>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</si>
  <si>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</si>
  <si>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</si>
  <si>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</si>
  <si>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</si>
  <si>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</si>
  <si>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</si>
  <si>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</si>
  <si>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</si>
  <si>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</si>
  <si>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</si>
  <si>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</si>
  <si>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</si>
  <si>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</si>
  <si>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</si>
  <si>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</si>
  <si>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</si>
  <si>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</si>
  <si>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</si>
  <si>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</si>
  <si>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</si>
  <si>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</si>
  <si>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</si>
  <si>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</si>
  <si>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</si>
  <si>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</si>
  <si>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</si>
  <si>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</si>
  <si>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</si>
  <si>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</si>
  <si>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</si>
  <si>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</si>
  <si>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</si>
  <si>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</si>
  <si>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</si>
  <si>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</si>
  <si>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</si>
  <si>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</si>
  <si>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</si>
  <si>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</si>
  <si>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</si>
  <si>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</si>
  <si>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</si>
  <si>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</si>
  <si>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</si>
  <si>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</si>
  <si>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</si>
  <si>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</si>
  <si>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</si>
  <si>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</si>
  <si>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</si>
  <si>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</si>
  <si>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</si>
  <si>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</si>
  <si>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</si>
  <si>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</si>
  <si>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</si>
  <si>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</si>
  <si>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</si>
  <si>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</si>
  <si>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</si>
  <si>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</si>
  <si>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</si>
  <si>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</si>
  <si>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</si>
  <si>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</si>
  <si>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</si>
  <si>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</si>
  <si>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</si>
  <si>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</si>
  <si>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</si>
  <si>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</si>
  <si>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</si>
  <si>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</si>
  <si>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</si>
  <si>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</si>
  <si>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</si>
  <si>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</si>
  <si>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</si>
  <si>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</si>
  <si>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</si>
  <si>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</si>
  <si>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</si>
  <si>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</si>
  <si>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</si>
  <si>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</si>
  <si>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</si>
  <si>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</si>
  <si>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</si>
  <si>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</si>
  <si>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</si>
  <si>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</si>
  <si>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</si>
  <si>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</si>
  <si>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</si>
  <si>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</si>
  <si>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</si>
  <si>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</si>
  <si>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</si>
  <si>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</si>
  <si>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</si>
  <si>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</si>
  <si>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</si>
  <si>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</si>
  <si>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</si>
  <si>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</si>
  <si>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</si>
  <si>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</si>
  <si>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</si>
  <si>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</si>
  <si>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</si>
  <si>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</si>
  <si>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</si>
  <si>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</si>
  <si>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</si>
  <si>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</si>
  <si>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</si>
  <si>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</si>
  <si>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</si>
  <si>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</si>
  <si>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</si>
  <si>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</si>
  <si>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</si>
  <si>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</si>
  <si>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</si>
  <si>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</si>
  <si>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</si>
  <si>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</si>
  <si>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</si>
  <si>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</si>
  <si>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</si>
  <si>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</si>
  <si>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</si>
  <si>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</si>
  <si>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</si>
  <si>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</si>
  <si>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</si>
  <si>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</si>
  <si>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</si>
  <si>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</si>
  <si>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</si>
  <si>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</si>
  <si>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</si>
  <si>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</si>
  <si>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</si>
  <si>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</si>
  <si>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</si>
  <si>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</si>
  <si>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</si>
  <si>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</si>
  <si>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</si>
  <si>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</si>
  <si>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</si>
  <si>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</si>
  <si>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</si>
  <si>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</si>
  <si>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</si>
  <si>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</si>
  <si>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</si>
  <si>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</si>
  <si>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</si>
  <si>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</si>
  <si>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</si>
  <si>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</si>
  <si>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</si>
  <si>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</si>
  <si>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</si>
  <si>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</si>
  <si>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</si>
  <si>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</si>
  <si>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</si>
  <si>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</si>
  <si>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</si>
  <si>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</si>
  <si>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</si>
  <si>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</si>
  <si>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</si>
  <si>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</si>
  <si>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</si>
  <si>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</si>
  <si>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</si>
  <si>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</si>
  <si>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</si>
  <si>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</si>
  <si>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</si>
  <si>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</si>
  <si>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</si>
  <si>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</si>
  <si>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</si>
  <si>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</si>
  <si>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</si>
  <si>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</si>
  <si>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</si>
  <si>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</si>
  <si>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</si>
  <si>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</si>
  <si>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</si>
  <si>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</si>
  <si>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</si>
  <si>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</si>
  <si>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</si>
  <si>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</si>
  <si>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</si>
  <si>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</si>
  <si>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</si>
  <si>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</si>
  <si>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</si>
  <si>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</si>
  <si>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</si>
  <si>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</si>
  <si>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</si>
  <si>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</si>
  <si>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</si>
  <si>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</si>
  <si>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</si>
  <si>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</si>
  <si>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</si>
  <si>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</si>
  <si>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</si>
  <si>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</si>
  <si>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</si>
  <si>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</si>
  <si>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</si>
  <si>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</si>
  <si>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</si>
  <si>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</si>
  <si>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</si>
  <si>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</si>
  <si>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</si>
  <si>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</si>
  <si>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</si>
  <si>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</si>
  <si>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</si>
  <si>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</si>
  <si>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</si>
  <si>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</si>
  <si>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</si>
  <si>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</si>
  <si>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</si>
  <si>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</si>
  <si>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</si>
  <si>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</si>
  <si>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</si>
  <si>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</si>
  <si>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</si>
  <si>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</si>
  <si>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</si>
  <si>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</si>
  <si>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</si>
  <si>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</si>
  <si>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</si>
  <si>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</si>
  <si>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</si>
  <si>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</si>
  <si>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</si>
  <si>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</si>
  <si>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</si>
  <si>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</si>
  <si>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</si>
  <si>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</si>
  <si>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</si>
  <si>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</si>
  <si>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</si>
  <si>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</si>
  <si>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</si>
  <si>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</si>
  <si>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</si>
  <si>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</si>
  <si>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</si>
  <si>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</si>
  <si>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</si>
  <si>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</si>
  <si>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</si>
  <si>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</si>
  <si>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</si>
  <si>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</si>
  <si>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</si>
  <si>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</si>
  <si>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</si>
  <si>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</si>
  <si>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</si>
  <si>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</si>
  <si>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</si>
  <si>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</si>
  <si>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</si>
  <si>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</si>
  <si>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</si>
  <si>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</si>
  <si>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</si>
  <si>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</si>
  <si>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</si>
  <si>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</si>
  <si>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</si>
  <si>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</si>
  <si>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</si>
  <si>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</si>
  <si>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</si>
  <si>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</si>
  <si>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</si>
  <si>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</si>
  <si>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</si>
  <si>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</si>
  <si>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</si>
  <si>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</si>
  <si>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</si>
  <si>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</si>
  <si>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</si>
  <si>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</si>
  <si>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</si>
  <si>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</si>
  <si>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</si>
  <si>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</si>
  <si>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</si>
  <si>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</si>
  <si>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</si>
  <si>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</si>
  <si>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</si>
  <si>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</si>
  <si>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</si>
  <si>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</si>
  <si>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</si>
  <si>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</si>
  <si>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</si>
  <si>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</si>
  <si>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</si>
  <si>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</si>
  <si>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</si>
  <si>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</si>
  <si>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</si>
  <si>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</si>
  <si>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</si>
  <si>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</si>
  <si>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</si>
  <si>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</si>
  <si>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</si>
  <si>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</si>
  <si>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</si>
  <si>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</si>
  <si>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</si>
  <si>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</si>
  <si>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</si>
  <si>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</si>
  <si>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</si>
  <si>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</si>
  <si>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</si>
  <si>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</si>
  <si>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</si>
  <si>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</si>
  <si>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</si>
  <si>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</si>
  <si>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</si>
  <si>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</si>
  <si>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</si>
  <si>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</si>
  <si>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</si>
  <si>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</si>
  <si>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</si>
  <si>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</si>
  <si>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</si>
  <si>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</si>
  <si>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</si>
  <si>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</si>
  <si>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</si>
  <si>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</si>
  <si>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</si>
  <si>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</si>
  <si>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</si>
  <si>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</si>
  <si>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</si>
  <si>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</si>
  <si>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</si>
  <si>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</si>
  <si>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</si>
  <si>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</si>
  <si>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</si>
  <si>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</si>
  <si>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</si>
  <si>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</si>
  <si>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</si>
  <si>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</si>
  <si>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</si>
  <si>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</si>
  <si>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</si>
  <si>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</si>
  <si>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</si>
  <si>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</si>
  <si>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</si>
  <si>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</si>
  <si>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</si>
  <si>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</si>
  <si>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</si>
  <si>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</si>
  <si>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</si>
  <si>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</si>
  <si>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</si>
  <si>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</si>
  <si>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</si>
  <si>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</si>
  <si>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</si>
  <si>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</si>
  <si>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</si>
  <si>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</si>
  <si>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</si>
  <si>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</si>
  <si>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</si>
  <si>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</si>
  <si>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</si>
  <si>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</si>
  <si>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</si>
  <si>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</si>
  <si>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</si>
  <si>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</si>
  <si>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</si>
  <si>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</si>
  <si>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</si>
  <si>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</si>
  <si>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</si>
  <si>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</si>
  <si>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</si>
  <si>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</si>
  <si>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</si>
  <si>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</si>
  <si>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</si>
  <si>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</si>
  <si>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</si>
  <si>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</si>
  <si>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</si>
  <si>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</si>
  <si>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</si>
  <si>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</si>
  <si>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</si>
  <si>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</si>
  <si>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</si>
  <si>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</si>
  <si>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</si>
  <si>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</si>
  <si>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</si>
  <si>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</si>
  <si>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</si>
  <si>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</si>
  <si>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</si>
  <si>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</si>
  <si>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</si>
  <si>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</si>
  <si>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</si>
  <si>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</si>
  <si>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</si>
  <si>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</si>
  <si>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</si>
  <si>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</si>
  <si>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</si>
  <si>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</si>
  <si>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</si>
  <si>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</si>
  <si>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</si>
  <si>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</si>
  <si>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</si>
  <si>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</si>
  <si>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</si>
  <si>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</si>
  <si>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</si>
  <si>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</si>
  <si>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</si>
  <si>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</si>
  <si>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</si>
  <si>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</si>
  <si>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</si>
  <si>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</si>
  <si>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</si>
  <si>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</si>
  <si>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</si>
  <si>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</si>
  <si>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</si>
  <si>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</si>
  <si>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</si>
  <si>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</si>
  <si>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</si>
  <si>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</si>
  <si>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</si>
  <si>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</si>
  <si>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</si>
  <si>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</si>
  <si>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</si>
  <si>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</si>
  <si>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</si>
  <si>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</si>
  <si>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</si>
  <si>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</si>
  <si>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</si>
  <si>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</si>
  <si>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</si>
  <si>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</si>
  <si>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</si>
  <si>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</si>
  <si>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</si>
  <si>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</si>
  <si>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</si>
  <si>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</si>
  <si>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</si>
  <si>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</si>
  <si>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</si>
  <si>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</si>
  <si>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</si>
  <si>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</si>
  <si>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</si>
  <si>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</si>
  <si>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</si>
  <si>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</si>
  <si>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</si>
  <si>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</si>
  <si>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</si>
  <si>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</si>
  <si>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</si>
  <si>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</si>
  <si>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</si>
  <si>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</si>
  <si>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</si>
  <si>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</si>
  <si>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</si>
  <si>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</si>
  <si>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</si>
  <si>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</si>
  <si>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</si>
  <si>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</si>
  <si>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</si>
  <si>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</si>
  <si>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</si>
  <si>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</si>
  <si>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</si>
  <si>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</si>
  <si>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</si>
  <si>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</si>
  <si>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</si>
  <si>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</si>
  <si>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</si>
  <si>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</si>
  <si>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</si>
  <si>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</si>
  <si>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</si>
  <si>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</si>
  <si>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</si>
  <si>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</si>
  <si>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</si>
  <si>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</si>
  <si>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</si>
  <si>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</si>
  <si>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</si>
  <si>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</si>
  <si>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</si>
  <si>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</si>
  <si>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</si>
  <si>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</si>
  <si>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</si>
  <si>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</si>
  <si>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</si>
  <si>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</si>
  <si>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</si>
  <si>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</si>
  <si>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</si>
  <si>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</si>
  <si>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</si>
  <si>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</si>
  <si>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</si>
  <si>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</si>
  <si>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</si>
  <si>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</si>
  <si>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</si>
  <si>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</si>
  <si>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</si>
  <si>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</si>
  <si>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</si>
  <si>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</si>
  <si>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</si>
  <si>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</si>
  <si>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</si>
  <si>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</si>
  <si>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</si>
  <si>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</si>
  <si>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</si>
  <si>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</si>
  <si>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</si>
  <si>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</si>
  <si>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</si>
  <si>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</si>
  <si>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</si>
  <si>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</si>
  <si>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</si>
  <si>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</si>
  <si>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</si>
  <si>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</si>
  <si>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</si>
  <si>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</si>
  <si>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</si>
  <si>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</si>
  <si>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</si>
  <si>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</si>
  <si>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</si>
  <si>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</si>
  <si>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</si>
  <si>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</si>
  <si>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</si>
  <si>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</si>
  <si>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</si>
  <si>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</si>
  <si>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</si>
  <si>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</si>
  <si>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</si>
  <si>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</si>
  <si>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</si>
  <si>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</si>
  <si>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</si>
  <si>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</si>
  <si>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</si>
  <si>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</si>
  <si>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</si>
  <si>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</si>
  <si>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</si>
  <si>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</si>
  <si>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</si>
  <si>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</si>
  <si>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</si>
  <si>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</si>
  <si>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</si>
  <si>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</si>
  <si>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</si>
  <si>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</si>
  <si>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</si>
  <si>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</si>
  <si>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</si>
  <si>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</si>
  <si>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</si>
  <si>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</si>
  <si>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</si>
  <si>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</si>
  <si>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</si>
  <si>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</si>
  <si>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</si>
  <si>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</si>
  <si>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</si>
  <si>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</si>
  <si>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</si>
  <si>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</si>
  <si>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</si>
  <si>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</si>
  <si>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</si>
  <si>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</si>
  <si>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</si>
  <si>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</si>
  <si>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</si>
  <si>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</si>
  <si>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</si>
  <si>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</si>
  <si>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</si>
  <si>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</si>
  <si>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</si>
  <si>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</si>
  <si>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</si>
  <si>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</si>
  <si>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</si>
  <si>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</si>
  <si>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</si>
  <si>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</si>
  <si>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</si>
  <si>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</si>
  <si>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</si>
  <si>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</si>
  <si>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</si>
  <si>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</si>
  <si>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</si>
  <si>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</si>
  <si>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</si>
  <si>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</si>
  <si>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</si>
  <si>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</si>
  <si>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</si>
  <si>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</si>
  <si>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</si>
  <si>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</si>
  <si>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</si>
  <si>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</si>
  <si>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</si>
  <si>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</si>
  <si>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</si>
  <si>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</si>
  <si>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</si>
  <si>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</si>
  <si>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</si>
  <si>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</si>
  <si>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</si>
  <si>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</si>
  <si>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</si>
  <si>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</si>
  <si>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</si>
  <si>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</si>
  <si>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</si>
  <si>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</si>
  <si>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</si>
  <si>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</si>
  <si>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</si>
  <si>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</si>
  <si>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</si>
  <si>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</si>
  <si>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</si>
  <si>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</si>
  <si>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</si>
  <si>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</si>
  <si>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</si>
  <si>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</si>
  <si>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</si>
  <si>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</si>
  <si>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</si>
  <si>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</si>
  <si>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</si>
  <si>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</si>
  <si>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</si>
  <si>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</si>
  <si>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</si>
  <si>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</si>
  <si>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</si>
  <si>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</si>
  <si>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</si>
  <si>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</si>
  <si>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</si>
  <si>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</si>
  <si>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</si>
  <si>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</si>
  <si>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</si>
  <si>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</si>
  <si>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</si>
  <si>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</si>
  <si>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</si>
  <si>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</si>
  <si>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</si>
  <si>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</si>
  <si>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</si>
  <si>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</si>
  <si>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</si>
  <si>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</si>
  <si>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</si>
  <si>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</si>
  <si>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</si>
  <si>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</si>
  <si>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</si>
  <si>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</si>
  <si>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</si>
  <si>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</si>
  <si>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</si>
  <si>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</si>
  <si>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</si>
  <si>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</si>
  <si>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</si>
  <si>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</si>
  <si>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</si>
  <si>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</si>
  <si>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</si>
  <si>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</si>
  <si>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</si>
  <si>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</si>
  <si>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</si>
  <si>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</si>
  <si>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</si>
  <si>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</si>
  <si>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</si>
  <si>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</si>
  <si>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</si>
  <si>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</si>
  <si>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</si>
  <si>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</si>
  <si>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</si>
  <si>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</si>
  <si>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</si>
  <si>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</si>
  <si>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</si>
  <si>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</si>
  <si>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</si>
  <si>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</si>
  <si>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</si>
  <si>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</si>
  <si>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</si>
  <si>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</si>
  <si>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</si>
  <si>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</si>
  <si>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</si>
  <si>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</si>
  <si>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</si>
  <si>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</si>
  <si>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</si>
  <si>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</si>
  <si>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</si>
  <si>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</si>
  <si>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</si>
  <si>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</si>
  <si>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</si>
  <si>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</si>
  <si>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</si>
  <si>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</si>
  <si>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</si>
  <si>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</si>
  <si>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</si>
  <si>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</si>
  <si>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</si>
  <si>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</si>
  <si>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</si>
  <si>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</si>
  <si>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</si>
  <si>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</si>
  <si>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</si>
  <si>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</si>
  <si>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</si>
  <si>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</si>
  <si>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</si>
  <si>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</si>
  <si>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</si>
  <si>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</si>
  <si>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</si>
  <si>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</si>
  <si>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</si>
  <si>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</si>
  <si>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</si>
  <si>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</si>
  <si>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</si>
  <si>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</si>
  <si>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</si>
  <si>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</si>
  <si>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</si>
  <si>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</si>
  <si>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</si>
  <si>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</si>
  <si>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</si>
  <si>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</si>
  <si>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</si>
  <si>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</si>
  <si>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</si>
  <si>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</si>
  <si>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</si>
  <si>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</si>
  <si>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</si>
  <si>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</si>
  <si>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</si>
  <si>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</si>
  <si>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</si>
  <si>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</si>
  <si>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</si>
  <si>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</si>
  <si>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</si>
  <si>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</si>
  <si>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</si>
  <si>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</si>
  <si>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</si>
  <si>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</si>
  <si>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</si>
  <si>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</si>
  <si>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</si>
  <si>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</si>
  <si>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</si>
  <si>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</si>
  <si>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</si>
  <si>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</si>
  <si>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</si>
  <si>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</si>
  <si>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</si>
  <si>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</si>
  <si>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</si>
  <si>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</si>
  <si>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</si>
  <si>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</si>
  <si>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</si>
  <si>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</si>
  <si>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</si>
  <si>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</si>
  <si>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</si>
  <si>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</si>
  <si>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</si>
  <si>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</si>
  <si>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</si>
  <si>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</si>
  <si>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</si>
  <si>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</si>
  <si>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</si>
  <si>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</si>
  <si>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</si>
  <si>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</si>
  <si>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</si>
  <si>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</si>
  <si>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</si>
  <si>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</si>
  <si>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</si>
  <si>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</si>
  <si>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</si>
  <si>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</si>
  <si>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</si>
  <si>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</si>
  <si>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</si>
  <si>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</si>
  <si>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</si>
  <si>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</si>
  <si>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</si>
  <si>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</si>
  <si>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</si>
  <si>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</si>
  <si>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</si>
  <si>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</si>
  <si>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</si>
  <si>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</si>
  <si>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</si>
  <si>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</si>
  <si>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</si>
  <si>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</si>
  <si>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</si>
  <si>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</si>
  <si>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</si>
  <si>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</si>
  <si>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</si>
  <si>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</si>
  <si>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</si>
  <si>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</si>
  <si>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</si>
  <si>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</si>
  <si>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</si>
  <si>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</si>
  <si>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</si>
  <si>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</si>
  <si>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</si>
  <si>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</si>
  <si>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</si>
  <si>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</si>
  <si>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</si>
  <si>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</si>
  <si>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</si>
  <si>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</si>
  <si>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</si>
  <si>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</si>
  <si>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</si>
  <si>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</si>
  <si>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</si>
  <si>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</si>
  <si>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</si>
  <si>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</si>
  <si>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</si>
  <si>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</si>
  <si>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</si>
  <si>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</si>
  <si>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</si>
  <si>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</si>
  <si>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</si>
  <si>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</si>
  <si>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</si>
  <si>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</si>
  <si>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</si>
  <si>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</si>
  <si>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</si>
  <si>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</si>
  <si>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</si>
  <si>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</si>
  <si>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</si>
  <si>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</si>
  <si>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</si>
  <si>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</si>
  <si>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</si>
  <si>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</si>
  <si>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</si>
  <si>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</si>
  <si>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</si>
  <si>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</si>
  <si>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</si>
  <si>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</si>
  <si>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</si>
  <si>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</si>
  <si>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</si>
  <si>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</si>
  <si>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</si>
  <si>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</si>
  <si>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</si>
  <si>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</si>
  <si>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</si>
  <si>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</si>
  <si>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</si>
  <si>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</si>
  <si>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</si>
  <si>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</si>
  <si>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</si>
  <si>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</si>
  <si>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</si>
  <si>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</si>
  <si>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</si>
  <si>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</si>
  <si>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</si>
  <si>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</si>
  <si>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</si>
  <si>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</si>
  <si>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</si>
  <si>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</si>
  <si>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</si>
  <si>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</si>
  <si>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</si>
  <si>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</si>
  <si>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</si>
  <si>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</si>
  <si>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</si>
  <si>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</si>
  <si>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</si>
  <si>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</si>
  <si>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</si>
  <si>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</si>
  <si>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</si>
  <si>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</si>
  <si>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</si>
  <si>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</si>
  <si>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</si>
  <si>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</si>
  <si>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</si>
  <si>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</si>
  <si>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</si>
  <si>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</si>
  <si>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</si>
  <si>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</si>
  <si>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</si>
  <si>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</si>
  <si>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</si>
  <si>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</si>
  <si>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</si>
  <si>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</si>
  <si>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</si>
  <si>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</si>
  <si>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</si>
  <si>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</si>
  <si>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</si>
  <si>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</si>
  <si>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</si>
  <si>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</si>
  <si>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</si>
  <si>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</si>
  <si>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</si>
  <si>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</si>
  <si>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</si>
  <si>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</si>
  <si>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</si>
  <si>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</si>
  <si>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</si>
  <si>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</si>
  <si>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</si>
  <si>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</si>
  <si>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</si>
  <si>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</si>
  <si>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</si>
  <si>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</si>
  <si>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</si>
  <si>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</si>
  <si>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</si>
  <si>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</si>
  <si>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</si>
  <si>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</si>
  <si>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</si>
  <si>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</si>
  <si>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</si>
  <si>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</si>
  <si>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</si>
  <si>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</si>
  <si>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</si>
  <si>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</si>
  <si>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</si>
  <si>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</si>
  <si>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</si>
  <si>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</si>
  <si>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</si>
  <si>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</si>
  <si>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</si>
  <si>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</si>
  <si>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</si>
  <si>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</si>
  <si>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</si>
  <si>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</si>
  <si>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</si>
  <si>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</si>
  <si>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</si>
  <si>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</si>
  <si>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</si>
  <si>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</si>
  <si>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</si>
  <si>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</si>
  <si>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</si>
  <si>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</si>
  <si>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</si>
  <si>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</si>
  <si>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</si>
  <si>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</si>
  <si>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</si>
  <si>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</si>
  <si>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</si>
  <si>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</si>
  <si>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</si>
  <si>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</si>
  <si>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</si>
  <si>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</si>
  <si>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</si>
  <si>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</si>
  <si>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</si>
  <si>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</si>
  <si>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</si>
  <si>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</si>
  <si>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</si>
  <si>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</si>
  <si>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</si>
  <si>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</si>
  <si>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</si>
  <si>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</si>
  <si>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</si>
  <si>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</si>
  <si>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</si>
  <si>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</si>
  <si>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</si>
  <si>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</si>
  <si>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</si>
  <si>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</si>
  <si>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</si>
  <si>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</si>
  <si>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</si>
  <si>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</si>
  <si>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</si>
  <si>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</si>
  <si>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</si>
  <si>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</si>
  <si>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</si>
  <si>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</si>
  <si>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</si>
  <si>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</si>
  <si>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</si>
  <si>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</si>
  <si>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</si>
  <si>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</si>
  <si>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</si>
  <si>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</si>
  <si>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</si>
  <si>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</si>
  <si>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</si>
  <si>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</si>
  <si>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</si>
  <si>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</si>
  <si>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</si>
  <si>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</si>
  <si>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</si>
  <si>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</si>
  <si>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</si>
  <si>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</si>
  <si>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</si>
  <si>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</si>
  <si>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</si>
  <si>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</si>
  <si>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</si>
  <si>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</si>
  <si>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</si>
  <si>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</si>
  <si>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</si>
  <si>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</si>
  <si>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</si>
  <si>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</si>
  <si>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</si>
  <si>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</si>
  <si>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</si>
  <si>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</si>
  <si>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</si>
  <si>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</si>
  <si>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</si>
  <si>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</si>
  <si>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</si>
  <si>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</si>
  <si>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</si>
  <si>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</si>
  <si>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</si>
  <si>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</si>
  <si>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</si>
  <si>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</si>
  <si>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</si>
  <si>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</si>
  <si>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</si>
  <si>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</si>
  <si>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</si>
  <si>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</si>
  <si>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</si>
  <si>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</si>
  <si>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</si>
  <si>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</si>
  <si>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</si>
  <si>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</si>
  <si>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</si>
  <si>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</si>
  <si>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</si>
  <si>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</si>
  <si>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</si>
  <si>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</si>
  <si>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</si>
  <si>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</si>
  <si>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</si>
  <si>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</si>
  <si>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</si>
  <si>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</si>
  <si>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</si>
  <si>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</si>
  <si>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</si>
  <si>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</si>
  <si>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</si>
  <si>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</si>
  <si>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</si>
  <si>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</si>
  <si>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</si>
  <si>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</si>
  <si>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</si>
  <si>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</si>
  <si>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</si>
  <si>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</si>
  <si>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</si>
  <si>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</si>
  <si>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</si>
  <si>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</si>
  <si>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</si>
  <si>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</si>
  <si>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</si>
  <si>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</si>
  <si>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</si>
  <si>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</si>
  <si>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</si>
  <si>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</si>
  <si>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</si>
  <si>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</si>
  <si>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</si>
  <si>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</si>
  <si>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</si>
  <si>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</si>
  <si>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</si>
  <si>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</si>
  <si>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</si>
  <si>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</si>
  <si>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</si>
  <si>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</si>
  <si>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</si>
  <si>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</si>
  <si>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</si>
  <si>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</si>
  <si>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</si>
  <si>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</si>
  <si>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</si>
  <si>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</si>
  <si>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</si>
  <si>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</si>
  <si>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</si>
  <si>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</si>
  <si>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</si>
  <si>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</si>
  <si>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</si>
  <si>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</si>
  <si>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</si>
  <si>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</si>
  <si>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</si>
  <si>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</si>
  <si>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</si>
  <si>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</si>
  <si>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</si>
  <si>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</si>
  <si>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</si>
  <si>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</si>
  <si>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</si>
  <si>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</si>
  <si>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</si>
  <si>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</si>
  <si>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</si>
  <si>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</si>
  <si>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</si>
  <si>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</si>
  <si>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</si>
  <si>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</si>
  <si>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</si>
  <si>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</si>
  <si>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</si>
  <si>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</si>
  <si>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</si>
  <si>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</si>
  <si>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</si>
  <si>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</si>
  <si>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</si>
  <si>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</si>
  <si>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</si>
  <si>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</si>
  <si>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</si>
  <si>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</si>
  <si>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</si>
  <si>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</si>
  <si>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</si>
  <si>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</si>
  <si>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</si>
  <si>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</si>
  <si>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</si>
  <si>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</si>
  <si>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</si>
  <si>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</si>
  <si>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</si>
  <si>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</si>
  <si>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</si>
  <si>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</si>
  <si>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</si>
  <si>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</si>
  <si>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</si>
  <si>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</si>
  <si>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</si>
  <si>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</si>
  <si>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</si>
  <si>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</si>
  <si>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</si>
  <si>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</si>
  <si>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</si>
  <si>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</si>
  <si>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</si>
  <si>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</si>
  <si>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</si>
  <si>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</si>
  <si>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</si>
  <si>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</si>
  <si>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</si>
  <si>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</si>
  <si>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</si>
  <si>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</si>
  <si>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</si>
  <si>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</si>
  <si>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</si>
  <si>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</si>
  <si>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</si>
  <si>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</si>
  <si>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</si>
  <si>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</si>
  <si>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</si>
  <si>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</si>
  <si>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</si>
  <si>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</si>
  <si>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</si>
  <si>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</si>
  <si>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</si>
  <si>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</si>
  <si>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</si>
  <si>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</si>
  <si>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</si>
  <si>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</si>
  <si>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</si>
  <si>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</si>
  <si>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</si>
  <si>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</si>
  <si>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</si>
  <si>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</si>
  <si>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</si>
  <si>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</si>
  <si>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</si>
  <si>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</si>
  <si>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</si>
  <si>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</si>
  <si>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</si>
  <si>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</si>
  <si>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</si>
  <si>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</si>
  <si>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</si>
  <si>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</si>
  <si>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</si>
  <si>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</si>
  <si>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</si>
  <si>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</si>
  <si>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</si>
  <si>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</si>
  <si>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</si>
  <si>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</si>
  <si>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</si>
  <si>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</si>
  <si>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</si>
  <si>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</si>
  <si>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</si>
  <si>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</si>
  <si>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</si>
  <si>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</si>
  <si>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</si>
  <si>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</si>
  <si>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</si>
  <si>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</si>
  <si>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</si>
  <si>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</si>
  <si>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</si>
  <si>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</si>
  <si>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</si>
  <si>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</si>
  <si>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</si>
  <si>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</si>
  <si>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</si>
  <si>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</si>
  <si>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</si>
  <si>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</si>
  <si>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</si>
  <si>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</si>
  <si>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</si>
  <si>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</si>
  <si>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</si>
  <si>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</si>
  <si>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</si>
  <si>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</si>
  <si>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</si>
  <si>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</si>
  <si>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</si>
  <si>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</si>
  <si>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</si>
  <si>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</si>
  <si>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</si>
  <si>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</si>
  <si>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</si>
  <si>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</si>
  <si>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</si>
  <si>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</si>
  <si>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</si>
  <si>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</si>
  <si>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</si>
  <si>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</si>
  <si>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</si>
  <si>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</si>
  <si>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</si>
  <si>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</si>
  <si>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</si>
  <si>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</si>
  <si>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</si>
  <si>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</si>
  <si>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</si>
  <si>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</si>
  <si>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</si>
  <si>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</si>
  <si>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</si>
  <si>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</si>
  <si>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</si>
  <si>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</si>
  <si>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</si>
  <si>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</si>
  <si>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</si>
  <si>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</si>
  <si>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</si>
  <si>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</si>
  <si>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</si>
  <si>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</si>
  <si>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</si>
  <si>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</si>
  <si>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</si>
  <si>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</si>
  <si>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</si>
  <si>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</si>
  <si>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</si>
  <si>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</si>
  <si>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</si>
  <si>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</si>
  <si>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</si>
  <si>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</si>
  <si>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</si>
  <si>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</si>
  <si>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</si>
  <si>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</si>
  <si>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</si>
  <si>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</si>
  <si>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</si>
  <si>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</si>
  <si>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</si>
  <si>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</si>
  <si>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</si>
  <si>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</si>
  <si>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</si>
  <si>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</si>
  <si>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</si>
  <si>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</si>
  <si>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</si>
  <si>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</si>
  <si>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</si>
  <si>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</si>
  <si>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</si>
  <si>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</si>
  <si>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</si>
  <si>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</si>
  <si>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</si>
  <si>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</si>
  <si>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</si>
  <si>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</si>
  <si>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</si>
  <si>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</si>
  <si>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</si>
  <si>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</si>
  <si>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</si>
  <si>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</si>
  <si>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</si>
  <si>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</si>
  <si>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</si>
  <si>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</si>
  <si>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</si>
  <si>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</si>
  <si>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</si>
  <si>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</si>
  <si>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</si>
  <si>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</si>
  <si>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</si>
  <si>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</si>
  <si>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</si>
  <si>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</si>
  <si>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</si>
  <si>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</si>
  <si>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</si>
  <si>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</si>
  <si>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</si>
  <si>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</si>
  <si>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</si>
  <si>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</si>
  <si>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</si>
  <si>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</si>
  <si>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</si>
  <si>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</si>
  <si>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</si>
  <si>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</si>
  <si>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</si>
  <si>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</si>
  <si>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</si>
  <si>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</si>
  <si>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</si>
  <si>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</si>
  <si>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</si>
  <si>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</si>
  <si>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</si>
  <si>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</si>
  <si>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</si>
  <si>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</si>
  <si>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</si>
  <si>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</si>
  <si>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</si>
  <si>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</si>
  <si>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</si>
  <si>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</si>
  <si>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</si>
  <si>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</si>
  <si>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</si>
  <si>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</si>
  <si>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</si>
  <si>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</si>
  <si>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</si>
  <si>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</si>
  <si>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</si>
  <si>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</si>
  <si>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</si>
  <si>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</si>
  <si>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</si>
  <si>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</si>
  <si>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</si>
  <si>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</si>
  <si>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</si>
  <si>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</si>
  <si>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</si>
  <si>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</si>
  <si>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</si>
  <si>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</si>
  <si>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</si>
  <si>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</si>
  <si>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</si>
  <si>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</si>
  <si>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</si>
  <si>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</si>
  <si>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</si>
  <si>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</si>
  <si>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</si>
  <si>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</si>
  <si>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</si>
  <si>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</si>
  <si>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</si>
  <si>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</si>
  <si>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</si>
  <si>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</si>
  <si>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</si>
  <si>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</si>
  <si>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</si>
  <si>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</si>
  <si>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</si>
  <si>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</si>
  <si>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</si>
  <si>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</si>
  <si>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</si>
  <si>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</si>
  <si>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</si>
  <si>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</si>
  <si>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</si>
  <si>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</si>
  <si>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</si>
  <si>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</si>
  <si>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</si>
  <si>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</si>
  <si>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</si>
  <si>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</si>
  <si>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</si>
  <si>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</si>
  <si>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</si>
  <si>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</si>
  <si>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</si>
  <si>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</si>
  <si>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</si>
  <si>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</si>
  <si>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</si>
  <si>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</si>
  <si>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</si>
  <si>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</si>
  <si>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</si>
  <si>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</si>
  <si>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</si>
  <si>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</si>
  <si>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</si>
  <si>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</si>
  <si>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</si>
  <si>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</si>
  <si>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</si>
  <si>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</si>
  <si>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</si>
  <si>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</si>
  <si>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</si>
  <si>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</si>
  <si>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</si>
  <si>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</si>
  <si>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</si>
  <si>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</si>
  <si>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</si>
  <si>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</si>
  <si>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</si>
  <si>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</si>
  <si>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</si>
  <si>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</si>
  <si>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</si>
  <si>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</si>
  <si>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</si>
  <si>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</si>
  <si>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</si>
  <si>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</si>
  <si>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</si>
  <si>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</si>
  <si>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</si>
  <si>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</si>
  <si>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</si>
  <si>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</si>
  <si>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</si>
  <si>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</si>
  <si>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</si>
  <si>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</si>
  <si>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</si>
  <si>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</si>
  <si>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</si>
  <si>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</si>
  <si>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</si>
  <si>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</si>
  <si>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</si>
  <si>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</si>
  <si>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</si>
  <si>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</si>
  <si>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</si>
  <si>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</si>
  <si>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</si>
  <si>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</si>
  <si>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</si>
  <si>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</si>
  <si>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</si>
  <si>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</si>
  <si>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</si>
  <si>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</si>
  <si>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</si>
  <si>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</si>
  <si>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</si>
  <si>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</si>
  <si>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</si>
  <si>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</si>
  <si>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</si>
  <si>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</si>
  <si>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</si>
  <si>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</si>
  <si>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</si>
  <si>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</si>
  <si>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</si>
  <si>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</si>
  <si>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</si>
  <si>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</si>
  <si>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</si>
  <si>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</si>
  <si>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</si>
  <si>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</si>
  <si>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</si>
  <si>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</si>
  <si>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</si>
  <si>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</si>
  <si>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</si>
  <si>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</si>
  <si>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</si>
  <si>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</si>
  <si>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</si>
  <si>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</si>
  <si>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</si>
  <si>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</si>
  <si>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</si>
  <si>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</si>
  <si>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</si>
  <si>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</si>
  <si>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</si>
  <si>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</si>
  <si>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</si>
  <si>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</si>
  <si>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</si>
  <si>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</si>
  <si>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</si>
  <si>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</si>
  <si>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</si>
  <si>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</si>
  <si>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</si>
  <si>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</si>
  <si>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</si>
  <si>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</si>
  <si>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</si>
  <si>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</si>
  <si>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</si>
  <si>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</si>
  <si>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</si>
  <si>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</si>
  <si>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</si>
  <si>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</si>
  <si>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</si>
  <si>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</si>
  <si>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</si>
  <si>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</si>
  <si>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</si>
  <si>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</si>
  <si>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</si>
  <si>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</si>
  <si>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</si>
  <si>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</si>
  <si>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</si>
  <si>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</si>
  <si>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</si>
  <si>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</si>
  <si>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</si>
  <si>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</si>
  <si>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</si>
  <si>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</si>
  <si>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</si>
  <si>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</si>
  <si>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</si>
  <si>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</si>
  <si>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</si>
  <si>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</si>
  <si>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</si>
  <si>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</si>
  <si>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</si>
  <si>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</si>
  <si>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</si>
  <si>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</si>
  <si>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</si>
  <si>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</si>
  <si>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</si>
  <si>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</si>
  <si>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</si>
  <si>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</si>
  <si>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</si>
  <si>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</si>
  <si>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</si>
  <si>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</si>
  <si>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</si>
  <si>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</si>
  <si>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</si>
  <si>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</si>
  <si>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</si>
  <si>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</si>
  <si>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</si>
  <si>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</si>
  <si>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</si>
  <si>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</si>
  <si>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</si>
  <si>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</si>
  <si>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</si>
  <si>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</si>
  <si>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</si>
  <si>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</si>
  <si>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</si>
  <si>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</si>
  <si>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</si>
  <si>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</si>
  <si>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</si>
  <si>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</si>
  <si>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</si>
  <si>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</si>
  <si>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</si>
  <si>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</si>
  <si>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</si>
  <si>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</si>
  <si>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</si>
  <si>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</si>
  <si>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</si>
  <si>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</si>
  <si>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</si>
  <si>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</si>
  <si>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</si>
  <si>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</si>
  <si>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</si>
  <si>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</si>
  <si>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</si>
  <si>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</si>
  <si>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</si>
  <si>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</si>
  <si>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</si>
  <si>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</si>
  <si>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</si>
  <si>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</si>
  <si>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</si>
  <si>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</si>
  <si>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</si>
  <si>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</si>
  <si>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</si>
  <si>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</si>
  <si>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</si>
  <si>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</si>
  <si>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</si>
  <si>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</si>
  <si>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</si>
  <si>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</si>
  <si>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</si>
  <si>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</si>
  <si>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</si>
  <si>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</si>
  <si>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</si>
  <si>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</si>
  <si>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</si>
  <si>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</si>
  <si>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</si>
  <si>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</si>
  <si>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</si>
  <si>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</si>
  <si>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</si>
  <si>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</si>
  <si>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</si>
  <si>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</si>
  <si>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</si>
  <si>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</si>
  <si>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</si>
  <si>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</si>
  <si>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</si>
  <si>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</si>
  <si>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</si>
  <si>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</si>
  <si>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</si>
  <si>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</si>
  <si>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</si>
  <si>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</si>
  <si>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</si>
  <si>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</si>
  <si>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</si>
  <si>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</si>
  <si>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</si>
  <si>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</si>
  <si>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</si>
  <si>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</si>
  <si>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</si>
  <si>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</si>
  <si>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</si>
  <si>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</si>
  <si>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</si>
  <si>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</si>
  <si>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</si>
  <si>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</si>
  <si>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</si>
  <si>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</si>
  <si>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</si>
  <si>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</si>
  <si>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</si>
  <si>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</si>
  <si>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</si>
  <si>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</si>
  <si>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</si>
  <si>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</si>
  <si>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</si>
  <si>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</si>
  <si>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</si>
  <si>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</si>
  <si>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</si>
  <si>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</si>
  <si>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</si>
  <si>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</si>
  <si>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</si>
  <si>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</si>
  <si>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</si>
  <si>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</si>
  <si>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</si>
  <si>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</si>
  <si>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</si>
  <si>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</si>
  <si>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</si>
  <si>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</si>
  <si>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</si>
  <si>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</si>
  <si>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</si>
  <si>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</si>
  <si>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</si>
  <si>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</si>
  <si>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</si>
  <si>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</si>
  <si>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</si>
  <si>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</si>
  <si>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</si>
  <si>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</si>
  <si>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</si>
  <si>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</si>
  <si>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</si>
  <si>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</si>
  <si>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</si>
  <si>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</si>
  <si>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</si>
  <si>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</si>
  <si>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</si>
  <si>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</si>
  <si>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</si>
  <si>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</si>
  <si>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</si>
  <si>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</si>
  <si>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</si>
  <si>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</si>
  <si>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</si>
  <si>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</si>
  <si>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</si>
  <si>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</si>
  <si>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</si>
  <si>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</si>
  <si>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</si>
  <si>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</si>
  <si>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</si>
  <si>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</si>
  <si>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</si>
  <si>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</si>
  <si>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</si>
  <si>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</si>
  <si>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</si>
  <si>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</si>
  <si>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</si>
  <si>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</si>
  <si>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</si>
  <si>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</si>
  <si>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</si>
  <si>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</si>
  <si>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</si>
  <si>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</si>
  <si>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</si>
  <si>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</si>
  <si>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</si>
  <si>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</si>
  <si>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</si>
  <si>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</si>
  <si>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</si>
  <si>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</si>
  <si>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</si>
  <si>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</si>
  <si>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</si>
  <si>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</si>
  <si>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</si>
  <si>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</si>
  <si>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</si>
  <si>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</si>
  <si>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</si>
  <si>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</si>
  <si>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</si>
  <si>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</si>
  <si>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</si>
  <si>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</si>
  <si>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</si>
  <si>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</si>
  <si>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</si>
  <si>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</si>
  <si>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</si>
  <si>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</si>
  <si>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</si>
  <si>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</si>
  <si>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</si>
  <si>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</si>
  <si>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</si>
  <si>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</si>
  <si>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</si>
  <si>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</si>
  <si>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</si>
  <si>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</si>
  <si>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</si>
  <si>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</si>
  <si>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</si>
  <si>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</si>
  <si>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</si>
  <si>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</si>
  <si>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</si>
  <si>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</si>
  <si>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</si>
  <si>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</si>
  <si>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</si>
  <si>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</si>
  <si>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</si>
  <si>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</si>
  <si>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</si>
  <si>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</si>
  <si>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</si>
  <si>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</si>
  <si>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</si>
  <si>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</si>
  <si>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</si>
  <si>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</si>
  <si>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</si>
  <si>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</si>
  <si>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</si>
  <si>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</si>
  <si>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</si>
  <si>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</si>
  <si>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</si>
  <si>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</si>
  <si>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</si>
  <si>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</si>
  <si>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</si>
  <si>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</si>
  <si>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</si>
  <si>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</si>
  <si>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</si>
  <si>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</si>
  <si>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</si>
  <si>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</si>
  <si>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</si>
  <si>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</si>
  <si>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</si>
  <si>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</si>
  <si>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</si>
  <si>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</si>
  <si>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</si>
  <si>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</si>
  <si>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</si>
  <si>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</si>
  <si>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</si>
  <si>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</si>
  <si>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</si>
  <si>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</si>
  <si>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</si>
  <si>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</si>
  <si>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</si>
  <si>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</si>
  <si>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</si>
  <si>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</si>
  <si>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</si>
  <si>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</si>
  <si>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</si>
  <si>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</si>
  <si>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</si>
  <si>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</si>
  <si>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</si>
  <si>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</si>
  <si>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</si>
  <si>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</si>
  <si>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</si>
  <si>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</si>
  <si>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</si>
  <si>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</si>
  <si>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</si>
  <si>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</si>
  <si>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</si>
  <si>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</si>
  <si>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</si>
  <si>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</si>
  <si>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</si>
  <si>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</si>
  <si>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</si>
  <si>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</si>
  <si>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</si>
  <si>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</si>
  <si>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</si>
  <si>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</si>
  <si>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</si>
  <si>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</si>
  <si>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</si>
  <si>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</si>
  <si>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</si>
  <si>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</si>
  <si>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</si>
  <si>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</si>
  <si>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</si>
  <si>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</si>
  <si>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</si>
  <si>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</si>
  <si>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</si>
  <si>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</si>
  <si>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</si>
  <si>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</si>
  <si>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</si>
  <si>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</si>
  <si>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</si>
  <si>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</si>
  <si>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</si>
  <si>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</si>
  <si>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</si>
  <si>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</si>
  <si>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</si>
  <si>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</si>
  <si>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</si>
  <si>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</si>
  <si>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</si>
  <si>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</si>
  <si>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</si>
  <si>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</si>
  <si>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</si>
  <si>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</si>
  <si>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</si>
  <si>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</si>
  <si>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</si>
  <si>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</si>
  <si>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</si>
  <si>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</si>
  <si>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</si>
  <si>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</si>
  <si>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</si>
  <si>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</si>
  <si>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</si>
  <si>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</si>
  <si>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</si>
  <si>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</si>
  <si>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</si>
  <si>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</si>
  <si>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</si>
  <si>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</si>
  <si>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</si>
  <si>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</si>
  <si>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</si>
  <si>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</si>
  <si>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</si>
  <si>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</si>
  <si>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</si>
  <si>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</si>
  <si>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</si>
  <si>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</si>
  <si>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</si>
  <si>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</si>
  <si>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</si>
  <si>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</si>
  <si>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</si>
  <si>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</si>
  <si>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</si>
  <si>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</si>
  <si>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</si>
  <si>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</si>
  <si>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</si>
  <si>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</si>
  <si>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</si>
  <si>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</si>
  <si>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</si>
  <si>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</si>
  <si>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</si>
  <si>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</si>
  <si>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</si>
  <si>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</si>
  <si>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</si>
  <si>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</si>
  <si>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</si>
  <si>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</si>
  <si>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</si>
  <si>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</si>
  <si>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</si>
  <si>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</si>
  <si>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</si>
  <si>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</si>
  <si>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</si>
  <si>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</si>
  <si>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</si>
  <si>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</si>
  <si>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</si>
  <si>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</si>
  <si>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</si>
  <si>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</si>
  <si>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</si>
  <si>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</si>
  <si>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</si>
  <si>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</si>
  <si>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</si>
  <si>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</si>
  <si>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</si>
  <si>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</si>
  <si>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</si>
  <si>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</si>
  <si>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</si>
  <si>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</si>
  <si>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</si>
  <si>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</si>
  <si>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</si>
  <si>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</si>
  <si>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</si>
  <si>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</si>
  <si>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</si>
  <si>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</si>
  <si>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</si>
  <si>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</si>
  <si>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</si>
  <si>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</si>
  <si>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</si>
  <si>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</si>
  <si>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</si>
  <si>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</si>
  <si>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</si>
  <si>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</si>
  <si>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</si>
  <si>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</si>
  <si>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</si>
  <si>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</si>
  <si>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</si>
  <si>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</si>
  <si>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</si>
  <si>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</si>
  <si>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</si>
  <si>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</si>
  <si>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</si>
  <si>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</si>
  <si>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</si>
  <si>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</si>
  <si>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</si>
  <si>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</si>
  <si>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</si>
  <si>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</si>
  <si>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</si>
  <si>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</si>
  <si>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</si>
  <si>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</si>
  <si>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</si>
  <si>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</si>
  <si>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</si>
  <si>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</si>
  <si>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</si>
  <si>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</si>
  <si>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</si>
  <si>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</si>
  <si>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</si>
  <si>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</si>
  <si>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</si>
  <si>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</si>
  <si>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</si>
  <si>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</si>
  <si>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</si>
  <si>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</si>
  <si>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</si>
  <si>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</si>
  <si>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</si>
  <si>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</si>
  <si>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</si>
  <si>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</si>
  <si>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</si>
  <si>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</si>
  <si>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</si>
  <si>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</si>
  <si>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</si>
  <si>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</si>
  <si>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</si>
  <si>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</si>
  <si>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</si>
  <si>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</si>
  <si>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</si>
  <si>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</si>
  <si>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</si>
  <si>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</si>
  <si>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</si>
  <si>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</si>
  <si>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</si>
  <si>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</si>
  <si>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</si>
  <si>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</si>
  <si>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</si>
  <si>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</si>
  <si>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</si>
  <si>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</si>
  <si>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</si>
  <si>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</si>
  <si>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</si>
  <si>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</si>
  <si>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</si>
  <si>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</si>
  <si>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</si>
  <si>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</si>
  <si>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</si>
  <si>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</si>
  <si>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</si>
  <si>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</si>
  <si>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</si>
  <si>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</si>
  <si>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</si>
  <si>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</si>
  <si>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</si>
  <si>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</si>
  <si>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</si>
  <si>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</si>
  <si>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</si>
  <si>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</si>
  <si>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</si>
  <si>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</si>
  <si>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</si>
  <si>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</si>
  <si>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</si>
  <si>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</si>
  <si>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</si>
  <si>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</si>
  <si>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</si>
  <si>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</si>
  <si>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</si>
  <si>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</si>
  <si>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</si>
  <si>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</si>
  <si>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</si>
  <si>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</si>
  <si>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</si>
  <si>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</si>
  <si>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</si>
  <si>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</si>
  <si>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</si>
  <si>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</si>
  <si>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</si>
  <si>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</si>
  <si>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</si>
  <si>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</si>
  <si>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</si>
  <si>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</si>
  <si>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</si>
  <si>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</si>
  <si>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</si>
  <si>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</si>
  <si>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</si>
  <si>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</si>
  <si>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</si>
  <si>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</si>
  <si>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</si>
  <si>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</si>
  <si>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</si>
  <si>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</si>
  <si>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</si>
  <si>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</si>
  <si>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</si>
  <si>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</si>
  <si>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</si>
  <si>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</si>
  <si>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</si>
  <si>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</si>
  <si>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</si>
  <si>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</si>
  <si>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</si>
  <si>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</si>
  <si>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</si>
  <si>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</si>
  <si>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</si>
  <si>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</si>
  <si>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</si>
  <si>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</si>
  <si>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</si>
  <si>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</si>
  <si>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</si>
  <si>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</si>
  <si>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</si>
  <si>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</si>
  <si>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</si>
  <si>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</si>
  <si>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</si>
  <si>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</si>
  <si>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</si>
  <si>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</si>
  <si>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</si>
  <si>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</si>
  <si>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</si>
  <si>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</si>
  <si>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</si>
  <si>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</si>
  <si>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</si>
  <si>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</si>
  <si>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</si>
  <si>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</si>
  <si>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</si>
  <si>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</si>
  <si>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</si>
  <si>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</si>
  <si>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</si>
  <si>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</si>
  <si>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</si>
  <si>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</si>
  <si>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</si>
  <si>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</si>
  <si>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</si>
  <si>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</si>
  <si>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</si>
  <si>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</si>
  <si>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</si>
  <si>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</si>
  <si>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</si>
  <si>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</si>
  <si>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</si>
  <si>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</si>
  <si>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</si>
  <si>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</si>
  <si>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</si>
  <si>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</si>
  <si>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</si>
  <si>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</si>
  <si>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</si>
  <si>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</si>
  <si>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</si>
  <si>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</si>
  <si>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</si>
  <si>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</si>
  <si>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</si>
  <si>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</si>
  <si>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</si>
  <si>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</si>
  <si>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</si>
  <si>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</si>
  <si>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</si>
  <si>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</si>
  <si>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</si>
  <si>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</si>
  <si>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</si>
  <si>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</si>
  <si>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</si>
  <si>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</si>
  <si>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</si>
  <si>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</si>
  <si>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</si>
  <si>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</si>
  <si>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</si>
  <si>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</si>
  <si>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</si>
  <si>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</si>
  <si>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</si>
  <si>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</si>
  <si>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</si>
  <si>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</si>
  <si>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</si>
  <si>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</si>
  <si>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</si>
  <si>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</si>
  <si>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</si>
  <si>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</si>
  <si>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</si>
  <si>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</si>
  <si>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</si>
  <si>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</si>
  <si>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</si>
  <si>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</si>
  <si>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</si>
  <si>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</si>
  <si>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</si>
  <si>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</si>
  <si>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</si>
  <si>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</si>
  <si>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</si>
  <si>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</si>
  <si>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</si>
  <si>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</si>
  <si>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</si>
  <si>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</si>
  <si>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</si>
  <si>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</si>
  <si>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</si>
  <si>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</si>
  <si>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</si>
  <si>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</si>
  <si>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</si>
  <si>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</si>
  <si>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</si>
  <si>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</si>
  <si>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</si>
  <si>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</si>
  <si>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</si>
  <si>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</si>
  <si>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</si>
  <si>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</si>
  <si>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</si>
  <si>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</si>
  <si>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</si>
  <si>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</si>
  <si>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</si>
  <si>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</si>
  <si>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</si>
  <si>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</si>
  <si>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</si>
  <si>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</si>
  <si>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</si>
  <si>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</si>
  <si>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</si>
  <si>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</si>
  <si>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</si>
  <si>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</si>
  <si>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</si>
  <si>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</si>
  <si>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</si>
  <si>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</si>
  <si>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</si>
  <si>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</si>
  <si>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</si>
  <si>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</si>
  <si>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</si>
  <si>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</si>
  <si>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</si>
  <si>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</si>
  <si>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</si>
  <si>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</si>
  <si>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</si>
  <si>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</si>
  <si>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</si>
  <si>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</si>
  <si>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</si>
  <si>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</si>
  <si>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</si>
  <si>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</si>
  <si>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</si>
  <si>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</si>
  <si>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</si>
  <si>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</si>
  <si>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</si>
  <si>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</si>
  <si>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</si>
  <si>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</si>
  <si>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</si>
  <si>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</si>
  <si>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</si>
  <si>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</si>
  <si>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</si>
  <si>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</si>
  <si>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</si>
  <si>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</si>
  <si>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</si>
  <si>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</si>
  <si>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</si>
  <si>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</si>
  <si>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</si>
  <si>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</si>
  <si>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</si>
  <si>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</si>
  <si>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</si>
  <si>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</si>
  <si>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</si>
  <si>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</si>
  <si>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</si>
  <si>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</si>
  <si>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</si>
  <si>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</si>
  <si>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</si>
  <si>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</si>
  <si>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</si>
  <si>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</si>
  <si>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</si>
  <si>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</si>
  <si>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</si>
  <si>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</si>
  <si>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</si>
  <si>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</si>
  <si>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</si>
  <si>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</si>
  <si>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</si>
  <si>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</si>
  <si>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</si>
  <si>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</si>
  <si>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</si>
  <si>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</si>
  <si>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</si>
  <si>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</si>
  <si>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</si>
  <si>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</si>
  <si>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</si>
  <si>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</si>
  <si>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</si>
  <si>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</si>
  <si>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</si>
  <si>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</si>
  <si>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</si>
  <si>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</si>
  <si>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</si>
  <si>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</si>
  <si>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</si>
  <si>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</si>
  <si>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</si>
  <si>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</si>
  <si>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</si>
  <si>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</si>
  <si>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</si>
  <si>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</si>
  <si>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</si>
  <si>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</si>
  <si>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</si>
  <si>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</si>
  <si>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</si>
  <si>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</si>
  <si>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</si>
  <si>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</si>
  <si>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</si>
  <si>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</si>
  <si>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</si>
  <si>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</si>
  <si>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</si>
  <si>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</si>
  <si>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</si>
  <si>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</si>
  <si>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</si>
  <si>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</si>
  <si>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</si>
  <si>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</si>
  <si>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</si>
  <si>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</si>
  <si>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</si>
  <si>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</si>
  <si>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</si>
  <si>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</si>
  <si>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</si>
  <si>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</si>
  <si>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</si>
  <si>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</si>
  <si>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</si>
  <si>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</si>
  <si>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</si>
  <si>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</si>
  <si>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</si>
  <si>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</si>
  <si>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</si>
  <si>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</si>
  <si>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</si>
  <si>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</si>
  <si>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</si>
  <si>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</si>
  <si>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</si>
  <si>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</si>
  <si>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</si>
  <si>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</si>
  <si>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</si>
  <si>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</si>
  <si>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</si>
  <si>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</si>
  <si>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</si>
  <si>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</si>
  <si>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</si>
  <si>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</si>
  <si>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</si>
  <si>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</si>
  <si>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</si>
  <si>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</si>
  <si>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</si>
  <si>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</si>
  <si>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</si>
  <si>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</si>
  <si>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</si>
  <si>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</si>
  <si>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</si>
  <si>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</si>
  <si>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</si>
  <si>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</si>
  <si>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</si>
  <si>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</si>
  <si>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</si>
  <si>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</si>
  <si>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</si>
  <si>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</si>
  <si>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</si>
  <si>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</si>
  <si>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</si>
  <si>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</si>
  <si>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</si>
  <si>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</si>
  <si>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</si>
  <si>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</si>
  <si>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</si>
  <si>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</si>
  <si>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</si>
  <si>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</si>
  <si>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</si>
  <si>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</si>
  <si>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</si>
  <si>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</si>
  <si>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</si>
  <si>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</si>
  <si>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</si>
  <si>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</si>
  <si>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</si>
  <si>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</si>
  <si>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</si>
  <si>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</si>
  <si>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</si>
  <si>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</si>
  <si>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</si>
  <si>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</si>
  <si>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</si>
  <si>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</si>
  <si>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</si>
  <si>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</si>
  <si>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</si>
  <si>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</si>
  <si>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</si>
  <si>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</si>
  <si>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</si>
  <si>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</si>
  <si>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</si>
  <si>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</si>
  <si>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</si>
  <si>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</si>
  <si>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</si>
  <si>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</si>
  <si>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</si>
  <si>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</si>
  <si>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</si>
  <si>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</si>
  <si>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</si>
  <si>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</si>
  <si>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</si>
  <si>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</si>
  <si>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</si>
  <si>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</si>
  <si>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</si>
  <si>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</si>
  <si>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</si>
  <si>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</si>
  <si>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</si>
  <si>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</si>
  <si>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</si>
  <si>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</si>
  <si>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</si>
  <si>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</si>
  <si>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</si>
  <si>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</si>
  <si>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</si>
  <si>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</si>
  <si>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</si>
  <si>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</si>
  <si>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</si>
  <si>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</si>
  <si>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</si>
  <si>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</si>
  <si>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</si>
  <si>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</si>
  <si>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</si>
  <si>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</si>
  <si>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</si>
  <si>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</si>
  <si>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</si>
  <si>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</si>
  <si>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</si>
  <si>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</si>
  <si>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</si>
  <si>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</si>
  <si>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</si>
  <si>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</si>
  <si>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</si>
  <si>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</si>
  <si>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</si>
  <si>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</si>
  <si>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</si>
  <si>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</si>
  <si>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</si>
  <si>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</si>
  <si>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</si>
  <si>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</si>
  <si>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</si>
  <si>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</si>
  <si>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</si>
  <si>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</si>
  <si>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</si>
  <si>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</si>
  <si>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</si>
  <si>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</si>
  <si>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</si>
  <si>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</si>
  <si>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</si>
  <si>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</si>
  <si>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</si>
  <si>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</si>
  <si>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</si>
  <si>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</si>
  <si>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</si>
  <si>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</si>
  <si>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</si>
  <si>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</si>
  <si>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</si>
  <si>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</si>
  <si>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</si>
  <si>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</si>
  <si>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</si>
  <si>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</si>
  <si>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</si>
  <si>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</si>
  <si>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</si>
  <si>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</si>
  <si>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</si>
  <si>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</si>
  <si>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</si>
  <si>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</si>
  <si>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</si>
  <si>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</si>
  <si>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</si>
  <si>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</si>
  <si>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</si>
  <si>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</si>
  <si>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</si>
  <si>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</si>
  <si>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</si>
  <si>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</si>
  <si>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</si>
  <si>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</si>
  <si>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</si>
  <si>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</si>
  <si>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</si>
  <si>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</si>
  <si>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</si>
  <si>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</si>
  <si>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</si>
  <si>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</si>
  <si>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</si>
  <si>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</si>
  <si>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</si>
  <si>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</si>
  <si>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</si>
  <si>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</si>
  <si>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</si>
  <si>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</si>
  <si>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</si>
  <si>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</si>
  <si>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</si>
  <si>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</si>
  <si>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</si>
  <si>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</si>
  <si>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</si>
  <si>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</si>
  <si>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</si>
  <si>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</si>
  <si>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</si>
  <si>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</si>
  <si>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</si>
  <si>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</si>
  <si>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</si>
  <si>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</si>
  <si>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</si>
  <si>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</si>
  <si>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</si>
  <si>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</si>
  <si>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</si>
  <si>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</si>
  <si>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</si>
  <si>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</si>
  <si>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</si>
  <si>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</si>
  <si>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</si>
  <si>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</si>
  <si>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</si>
  <si>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</si>
  <si>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</si>
  <si>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</si>
  <si>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</si>
  <si>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</si>
  <si>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</si>
  <si>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</si>
  <si>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</si>
  <si>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</si>
  <si>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</si>
  <si>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</si>
  <si>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</si>
  <si>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</si>
  <si>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</si>
  <si>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</si>
  <si>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</si>
  <si>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</si>
  <si>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</si>
  <si>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</si>
  <si>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</si>
  <si>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</si>
  <si>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</si>
  <si>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</si>
  <si>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</si>
  <si>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</si>
  <si>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</si>
  <si>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</si>
  <si>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</si>
  <si>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</si>
  <si>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</si>
  <si>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</si>
  <si>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</si>
  <si>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</si>
  <si>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</si>
  <si>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</si>
  <si>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</si>
  <si>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</si>
  <si>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</si>
  <si>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</si>
  <si>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</si>
  <si>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</si>
  <si>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</si>
  <si>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</si>
  <si>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</si>
  <si>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</si>
  <si>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</si>
  <si>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</si>
  <si>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</si>
  <si>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</si>
  <si>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</si>
  <si>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</si>
  <si>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</si>
  <si>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</si>
  <si>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</si>
  <si>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</si>
  <si>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</si>
  <si>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</si>
  <si>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</si>
  <si>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</si>
  <si>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</si>
  <si>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</si>
  <si>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</si>
  <si>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</si>
  <si>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</si>
  <si>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</si>
  <si>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</si>
  <si>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</si>
  <si>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</si>
  <si>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</si>
  <si>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</si>
  <si>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</si>
  <si>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</si>
  <si>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</si>
  <si>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</si>
  <si>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</si>
  <si>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</si>
  <si>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</si>
  <si>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</si>
  <si>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</si>
  <si>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</si>
  <si>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</si>
  <si>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</si>
  <si>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</si>
  <si>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</si>
  <si>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</si>
  <si>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</si>
  <si>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</si>
  <si>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</si>
  <si>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</si>
  <si>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</si>
  <si>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</si>
  <si>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</si>
  <si>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</si>
  <si>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</si>
  <si>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</si>
  <si>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</si>
  <si>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</si>
  <si>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</si>
  <si>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</si>
  <si>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</si>
  <si>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</si>
  <si>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</si>
  <si>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</si>
  <si>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</si>
  <si>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</si>
  <si>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</si>
  <si>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</si>
  <si>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</si>
  <si>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</si>
  <si>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</si>
  <si>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</si>
  <si>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</si>
  <si>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</si>
  <si>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</si>
  <si>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</si>
  <si>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</si>
  <si>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</si>
  <si>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</si>
  <si>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</si>
  <si>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</si>
  <si>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</si>
  <si>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</si>
  <si>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</si>
  <si>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</si>
  <si>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</si>
  <si>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</si>
  <si>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</si>
  <si>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</si>
  <si>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</si>
  <si>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</si>
  <si>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</si>
  <si>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</si>
  <si>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</si>
  <si>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</si>
  <si>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</si>
  <si>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</si>
  <si>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</si>
  <si>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</si>
  <si>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</si>
  <si>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</si>
  <si>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</si>
  <si>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</si>
  <si>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</si>
  <si>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</si>
  <si>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</si>
  <si>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</si>
  <si>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</si>
  <si>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</si>
  <si>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</si>
  <si>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</si>
  <si>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</si>
  <si>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</si>
  <si>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</si>
  <si>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</si>
  <si>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</si>
  <si>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</si>
  <si>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</si>
  <si>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</si>
  <si>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</si>
  <si>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</si>
  <si>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</si>
  <si>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</si>
  <si>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</si>
  <si>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</si>
  <si>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</si>
  <si>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</si>
  <si>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</si>
  <si>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</si>
  <si>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</si>
  <si>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</si>
  <si>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</si>
  <si>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</si>
  <si>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</si>
  <si>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</si>
  <si>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</si>
  <si>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</si>
  <si>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</si>
  <si>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</si>
  <si>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</si>
  <si>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</si>
  <si>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</si>
  <si>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</si>
  <si>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</si>
  <si>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</si>
  <si>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</si>
  <si>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</si>
  <si>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</si>
  <si>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</si>
  <si>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</si>
  <si>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</si>
  <si>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</si>
  <si>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</si>
  <si>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</si>
  <si>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</si>
  <si>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</si>
  <si>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</si>
  <si>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</si>
  <si>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</si>
  <si>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</si>
  <si>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</si>
  <si>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</si>
  <si>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</si>
  <si>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</si>
  <si>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</si>
  <si>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</si>
  <si>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</si>
  <si>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</si>
  <si>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</si>
  <si>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</si>
  <si>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</si>
  <si>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</si>
  <si>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</si>
  <si>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</si>
  <si>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</si>
  <si>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</si>
  <si>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</si>
  <si>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</si>
  <si>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</si>
  <si>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</si>
  <si>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</si>
  <si>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</si>
  <si>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</si>
  <si>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</si>
  <si>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</si>
  <si>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</si>
  <si>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</si>
  <si>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</si>
  <si>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</si>
  <si>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</si>
  <si>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</si>
  <si>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</si>
  <si>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</si>
  <si>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</si>
  <si>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</si>
  <si>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</si>
  <si>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</si>
  <si>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</si>
  <si>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</si>
  <si>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</si>
  <si>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</si>
  <si>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</si>
  <si>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</si>
  <si>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</si>
  <si>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</si>
  <si>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</si>
  <si>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</si>
  <si>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</si>
  <si>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</si>
  <si>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</si>
  <si>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</si>
  <si>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</si>
  <si>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</si>
  <si>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</si>
  <si>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</si>
  <si>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</si>
  <si>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</si>
  <si>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</si>
  <si>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</si>
  <si>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</si>
  <si>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</si>
  <si>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</si>
  <si>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</si>
  <si>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</si>
  <si>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</si>
  <si>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</si>
  <si>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</si>
  <si>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</si>
  <si>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</si>
  <si>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</si>
  <si>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</si>
  <si>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</si>
  <si>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</si>
  <si>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</si>
  <si>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</si>
  <si>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</si>
  <si>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</si>
  <si>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</si>
  <si>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</si>
  <si>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</si>
  <si>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</si>
  <si>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</si>
  <si>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</si>
  <si>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</si>
  <si>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</si>
  <si>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</si>
  <si>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</si>
  <si>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</si>
  <si>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</si>
  <si>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</si>
  <si>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</si>
  <si>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</si>
  <si>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</si>
  <si>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</si>
  <si>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</si>
  <si>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</si>
  <si>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</si>
  <si>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</si>
  <si>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</si>
  <si>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</si>
  <si>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</si>
  <si>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</si>
  <si>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</si>
  <si>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</si>
  <si>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</si>
  <si>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</si>
  <si>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</si>
  <si>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</si>
  <si>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</si>
  <si>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</si>
  <si>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</si>
  <si>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</si>
  <si>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</si>
  <si>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</si>
  <si>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</si>
  <si>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</si>
  <si>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</si>
  <si>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</si>
  <si>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</si>
  <si>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</si>
  <si>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</si>
  <si>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</si>
  <si>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</si>
  <si>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</si>
  <si>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</si>
  <si>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</si>
  <si>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</si>
  <si>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</si>
  <si>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</si>
  <si>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</si>
  <si>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</si>
  <si>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</si>
  <si>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</si>
  <si>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</si>
  <si>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</si>
  <si>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</si>
  <si>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</si>
  <si>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</si>
  <si>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</si>
  <si>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</si>
  <si>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</si>
  <si>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</si>
  <si>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</si>
  <si>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</si>
  <si>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</si>
  <si>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</si>
  <si>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</si>
  <si>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</si>
  <si>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</si>
  <si>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</si>
  <si>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</si>
  <si>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</si>
  <si>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</si>
  <si>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</si>
  <si>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</si>
  <si>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</si>
  <si>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</si>
  <si>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</si>
  <si>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</si>
  <si>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</si>
  <si>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</si>
  <si>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</si>
  <si>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</si>
  <si>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</si>
  <si>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</si>
  <si>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</si>
  <si>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</si>
  <si>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</si>
  <si>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</si>
  <si>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</si>
  <si>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</si>
  <si>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</si>
  <si>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</si>
  <si>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</si>
  <si>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</si>
  <si>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</si>
  <si>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</si>
  <si>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</si>
  <si>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</si>
  <si>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</si>
  <si>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</si>
  <si>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</si>
  <si>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</si>
  <si>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</si>
  <si>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</si>
  <si>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</si>
  <si>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</si>
  <si>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</si>
  <si>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</si>
  <si>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</si>
  <si>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</si>
  <si>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</si>
  <si>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</si>
  <si>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</si>
  <si>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</si>
  <si>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</si>
  <si>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</si>
  <si>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</si>
  <si>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</si>
  <si>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</si>
  <si>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</si>
  <si>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</si>
  <si>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</si>
  <si>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</si>
  <si>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</si>
  <si>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</si>
  <si>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</si>
  <si>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</si>
  <si>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</si>
  <si>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</si>
  <si>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</si>
  <si>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</si>
  <si>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</si>
  <si>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</si>
  <si>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</si>
  <si>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</si>
  <si>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</si>
  <si>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</si>
  <si>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</si>
  <si>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</si>
  <si>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</si>
  <si>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</si>
  <si>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</si>
  <si>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</si>
  <si>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</si>
  <si>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</si>
  <si>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</si>
  <si>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</si>
  <si>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</si>
  <si>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</si>
  <si>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</si>
  <si>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</si>
  <si>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</si>
  <si>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</si>
  <si>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</si>
  <si>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</si>
  <si>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</si>
  <si>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</si>
  <si>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</si>
  <si>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</si>
  <si>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</si>
  <si>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</si>
  <si>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</si>
  <si>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</si>
  <si>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</si>
  <si>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</si>
  <si>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</si>
  <si>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</si>
  <si>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</si>
  <si>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</si>
  <si>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</si>
  <si>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</si>
  <si>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</si>
  <si>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</si>
  <si>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</si>
  <si>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</si>
  <si>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</si>
  <si>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</si>
  <si>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</si>
  <si>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</si>
  <si>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</si>
  <si>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</si>
  <si>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</si>
  <si>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</si>
  <si>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</si>
  <si>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</si>
  <si>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</si>
  <si>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</si>
  <si>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</si>
  <si>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</si>
  <si>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</si>
  <si>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</si>
  <si>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</si>
  <si>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</si>
  <si>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</si>
  <si>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</si>
  <si>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</si>
  <si>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</si>
  <si>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</si>
  <si>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</si>
  <si>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</si>
  <si>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</si>
  <si>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</si>
  <si>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</si>
  <si>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</si>
  <si>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</si>
  <si>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</si>
  <si>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</si>
  <si>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</si>
  <si>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</si>
  <si>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</si>
  <si>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</si>
  <si>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</si>
  <si>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</si>
  <si>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</si>
  <si>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</si>
  <si>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</si>
  <si>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</si>
  <si>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</si>
  <si>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</si>
  <si>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</si>
  <si>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</si>
  <si>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</si>
  <si>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</si>
  <si>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</si>
  <si>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</si>
  <si>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</si>
  <si>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</si>
  <si>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</si>
  <si>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</si>
  <si>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</si>
  <si>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</si>
  <si>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</si>
  <si>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</si>
  <si>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</si>
  <si>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</si>
  <si>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</si>
  <si>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</si>
  <si>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</si>
  <si>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</si>
  <si>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</si>
  <si>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</si>
  <si>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</si>
  <si>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</si>
  <si>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</si>
  <si>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</si>
  <si>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</si>
  <si>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</si>
  <si>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</si>
  <si>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</si>
  <si>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</si>
  <si>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</si>
  <si>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</si>
  <si>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</si>
  <si>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</si>
  <si>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</si>
  <si>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</si>
  <si>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</si>
  <si>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</si>
  <si>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</si>
  <si>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</si>
  <si>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</si>
  <si>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</si>
  <si>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</si>
  <si>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</si>
  <si>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</si>
  <si>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</si>
  <si>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</si>
  <si>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</si>
  <si>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</si>
  <si>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</si>
  <si>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</si>
  <si>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</si>
  <si>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</si>
  <si>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</si>
  <si>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</si>
  <si>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</si>
  <si>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</si>
  <si>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</si>
  <si>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</si>
  <si>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</si>
  <si>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</si>
  <si>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</si>
  <si>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</si>
  <si>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</si>
  <si>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</si>
  <si>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</si>
  <si>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</si>
  <si>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</si>
  <si>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</si>
  <si>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</si>
  <si>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</si>
  <si>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</si>
  <si>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</si>
  <si>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</si>
  <si>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</si>
  <si>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</si>
  <si>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</si>
  <si>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</si>
  <si>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</si>
  <si>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</si>
  <si>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</si>
  <si>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</si>
  <si>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</si>
  <si>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</si>
  <si>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</si>
  <si>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</si>
  <si>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</si>
  <si>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</si>
  <si>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</si>
  <si>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</si>
  <si>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</si>
  <si>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</si>
  <si>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</si>
  <si>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</si>
  <si>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</si>
  <si>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</si>
  <si>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</si>
  <si>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</si>
  <si>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</si>
  <si>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</si>
  <si>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</si>
  <si>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</si>
  <si>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</si>
  <si>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</si>
  <si>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</si>
  <si>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</si>
  <si>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</si>
  <si>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</si>
  <si>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</si>
  <si>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</si>
  <si>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</si>
  <si>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</si>
  <si>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</si>
  <si>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</si>
  <si>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</si>
  <si>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</si>
  <si>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</si>
  <si>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</si>
  <si>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</si>
  <si>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</si>
  <si>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</si>
  <si>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</si>
  <si>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</si>
  <si>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</si>
  <si>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</si>
  <si>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</si>
  <si>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</si>
  <si>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</si>
  <si>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</si>
  <si>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</si>
  <si>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</si>
  <si>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</si>
  <si>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</si>
  <si>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</si>
  <si>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</si>
  <si>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</si>
  <si>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</si>
  <si>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</si>
  <si>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</si>
  <si>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</si>
  <si>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</si>
  <si>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</si>
  <si>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</si>
  <si>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</si>
  <si>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</si>
  <si>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</si>
  <si>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</si>
  <si>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</si>
  <si>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</si>
  <si>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</si>
  <si>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</si>
  <si>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</si>
  <si>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</si>
  <si>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</si>
  <si>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</si>
  <si>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</si>
  <si>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</si>
  <si>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</si>
  <si>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</si>
  <si>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</si>
  <si>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</si>
  <si>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</si>
  <si>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</si>
  <si>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</si>
  <si>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</si>
  <si>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</si>
  <si>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</si>
  <si>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</si>
  <si>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</si>
  <si>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</si>
  <si>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</si>
  <si>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</si>
  <si>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</si>
  <si>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</si>
  <si>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</si>
  <si>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</si>
  <si>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</si>
  <si>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</si>
  <si>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</si>
  <si>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</si>
  <si>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</si>
  <si>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</si>
  <si>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</si>
  <si>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</si>
  <si>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</si>
  <si>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</si>
  <si>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</si>
  <si>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</si>
  <si>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</si>
  <si>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</si>
  <si>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</si>
  <si>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</si>
  <si>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</si>
  <si>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</si>
  <si>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</si>
  <si>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</si>
  <si>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</si>
  <si>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</si>
  <si>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</si>
  <si>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</si>
  <si>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</si>
  <si>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</si>
  <si>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</si>
  <si>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</si>
  <si>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</si>
  <si>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</si>
  <si>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</si>
  <si>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</si>
  <si>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</si>
  <si>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</si>
  <si>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</si>
  <si>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</si>
  <si>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</si>
  <si>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</si>
  <si>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</si>
  <si>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</si>
  <si>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</si>
  <si>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</si>
  <si>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</si>
  <si>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</si>
  <si>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</si>
  <si>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</si>
  <si>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</si>
  <si>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</si>
  <si>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</si>
  <si>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</si>
  <si>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</si>
  <si>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</si>
  <si>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</si>
  <si>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</si>
  <si>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</si>
  <si>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</si>
  <si>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</si>
  <si>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</si>
  <si>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</si>
  <si>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</si>
  <si>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</si>
  <si>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</si>
  <si>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</si>
  <si>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</si>
  <si>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</si>
  <si>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</si>
  <si>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</si>
  <si>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</si>
  <si>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</si>
  <si>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</si>
  <si>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</si>
  <si>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</si>
  <si>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</si>
  <si>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</si>
  <si>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</si>
  <si>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</si>
  <si>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</si>
  <si>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</si>
  <si>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</si>
  <si>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</si>
  <si>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</si>
  <si>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</si>
  <si>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</si>
  <si>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</si>
  <si>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</si>
  <si>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</si>
  <si>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</si>
  <si>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</si>
  <si>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</si>
  <si>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</si>
  <si>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</si>
  <si>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</si>
  <si>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</si>
  <si>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</si>
  <si>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</si>
  <si>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</si>
  <si>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</si>
  <si>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</si>
  <si>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</si>
  <si>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</si>
  <si>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</si>
  <si>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</si>
  <si>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</si>
  <si>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</si>
  <si>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</si>
  <si>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</si>
  <si>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</si>
  <si>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</si>
  <si>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</si>
  <si>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</si>
  <si>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</si>
  <si>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</si>
  <si>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</si>
  <si>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</si>
  <si>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</si>
  <si>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</si>
  <si>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</si>
  <si>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</si>
  <si>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</si>
  <si>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</si>
  <si>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</si>
  <si>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</si>
  <si>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</si>
  <si>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</si>
  <si>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</si>
  <si>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</si>
  <si>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</si>
  <si>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</si>
  <si>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</si>
  <si>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</si>
  <si>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</si>
  <si>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</si>
  <si>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</si>
  <si>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</si>
  <si>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</si>
  <si>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</si>
  <si>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</si>
  <si>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</si>
  <si>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</si>
  <si>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</si>
  <si>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</si>
  <si>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</si>
  <si>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</si>
  <si>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</si>
  <si>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</si>
  <si>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</si>
  <si>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</si>
  <si>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</si>
  <si>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</si>
  <si>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</si>
  <si>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</si>
  <si>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</si>
  <si>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</si>
  <si>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</si>
  <si>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</si>
  <si>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</si>
  <si>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</si>
  <si>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</si>
  <si>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</si>
  <si>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</si>
  <si>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</si>
  <si>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</si>
  <si>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</si>
  <si>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</si>
  <si>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</si>
  <si>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</si>
  <si>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</si>
  <si>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</si>
  <si>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</si>
  <si>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</si>
  <si>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</si>
  <si>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</si>
  <si>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</si>
  <si>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</si>
  <si>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</si>
  <si>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</si>
  <si>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</si>
  <si>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</si>
  <si>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</si>
  <si>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</si>
  <si>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</si>
  <si>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</si>
  <si>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</si>
  <si>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</si>
  <si>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</si>
  <si>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</si>
  <si>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</si>
  <si>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</si>
  <si>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</si>
  <si>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</si>
  <si>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</si>
  <si>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</si>
  <si>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</si>
  <si>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</si>
  <si>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</si>
  <si>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</si>
  <si>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</si>
  <si>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</si>
  <si>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</si>
  <si>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</si>
  <si>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</si>
  <si>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</si>
  <si>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</si>
  <si>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</si>
  <si>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</si>
  <si>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</si>
  <si>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</si>
  <si>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</si>
  <si>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</si>
  <si>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</si>
  <si>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</si>
  <si>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</si>
  <si>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</si>
  <si>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</si>
  <si>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</si>
  <si>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</si>
  <si>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</si>
  <si>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</si>
  <si>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</si>
  <si>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</si>
  <si>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</si>
  <si>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</si>
  <si>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</si>
  <si>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</si>
  <si>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</si>
  <si>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</si>
  <si>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</si>
  <si>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</si>
  <si>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</si>
  <si>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</si>
  <si>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</si>
  <si>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</si>
  <si>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</si>
  <si>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</si>
  <si>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</si>
  <si>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</si>
  <si>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</si>
  <si>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</si>
  <si>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</si>
  <si>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</si>
  <si>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</si>
  <si>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</si>
  <si>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</si>
  <si>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</si>
  <si>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</si>
  <si>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</si>
  <si>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</si>
  <si>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</si>
  <si>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</si>
  <si>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</si>
  <si>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</si>
  <si>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</si>
  <si>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</si>
  <si>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</si>
  <si>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</si>
  <si>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</si>
  <si>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</si>
  <si>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</si>
  <si>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</si>
  <si>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</si>
  <si>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</si>
  <si>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</si>
  <si>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</si>
  <si>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</si>
  <si>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</si>
  <si>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</si>
  <si>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</si>
  <si>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</si>
  <si>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</si>
  <si>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</si>
  <si>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</si>
  <si>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</si>
  <si>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</si>
  <si>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</si>
  <si>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</si>
  <si>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</si>
  <si>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</si>
  <si>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</si>
  <si>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</si>
  <si>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</si>
  <si>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</si>
  <si>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</si>
  <si>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</si>
  <si>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</si>
  <si>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</si>
  <si>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</si>
  <si>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</si>
  <si>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</si>
  <si>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</si>
  <si>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</si>
  <si>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</si>
  <si>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</si>
  <si>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</si>
  <si>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</si>
  <si>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</si>
  <si>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</si>
  <si>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</si>
  <si>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</si>
  <si>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</si>
  <si>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</si>
  <si>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</si>
  <si>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</si>
  <si>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</si>
  <si>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</si>
  <si>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</si>
  <si>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</si>
  <si>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</si>
  <si>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</si>
  <si>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</si>
  <si>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</si>
  <si>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</si>
  <si>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</si>
  <si>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</si>
  <si>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</si>
  <si>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</si>
  <si>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</si>
  <si>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</si>
  <si>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</si>
  <si>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</si>
  <si>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</si>
  <si>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</si>
  <si>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</si>
  <si>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</si>
  <si>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</si>
  <si>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</si>
  <si>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</si>
  <si>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</si>
  <si>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</si>
  <si>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</si>
  <si>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</si>
  <si>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</si>
  <si>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</si>
  <si>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</si>
  <si>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</si>
  <si>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</si>
  <si>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</si>
  <si>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</si>
  <si>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</si>
  <si>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</si>
  <si>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</si>
  <si>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</si>
  <si>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</si>
  <si>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</si>
  <si>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</si>
  <si>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</si>
  <si>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</si>
  <si>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</si>
  <si>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</si>
  <si>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</si>
  <si>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</si>
  <si>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</si>
  <si>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</si>
  <si>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</si>
  <si>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</si>
  <si>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</si>
  <si>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</si>
  <si>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</si>
  <si>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</si>
  <si>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</si>
  <si>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</si>
  <si>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</si>
  <si>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</si>
  <si>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</si>
  <si>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</si>
  <si>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</si>
  <si>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</si>
  <si>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</si>
  <si>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</si>
  <si>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</si>
  <si>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</si>
  <si>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</si>
  <si>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</si>
  <si>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</si>
  <si>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</si>
  <si>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</si>
  <si>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</si>
  <si>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</si>
  <si>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</si>
  <si>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</si>
  <si>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</si>
  <si>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</si>
  <si>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</si>
  <si>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</si>
  <si>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</si>
  <si>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</si>
  <si>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</si>
  <si>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</si>
  <si>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</si>
  <si>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</si>
  <si>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</si>
  <si>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</si>
  <si>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</si>
  <si>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</si>
  <si>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</si>
  <si>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</si>
  <si>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</si>
  <si>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</si>
  <si>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</si>
  <si>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</si>
  <si>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</si>
  <si>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</si>
  <si>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</si>
  <si>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</si>
  <si>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</si>
  <si>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</si>
  <si>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</si>
  <si>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</si>
  <si>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</si>
  <si>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</si>
  <si>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</si>
  <si>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</si>
  <si>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</si>
  <si>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</si>
  <si>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</si>
  <si>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</si>
  <si>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</si>
  <si>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</si>
  <si>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</si>
  <si>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</si>
  <si>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</si>
  <si>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</si>
  <si>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</si>
  <si>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</si>
  <si>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</si>
  <si>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</si>
  <si>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</si>
  <si>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</si>
  <si>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</si>
  <si>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</si>
  <si>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</si>
  <si>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</si>
  <si>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</si>
  <si>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</si>
  <si>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</si>
  <si>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</si>
  <si>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</si>
  <si>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</si>
  <si>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</si>
  <si>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</si>
  <si>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</si>
  <si>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</si>
  <si>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</si>
  <si>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</si>
  <si>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</si>
  <si>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</si>
  <si>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</si>
  <si>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</si>
  <si>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</si>
  <si>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</si>
  <si>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</si>
  <si>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</si>
  <si>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</si>
  <si>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</si>
  <si>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</si>
  <si>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</si>
  <si>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</si>
  <si>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</si>
  <si>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</si>
  <si>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</si>
  <si>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</si>
  <si>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</si>
  <si>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</si>
  <si>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</si>
  <si>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</si>
  <si>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</si>
  <si>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</si>
  <si>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</si>
  <si>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</si>
  <si>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</si>
  <si>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</si>
  <si>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</si>
  <si>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</si>
  <si>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</si>
  <si>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</si>
  <si>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</si>
  <si>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</si>
  <si>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</si>
  <si>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</si>
  <si>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</si>
  <si>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</si>
  <si>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</si>
  <si>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</si>
  <si>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</si>
  <si>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</si>
  <si>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</si>
  <si>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</si>
  <si>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</si>
  <si>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</si>
  <si>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</si>
  <si>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</si>
  <si>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</si>
  <si>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</si>
  <si>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</si>
  <si>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</si>
  <si>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</si>
  <si>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</si>
  <si>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</si>
  <si>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</si>
  <si>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</si>
  <si>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</si>
  <si>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</si>
  <si>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</si>
  <si>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</si>
  <si>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</si>
  <si>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</si>
  <si>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</si>
  <si>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</si>
  <si>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</si>
  <si>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</si>
  <si>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</si>
  <si>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</si>
  <si>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</si>
  <si>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</si>
  <si>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</si>
  <si>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</si>
  <si>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</si>
  <si>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</si>
  <si>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</si>
  <si>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</si>
  <si>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</si>
  <si>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</si>
  <si>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</si>
  <si>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</si>
  <si>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</si>
  <si>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</si>
  <si>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</si>
  <si>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</si>
  <si>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</si>
  <si>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</si>
  <si>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</si>
  <si>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</si>
  <si>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</si>
  <si>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</si>
  <si>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</si>
  <si>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</si>
  <si>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</si>
  <si>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</si>
  <si>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</si>
  <si>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</si>
  <si>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</si>
  <si>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</si>
  <si>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</si>
  <si>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</si>
  <si>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</si>
  <si>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</si>
  <si>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</si>
  <si>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</si>
  <si>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</si>
  <si>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</si>
  <si>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</si>
  <si>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</si>
  <si>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</si>
  <si>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</si>
  <si>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</si>
  <si>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</si>
  <si>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</si>
  <si>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</si>
  <si>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</si>
  <si>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</si>
  <si>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</si>
  <si>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</si>
  <si>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</si>
  <si>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</si>
  <si>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</si>
  <si>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</si>
  <si>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</si>
  <si>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</si>
  <si>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</si>
  <si>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</si>
  <si>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</si>
  <si>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</si>
  <si>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</si>
  <si>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</si>
  <si>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</si>
  <si>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</si>
  <si>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</si>
  <si>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</si>
  <si>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</si>
  <si>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</si>
  <si>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</si>
  <si>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</si>
  <si>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</si>
  <si>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</si>
  <si>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</si>
  <si>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</si>
  <si>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</si>
  <si>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</si>
  <si>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</si>
  <si>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</si>
  <si>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</si>
  <si>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</si>
  <si>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</si>
  <si>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</si>
  <si>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</si>
  <si>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</si>
  <si>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</si>
  <si>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</si>
  <si>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</si>
  <si>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</si>
  <si>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</si>
  <si>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</si>
  <si>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</si>
  <si>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</si>
  <si>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</si>
  <si>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</si>
  <si>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</si>
  <si>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</si>
  <si>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</si>
  <si>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</si>
  <si>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</si>
  <si>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</si>
  <si>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</si>
  <si>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</si>
  <si>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</si>
  <si>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</si>
  <si>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</si>
  <si>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</si>
  <si>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</si>
  <si>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</si>
  <si>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</si>
  <si>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</si>
  <si>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</si>
  <si>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</si>
  <si>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</si>
  <si>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</si>
  <si>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</si>
  <si>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</si>
  <si>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</si>
  <si>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</si>
  <si>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</si>
  <si>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</si>
  <si>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</si>
  <si>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</si>
  <si>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</si>
  <si>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</si>
  <si>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</si>
  <si>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</si>
  <si>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</si>
  <si>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</si>
  <si>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</si>
  <si>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</si>
  <si>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</si>
  <si>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</si>
  <si>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</si>
  <si>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</si>
  <si>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</si>
  <si>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</si>
  <si>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</si>
  <si>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</si>
  <si>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</si>
  <si>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</si>
  <si>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</si>
  <si>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</si>
  <si>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</si>
  <si>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</si>
  <si>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</si>
  <si>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</si>
  <si>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</si>
  <si>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</si>
  <si>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</si>
  <si>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</si>
  <si>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</si>
  <si>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</si>
  <si>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</si>
  <si>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</si>
  <si>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</si>
  <si>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</si>
  <si>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</si>
  <si>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</si>
  <si>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</si>
  <si>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</si>
  <si>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</si>
  <si>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</si>
  <si>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</si>
  <si>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</si>
  <si>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</si>
  <si>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</si>
  <si>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</si>
  <si>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</si>
  <si>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</si>
  <si>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</si>
  <si>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</si>
  <si>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</si>
  <si>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</si>
  <si>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</si>
  <si>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</si>
  <si>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</si>
  <si>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</si>
  <si>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</si>
  <si>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</si>
  <si>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</si>
  <si>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</si>
  <si>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</si>
  <si>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</si>
  <si>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</si>
  <si>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</si>
  <si>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</si>
  <si>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</si>
  <si>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</si>
  <si>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</si>
  <si>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</si>
  <si>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</si>
  <si>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</si>
  <si>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</si>
  <si>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</si>
  <si>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</si>
  <si>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</si>
  <si>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</si>
  <si>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</si>
  <si>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</si>
  <si>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</si>
  <si>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</si>
  <si>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</si>
  <si>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</si>
  <si>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</si>
  <si>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</si>
  <si>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</si>
  <si>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</si>
  <si>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</si>
  <si>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</si>
  <si>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</si>
  <si>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</si>
  <si>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</si>
  <si>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</si>
  <si>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</si>
  <si>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</si>
  <si>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</si>
  <si>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</si>
  <si>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</si>
  <si>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</si>
  <si>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</si>
  <si>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</si>
  <si>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</si>
  <si>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</si>
  <si>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</si>
  <si>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</si>
  <si>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</si>
  <si>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</si>
  <si>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</si>
  <si>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</si>
  <si>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</si>
  <si>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</si>
  <si>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</si>
  <si>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</si>
  <si>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</si>
  <si>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</si>
  <si>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</si>
  <si>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</si>
  <si>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</si>
  <si>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</si>
  <si>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</si>
  <si>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</si>
  <si>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</si>
  <si>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</si>
  <si>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</si>
  <si>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</si>
  <si>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</si>
  <si>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</si>
  <si>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</si>
  <si>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</si>
  <si>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</si>
  <si>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</si>
  <si>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</si>
  <si>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</si>
  <si>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</si>
  <si>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</si>
  <si>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</si>
  <si>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</si>
  <si>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</si>
  <si>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</si>
  <si>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</si>
  <si>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</si>
  <si>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</si>
  <si>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</si>
  <si>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</si>
  <si>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</si>
  <si>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</si>
  <si>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</si>
  <si>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</si>
  <si>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</si>
  <si>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</si>
  <si>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</si>
  <si>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</si>
  <si>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</si>
  <si>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</si>
  <si>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</si>
  <si>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</si>
  <si>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</si>
  <si>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</si>
  <si>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</si>
  <si>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</si>
  <si>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</si>
  <si>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</si>
  <si>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</si>
  <si>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</si>
  <si>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</si>
  <si>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</si>
  <si>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</si>
  <si>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</si>
  <si>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</si>
  <si>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</si>
  <si>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</si>
  <si>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</si>
  <si>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</si>
  <si>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</si>
  <si>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</si>
  <si>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</si>
  <si>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</si>
  <si>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</si>
  <si>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</si>
  <si>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</si>
  <si>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</si>
  <si>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</si>
  <si>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</si>
  <si>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</si>
  <si>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</si>
  <si>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</si>
  <si>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</si>
  <si>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</si>
  <si>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</si>
  <si>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</si>
  <si>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</si>
  <si>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</si>
  <si>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</si>
  <si>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</si>
  <si>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</si>
  <si>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</si>
  <si>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</si>
  <si>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</si>
  <si>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</si>
  <si>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</si>
  <si>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</si>
  <si>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</si>
  <si>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</si>
  <si>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</si>
  <si>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</si>
  <si>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</si>
  <si>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</si>
  <si>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</si>
  <si>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</si>
  <si>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</si>
  <si>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</si>
  <si>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</si>
  <si>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</si>
  <si>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</si>
  <si>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</si>
  <si>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</si>
  <si>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</si>
  <si>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</si>
  <si>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</si>
  <si>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</si>
  <si>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</si>
  <si>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</si>
  <si>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</si>
  <si>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</si>
  <si>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</si>
  <si>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</si>
  <si>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</si>
  <si>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</si>
  <si>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</si>
  <si>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</si>
  <si>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</si>
  <si>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</si>
  <si>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</si>
  <si>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</si>
  <si>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</si>
  <si>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</si>
  <si>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</si>
  <si>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</si>
  <si>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</si>
  <si>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</si>
  <si>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</si>
  <si>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</si>
  <si>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</si>
  <si>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</si>
  <si>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</si>
  <si>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</si>
  <si>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</si>
  <si>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</si>
  <si>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</si>
  <si>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</si>
  <si>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</si>
  <si>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</si>
  <si>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</si>
  <si>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</si>
  <si>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</si>
  <si>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</si>
  <si>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</si>
  <si>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</si>
  <si>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</si>
  <si>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</si>
  <si>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</si>
  <si>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</si>
  <si>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</si>
  <si>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</si>
  <si>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</si>
  <si>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</si>
  <si>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</si>
  <si>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</si>
  <si>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</si>
  <si>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</si>
  <si>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</si>
  <si>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</si>
  <si>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</si>
  <si>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</si>
  <si>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</si>
  <si>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</si>
  <si>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</si>
  <si>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</si>
  <si>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</si>
  <si>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</si>
  <si>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</si>
  <si>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</si>
  <si>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</si>
  <si>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</si>
  <si>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</si>
  <si>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</si>
  <si>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</si>
  <si>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</si>
  <si>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</si>
  <si>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</si>
  <si>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</si>
  <si>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</si>
  <si>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</si>
  <si>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</si>
  <si>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</si>
  <si>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</si>
  <si>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</si>
  <si>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</si>
  <si>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</si>
  <si>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</si>
  <si>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</si>
  <si>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</si>
  <si>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</si>
  <si>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</si>
  <si>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</si>
  <si>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</si>
  <si>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</si>
  <si>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</si>
  <si>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</si>
  <si>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</si>
  <si>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</si>
  <si>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</si>
  <si>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</si>
  <si>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</si>
  <si>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</si>
  <si>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</si>
  <si>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</si>
  <si>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</si>
  <si>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</si>
  <si>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</si>
  <si>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</si>
  <si>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</si>
  <si>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</si>
  <si>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</si>
  <si>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</si>
  <si>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</si>
  <si>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</si>
  <si>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</si>
  <si>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</si>
  <si>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</si>
  <si>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</si>
  <si>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</si>
  <si>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</si>
  <si>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</si>
  <si>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</si>
  <si>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</si>
  <si>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</si>
  <si>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</si>
  <si>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</si>
  <si>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</si>
  <si>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</si>
  <si>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</si>
  <si>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</si>
  <si>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</si>
  <si>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</si>
  <si>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</si>
  <si>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</si>
  <si>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</si>
  <si>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</si>
  <si>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</si>
  <si>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</si>
  <si>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</si>
  <si>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</si>
  <si>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</si>
  <si>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</si>
  <si>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</si>
  <si>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</si>
  <si>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</si>
  <si>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</si>
  <si>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</si>
  <si>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</si>
  <si>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</si>
  <si>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</si>
  <si>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</si>
  <si>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</si>
  <si>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</si>
  <si>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</si>
  <si>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</si>
  <si>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</si>
  <si>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</si>
  <si>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</si>
  <si>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</si>
  <si>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</si>
  <si>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</si>
  <si>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</si>
  <si>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</si>
  <si>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</si>
  <si>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</si>
  <si>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</si>
  <si>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</si>
  <si>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</si>
  <si>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</si>
  <si>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</si>
  <si>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</si>
  <si>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</si>
  <si>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</si>
  <si>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</si>
  <si>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</si>
  <si>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</si>
  <si>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</si>
  <si>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</si>
  <si>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</si>
  <si>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</si>
  <si>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</si>
  <si>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</si>
  <si>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</si>
  <si>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</si>
  <si>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</si>
  <si>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</si>
  <si>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</si>
  <si>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</si>
  <si>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</si>
  <si>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</si>
  <si>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</si>
  <si>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</si>
  <si>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</si>
  <si>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</si>
  <si>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</si>
  <si>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</si>
  <si>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</si>
  <si>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</si>
  <si>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</si>
  <si>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</si>
  <si>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</si>
  <si>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</si>
  <si>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</si>
  <si>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</si>
  <si>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</si>
  <si>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</si>
  <si>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</si>
  <si>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</si>
  <si>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</si>
  <si>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</si>
  <si>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</si>
  <si>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</si>
  <si>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</si>
  <si>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</si>
  <si>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</si>
  <si>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</si>
  <si>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</si>
  <si>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</si>
  <si>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</si>
  <si>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</si>
  <si>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</si>
  <si>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</si>
  <si>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</si>
  <si>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</si>
  <si>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</si>
  <si>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</si>
  <si>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</si>
  <si>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</si>
  <si>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</si>
  <si>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</si>
  <si>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</si>
  <si>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</si>
  <si>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</si>
  <si>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</si>
  <si>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</si>
  <si>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</si>
  <si>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</si>
  <si>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</si>
  <si>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</si>
  <si>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</si>
  <si>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</si>
  <si>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</si>
  <si>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</si>
  <si>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</si>
  <si>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</si>
  <si>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</si>
  <si>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</si>
  <si>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</si>
  <si>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</si>
  <si>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</si>
  <si>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</si>
  <si>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</si>
  <si>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</si>
  <si>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</si>
  <si>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</si>
  <si>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</si>
  <si>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</si>
  <si>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</si>
  <si>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</si>
  <si>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</si>
  <si>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</si>
  <si>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</si>
  <si>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</si>
  <si>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</si>
  <si>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</si>
  <si>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</si>
  <si>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</si>
  <si>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</si>
  <si>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</si>
  <si>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</si>
  <si>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</si>
  <si>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</si>
  <si>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</si>
  <si>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</si>
  <si>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</si>
  <si>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</si>
  <si>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</si>
  <si>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</si>
  <si>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</si>
  <si>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</si>
  <si>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</si>
  <si>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</si>
  <si>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</si>
  <si>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</si>
  <si>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</si>
  <si>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</si>
  <si>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</si>
  <si>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</si>
  <si>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</si>
  <si>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</si>
  <si>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</si>
  <si>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</si>
  <si>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</si>
  <si>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</si>
  <si>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</si>
  <si>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</si>
  <si>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</si>
  <si>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</si>
  <si>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</si>
  <si>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</si>
  <si>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</si>
  <si>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</si>
  <si>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</si>
  <si>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</si>
  <si>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</si>
  <si>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</si>
  <si>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</si>
  <si>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</si>
  <si>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</si>
  <si>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</si>
  <si>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</si>
  <si>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</si>
  <si>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</si>
  <si>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</si>
  <si>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</si>
  <si>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</si>
  <si>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</si>
  <si>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</si>
  <si>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</si>
  <si>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</si>
  <si>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</si>
  <si>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</si>
  <si>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</si>
  <si>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</si>
  <si>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</si>
  <si>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</si>
  <si>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</si>
  <si>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</si>
  <si>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</si>
  <si>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</si>
  <si>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</si>
  <si>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</si>
  <si>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</si>
  <si>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</si>
  <si>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</si>
  <si>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</si>
  <si>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</si>
  <si>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</si>
  <si>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</si>
  <si>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</si>
  <si>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</si>
  <si>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</si>
  <si>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</si>
  <si>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</si>
  <si>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</si>
  <si>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</si>
  <si>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</si>
  <si>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</si>
  <si>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</si>
  <si>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</si>
  <si>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</si>
  <si>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</si>
  <si>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</si>
  <si>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</si>
  <si>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</si>
  <si>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</si>
  <si>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</si>
  <si>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</si>
  <si>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</si>
  <si>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</si>
  <si>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</si>
  <si>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</si>
  <si>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</si>
  <si>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</si>
  <si>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</si>
  <si>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</si>
  <si>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</si>
  <si>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</si>
  <si>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</si>
  <si>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</si>
  <si>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</si>
  <si>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</si>
  <si>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</si>
  <si>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</si>
  <si>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</si>
  <si>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</si>
  <si>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</si>
  <si>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</si>
  <si>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</si>
  <si>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</si>
  <si>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</si>
  <si>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</si>
  <si>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</si>
  <si>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</si>
  <si>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</si>
  <si>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</si>
  <si>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</si>
  <si>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</si>
  <si>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</si>
  <si>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</si>
  <si>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</si>
  <si>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</si>
  <si>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</si>
  <si>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</si>
  <si>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</si>
  <si>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</si>
  <si>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</si>
  <si>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</si>
  <si>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</si>
  <si>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</si>
  <si>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</si>
  <si>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</si>
  <si>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</si>
  <si>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</si>
  <si>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</si>
  <si>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</si>
  <si>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</si>
  <si>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</si>
  <si>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</si>
  <si>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</si>
  <si>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</si>
  <si>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</si>
  <si>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</si>
  <si>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</si>
  <si>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</si>
  <si>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</si>
  <si>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</si>
  <si>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</si>
  <si>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</si>
  <si>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</si>
  <si>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</si>
  <si>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</si>
  <si>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</si>
  <si>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</si>
  <si>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</si>
  <si>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</si>
  <si>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</si>
  <si>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</si>
  <si>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</si>
  <si>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</si>
  <si>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</si>
  <si>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</si>
  <si>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</si>
  <si>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</si>
  <si>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</si>
  <si>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</si>
  <si>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</si>
  <si>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</si>
  <si>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</si>
  <si>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</si>
  <si>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</si>
  <si>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</si>
  <si>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</si>
  <si>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</si>
  <si>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</si>
  <si>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</si>
  <si>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</si>
  <si>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</si>
  <si>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</si>
  <si>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</si>
  <si>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</si>
  <si>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</si>
  <si>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</si>
  <si>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</si>
  <si>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</si>
  <si>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</si>
  <si>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</si>
  <si>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</si>
  <si>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</si>
  <si>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</si>
  <si>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</si>
  <si>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</si>
  <si>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</si>
  <si>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</si>
  <si>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</si>
  <si>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</si>
  <si>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</si>
  <si>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</si>
  <si>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</si>
  <si>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</si>
  <si>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</si>
  <si>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</si>
  <si>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</si>
  <si>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</si>
  <si>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</si>
  <si>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</si>
  <si>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</si>
  <si>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</si>
  <si>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</si>
  <si>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</si>
  <si>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</si>
  <si>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</si>
  <si>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</si>
  <si>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</si>
  <si>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</si>
  <si>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</si>
  <si>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</si>
  <si>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</si>
  <si>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</si>
  <si>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</si>
  <si>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</si>
  <si>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</si>
  <si>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</si>
  <si>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</si>
  <si>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</si>
  <si>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</si>
  <si>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</si>
  <si>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</si>
  <si>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</si>
  <si>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</si>
  <si>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</si>
  <si>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</si>
  <si>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</si>
  <si>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</si>
  <si>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</si>
  <si>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</si>
  <si>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</si>
  <si>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</si>
  <si>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</si>
  <si>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</si>
  <si>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</si>
  <si>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</si>
  <si>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</si>
  <si>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</si>
  <si>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</si>
  <si>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</si>
  <si>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</si>
  <si>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</si>
  <si>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</si>
  <si>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</si>
  <si>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</si>
  <si>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</si>
  <si>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</si>
  <si>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</si>
  <si>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</si>
  <si>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</si>
  <si>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</si>
  <si>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</si>
  <si>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</si>
  <si>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</si>
  <si>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</si>
  <si>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</si>
  <si>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</si>
  <si>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</si>
  <si>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</si>
  <si>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</si>
  <si>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</si>
  <si>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</si>
  <si>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</si>
  <si>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</si>
  <si>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</si>
  <si>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</si>
  <si>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</si>
  <si>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</si>
  <si>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</si>
  <si>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</si>
  <si>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</si>
  <si>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</si>
  <si>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</si>
  <si>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</si>
  <si>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</si>
  <si>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</si>
  <si>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</si>
  <si>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</si>
  <si>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</si>
  <si>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</si>
  <si>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</si>
  <si>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</si>
  <si>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</si>
  <si>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</si>
  <si>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</si>
  <si>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</si>
  <si>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</si>
  <si>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</si>
  <si>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</si>
  <si>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</si>
  <si>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</si>
  <si>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</si>
  <si>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</si>
  <si>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</si>
  <si>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</si>
  <si>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</si>
  <si>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</si>
  <si>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</si>
  <si>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</si>
  <si>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</si>
  <si>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</si>
  <si>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</si>
  <si>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</si>
  <si>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</si>
  <si>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</si>
  <si>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</si>
  <si>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</si>
  <si>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</si>
  <si>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</si>
  <si>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</si>
  <si>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</si>
  <si>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</si>
  <si>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</si>
  <si>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</si>
  <si>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</si>
  <si>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</si>
  <si>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</si>
  <si>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</si>
  <si>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</si>
  <si>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</si>
  <si>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</si>
  <si>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</si>
  <si>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</si>
  <si>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</si>
  <si>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</si>
  <si>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</si>
  <si>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</si>
  <si>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</si>
  <si>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</si>
  <si>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</si>
  <si>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</si>
  <si>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</si>
  <si>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</si>
  <si>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</si>
  <si>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</si>
  <si>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</si>
  <si>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</si>
  <si>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</si>
  <si>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</si>
  <si>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</si>
  <si>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</si>
  <si>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</si>
  <si>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</si>
  <si>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</si>
  <si>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</si>
  <si>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</si>
  <si>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</si>
  <si>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</si>
  <si>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</si>
  <si>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</si>
  <si>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</si>
  <si>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</si>
  <si>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</si>
  <si>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</si>
  <si>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</si>
  <si>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</si>
  <si>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</si>
  <si>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</si>
  <si>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</si>
  <si>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</si>
  <si>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</si>
  <si>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</si>
  <si>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</si>
  <si>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</si>
  <si>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</si>
  <si>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</si>
  <si>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</si>
  <si>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</si>
  <si>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</si>
  <si>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</si>
  <si>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</si>
  <si>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</si>
  <si>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</si>
  <si>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</si>
  <si>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</si>
  <si>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</si>
  <si>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</si>
  <si>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</si>
  <si>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</si>
  <si>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</si>
  <si>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</si>
  <si>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</si>
  <si>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</si>
  <si>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</si>
  <si>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</si>
  <si>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</si>
  <si>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</si>
  <si>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</si>
  <si>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</si>
  <si>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</si>
  <si>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</si>
  <si>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</si>
  <si>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</si>
  <si>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</si>
  <si>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</si>
  <si>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</si>
  <si>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</si>
  <si>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</si>
  <si>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</si>
  <si>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</si>
  <si>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</si>
  <si>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</si>
  <si>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</si>
  <si>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</si>
  <si>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</si>
  <si>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</si>
  <si>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</si>
  <si>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</si>
  <si>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</si>
  <si>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</si>
  <si>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</si>
  <si>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</si>
  <si>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</si>
  <si>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</si>
  <si>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</si>
  <si>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</si>
  <si>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</si>
  <si>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</si>
  <si>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</si>
  <si>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</si>
  <si>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</si>
  <si>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</si>
  <si>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</si>
  <si>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</si>
  <si>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</si>
  <si>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</si>
  <si>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</si>
  <si>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</si>
  <si>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</si>
  <si>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</si>
  <si>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</si>
  <si>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</si>
  <si>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</si>
  <si>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</si>
  <si>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</si>
  <si>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</si>
  <si>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</si>
  <si>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</si>
  <si>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</si>
  <si>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</si>
  <si>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</si>
  <si>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</si>
  <si>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</si>
  <si>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</si>
  <si>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</si>
  <si>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</si>
  <si>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</si>
  <si>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</si>
  <si>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</si>
  <si>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</si>
  <si>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</si>
  <si>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</si>
  <si>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</si>
  <si>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</si>
  <si>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</si>
  <si>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</si>
  <si>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</si>
  <si>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</si>
  <si>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</si>
  <si>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</si>
  <si>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</si>
  <si>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</si>
  <si>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</si>
  <si>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</si>
  <si>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</si>
  <si>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</si>
  <si>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</si>
  <si>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</si>
  <si>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</si>
  <si>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</si>
  <si>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</si>
  <si>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</si>
  <si>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</si>
  <si>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</si>
  <si>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</si>
  <si>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</si>
  <si>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</si>
  <si>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</si>
  <si>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</si>
  <si>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</si>
  <si>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</si>
  <si>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</si>
  <si>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</si>
  <si>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</si>
  <si>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</si>
  <si>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</si>
  <si>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</si>
  <si>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</si>
  <si>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</si>
  <si>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</si>
  <si>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</si>
  <si>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</si>
  <si>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</si>
  <si>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</si>
  <si>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</si>
  <si>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</si>
  <si>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</si>
  <si>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</si>
  <si>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</si>
  <si>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</si>
  <si>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</si>
  <si>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</si>
  <si>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</si>
  <si>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</si>
  <si>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</si>
  <si>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</si>
  <si>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</si>
  <si>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</si>
  <si>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</si>
  <si>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</si>
  <si>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</si>
  <si>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</si>
  <si>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</si>
  <si>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</si>
  <si>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</si>
  <si>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</si>
  <si>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</si>
  <si>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</si>
  <si>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</si>
  <si>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</si>
  <si>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</si>
  <si>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</si>
  <si>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</si>
  <si>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</si>
  <si>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</si>
  <si>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</si>
  <si>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</si>
  <si>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</si>
  <si>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</si>
  <si>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</si>
  <si>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</si>
  <si>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</si>
  <si>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</si>
  <si>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</si>
  <si>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</si>
  <si>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</si>
  <si>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</si>
  <si>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</si>
  <si>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</si>
  <si>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</si>
  <si>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</si>
  <si>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</si>
  <si>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</si>
  <si>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</si>
  <si>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</si>
  <si>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</si>
  <si>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</si>
  <si>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</si>
  <si>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</si>
  <si>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</si>
  <si>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</si>
  <si>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</si>
  <si>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</si>
  <si>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</si>
  <si>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</si>
  <si>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</si>
  <si>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</si>
  <si>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</si>
  <si>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</si>
  <si>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</si>
  <si>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</si>
  <si>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</si>
  <si>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</si>
  <si>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</si>
  <si>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</si>
  <si>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</si>
  <si>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</si>
  <si>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</si>
  <si>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</si>
  <si>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</si>
  <si>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</si>
  <si>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</si>
  <si>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</si>
  <si>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</si>
  <si>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</si>
  <si>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</si>
  <si>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</si>
  <si>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</si>
  <si>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</si>
  <si>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</si>
  <si>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</si>
  <si>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</si>
  <si>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</si>
  <si>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</si>
  <si>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</si>
  <si>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</si>
  <si>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</si>
  <si>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</si>
  <si>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</si>
  <si>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</si>
  <si>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</si>
  <si>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</si>
  <si>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</si>
  <si>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</si>
  <si>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</si>
  <si>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</si>
  <si>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</si>
  <si>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</si>
  <si>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</si>
  <si>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</si>
  <si>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</si>
  <si>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</si>
  <si>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</si>
  <si>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</si>
  <si>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</si>
  <si>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</si>
  <si>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</si>
  <si>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</si>
  <si>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</si>
  <si>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</si>
  <si>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</si>
  <si>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</si>
  <si>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</si>
  <si>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</si>
  <si>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</si>
  <si>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</si>
  <si>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</si>
  <si>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</si>
  <si>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</si>
  <si>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</si>
  <si>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</si>
  <si>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</si>
  <si>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</si>
  <si>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</si>
  <si>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</si>
  <si>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</si>
  <si>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</si>
  <si>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</si>
  <si>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</si>
  <si>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</si>
  <si>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</si>
  <si>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</si>
  <si>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</si>
  <si>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</si>
  <si>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</si>
  <si>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</si>
  <si>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</si>
  <si>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</si>
  <si>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</si>
  <si>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</si>
  <si>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</si>
  <si>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</si>
  <si>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</si>
  <si>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</si>
  <si>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</si>
  <si>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</si>
  <si>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</si>
  <si>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</si>
  <si>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</si>
  <si>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</si>
  <si>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</si>
  <si>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</si>
  <si>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</si>
  <si>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</si>
  <si>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</si>
  <si>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</si>
  <si>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</si>
  <si>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</si>
  <si>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</si>
  <si>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</si>
  <si>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</si>
  <si>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</si>
  <si>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</si>
  <si>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</si>
  <si>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</si>
  <si>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</si>
  <si>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</si>
  <si>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</si>
  <si>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</si>
  <si>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</si>
  <si>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</si>
  <si>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</si>
  <si>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</si>
  <si>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</si>
  <si>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</si>
  <si>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</si>
  <si>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</si>
  <si>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</si>
  <si>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</si>
  <si>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</si>
  <si>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</si>
  <si>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</si>
  <si>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</si>
  <si>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</si>
  <si>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</si>
  <si>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</si>
  <si>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</si>
  <si>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</si>
  <si>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</si>
  <si>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</si>
  <si>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</si>
  <si>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</si>
  <si>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</si>
  <si>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</si>
  <si>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</si>
  <si>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</si>
  <si>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</si>
  <si>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</si>
  <si>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</si>
  <si>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</si>
  <si>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</si>
  <si>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</si>
  <si>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</si>
  <si>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</si>
  <si>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</si>
  <si>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</si>
  <si>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</si>
  <si>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</si>
  <si>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</si>
  <si>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</si>
  <si>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</si>
  <si>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</si>
  <si>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</si>
  <si>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</si>
  <si>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</si>
  <si>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</si>
  <si>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</si>
  <si>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</si>
  <si>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</si>
  <si>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</si>
  <si>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</si>
  <si>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</si>
  <si>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</si>
  <si>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</si>
  <si>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</si>
  <si>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</si>
  <si>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</si>
  <si>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</si>
  <si>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</si>
  <si>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</si>
  <si>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</si>
  <si>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</si>
  <si>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</si>
  <si>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</si>
  <si>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</si>
  <si>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</si>
  <si>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</si>
  <si>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</si>
  <si>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</si>
  <si>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</si>
  <si>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</si>
  <si>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</si>
  <si>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</si>
  <si>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</si>
  <si>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</si>
  <si>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</si>
  <si>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</si>
  <si>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</si>
  <si>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</si>
  <si>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</si>
  <si>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</si>
  <si>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</si>
  <si>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</si>
  <si>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</si>
  <si>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</si>
  <si>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</si>
  <si>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</si>
  <si>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</si>
  <si>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</si>
  <si>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</si>
  <si>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</si>
  <si>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</si>
  <si>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</si>
  <si>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</si>
  <si>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</si>
  <si>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</si>
  <si>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</si>
  <si>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</si>
  <si>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</si>
  <si>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</si>
  <si>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</si>
  <si>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</si>
  <si>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</si>
  <si>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</si>
  <si>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</si>
  <si>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</si>
  <si>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</si>
  <si>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</si>
  <si>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</si>
  <si>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</si>
  <si>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</si>
  <si>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</si>
  <si>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</si>
  <si>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</si>
  <si>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</si>
  <si>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</si>
  <si>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</si>
  <si>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</si>
  <si>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</si>
  <si>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</si>
  <si>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</si>
  <si>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</si>
  <si>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</si>
  <si>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</si>
  <si>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</si>
  <si>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</si>
  <si>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</si>
  <si>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</si>
  <si>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</si>
  <si>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</si>
  <si>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</si>
  <si>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</si>
  <si>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</si>
  <si>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</si>
  <si>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</si>
  <si>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</si>
  <si>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</si>
  <si>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</si>
  <si>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</si>
  <si>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</si>
  <si>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</si>
  <si>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</si>
  <si>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</si>
  <si>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</si>
  <si>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</si>
  <si>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</si>
  <si>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</si>
  <si>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</si>
  <si>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</si>
  <si>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</si>
  <si>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</si>
  <si>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</si>
  <si>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</si>
  <si>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</si>
  <si>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</si>
  <si>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</si>
  <si>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</si>
  <si>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</si>
  <si>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</si>
  <si>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</si>
  <si>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</si>
  <si>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</si>
  <si>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</si>
  <si>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</si>
  <si>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</si>
  <si>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</si>
  <si>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</si>
  <si>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</si>
  <si>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</si>
  <si>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</si>
  <si>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</si>
  <si>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</si>
  <si>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</si>
  <si>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</si>
  <si>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</si>
  <si>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</si>
  <si>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</si>
  <si>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</si>
  <si>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</si>
  <si>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</si>
  <si>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</si>
  <si>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</si>
  <si>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</si>
  <si>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</si>
  <si>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</si>
  <si>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</si>
  <si>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</si>
  <si>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</si>
  <si>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</si>
  <si>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</si>
  <si>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</si>
  <si>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</si>
  <si>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</si>
  <si>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</si>
  <si>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</si>
  <si>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</si>
  <si>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</si>
  <si>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</si>
  <si>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</si>
  <si>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</si>
  <si>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</si>
  <si>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</si>
  <si>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</si>
  <si>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</si>
  <si>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</si>
  <si>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</si>
  <si>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</si>
  <si>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</si>
  <si>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</si>
  <si>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</si>
  <si>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</si>
  <si>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</si>
  <si>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</si>
  <si>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</si>
  <si>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</si>
  <si>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</si>
  <si>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</si>
  <si>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</si>
  <si>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</si>
  <si>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</si>
  <si>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</si>
  <si>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</si>
  <si>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</si>
  <si>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</si>
  <si>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</si>
  <si>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</si>
  <si>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</si>
  <si>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</si>
  <si>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</si>
  <si>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</si>
  <si>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</si>
  <si>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</si>
  <si>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</si>
  <si>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</si>
  <si>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</si>
  <si>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</si>
  <si>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</si>
  <si>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</si>
  <si>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</si>
  <si>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</si>
  <si>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</si>
  <si>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</si>
  <si>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</si>
  <si>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</si>
  <si>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</si>
  <si>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</si>
  <si>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</si>
  <si>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</si>
  <si>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</si>
  <si>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</si>
  <si>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</si>
  <si>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</si>
  <si>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</si>
  <si>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</si>
  <si>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</si>
  <si>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</si>
  <si>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</si>
  <si>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</si>
  <si>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</si>
  <si>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</si>
  <si>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</si>
  <si>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</si>
  <si>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</si>
  <si>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</si>
  <si>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</si>
  <si>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</si>
  <si>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</si>
  <si>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</si>
  <si>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</si>
  <si>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</si>
  <si>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</si>
  <si>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</si>
  <si>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</si>
  <si>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</si>
  <si>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</si>
  <si>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</si>
  <si>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</si>
  <si>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</si>
  <si>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</si>
  <si>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</si>
  <si>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</si>
  <si>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</si>
  <si>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</si>
  <si>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</si>
  <si>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</si>
  <si>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</si>
  <si>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</si>
  <si>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</si>
  <si>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</si>
  <si>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</si>
  <si>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</si>
  <si>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</si>
  <si>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</si>
  <si>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</si>
  <si>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</si>
  <si>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</si>
  <si>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</si>
  <si>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</si>
  <si>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</si>
  <si>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</si>
  <si>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</si>
  <si>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</si>
  <si>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</si>
  <si>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</si>
  <si>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</si>
  <si>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</si>
  <si>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</si>
  <si>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</si>
  <si>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</si>
  <si>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</si>
  <si>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</si>
  <si>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</si>
  <si>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</si>
  <si>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</si>
  <si>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</si>
  <si>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</si>
  <si>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</si>
  <si>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</si>
  <si>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</si>
  <si>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</si>
  <si>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</si>
  <si>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</si>
  <si>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</si>
  <si>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</si>
  <si>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</si>
  <si>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</si>
  <si>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</si>
  <si>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</si>
  <si>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</si>
  <si>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</si>
  <si>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</si>
  <si>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</si>
  <si>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</si>
  <si>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</si>
  <si>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</si>
  <si>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</si>
  <si>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</si>
  <si>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</si>
  <si>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</si>
  <si>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</si>
  <si>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</si>
  <si>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</si>
  <si>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</si>
  <si>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</si>
  <si>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</si>
  <si>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</si>
  <si>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</si>
  <si>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</si>
  <si>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</si>
  <si>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</si>
  <si>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</si>
  <si>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</si>
  <si>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</si>
  <si>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</si>
  <si>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</si>
  <si>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</si>
  <si>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</si>
  <si>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</si>
  <si>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</si>
  <si>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</si>
  <si>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</si>
  <si>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</si>
  <si>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</si>
  <si>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</si>
  <si>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</si>
  <si>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</si>
  <si>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</si>
  <si>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</si>
  <si>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</si>
  <si>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</si>
  <si>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</si>
  <si>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</si>
  <si>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</si>
  <si>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</si>
  <si>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</si>
  <si>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</si>
  <si>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</si>
  <si>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</si>
  <si>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</si>
  <si>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</si>
  <si>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</si>
  <si>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</si>
  <si>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</si>
  <si>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</si>
  <si>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</si>
  <si>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</si>
  <si>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</si>
  <si>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</si>
  <si>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</si>
  <si>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</si>
  <si>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</si>
  <si>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</si>
  <si>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</si>
  <si>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</si>
  <si>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</si>
  <si>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</si>
  <si>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</si>
  <si>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</si>
  <si>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</si>
  <si>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</si>
  <si>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</si>
  <si>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</si>
  <si>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</si>
  <si>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</si>
  <si>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</si>
  <si>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</si>
  <si>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</si>
  <si>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</si>
  <si>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</si>
  <si>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</si>
  <si>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</si>
  <si>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</si>
  <si>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</si>
  <si>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</si>
  <si>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</si>
  <si>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</si>
  <si>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</si>
  <si>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</si>
  <si>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</si>
  <si>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</si>
  <si>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</si>
  <si>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</si>
  <si>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</si>
  <si>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</si>
  <si>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</si>
  <si>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</si>
  <si>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</si>
  <si>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</si>
  <si>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</si>
  <si>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</si>
  <si>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</si>
  <si>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</si>
  <si>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</si>
  <si>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</si>
  <si>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</si>
  <si>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</si>
  <si>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</si>
  <si>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</si>
  <si>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</si>
  <si>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</si>
  <si>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</si>
  <si>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</si>
  <si>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</si>
  <si>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</si>
  <si>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</si>
  <si>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</si>
  <si>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</si>
  <si>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</si>
  <si>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</si>
  <si>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</si>
  <si>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</si>
  <si>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</si>
  <si>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</si>
  <si>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</si>
  <si>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</si>
  <si>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</si>
  <si>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</si>
  <si>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</si>
  <si>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</si>
  <si>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</si>
  <si>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</si>
  <si>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</si>
  <si>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</si>
  <si>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</si>
  <si>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</si>
  <si>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</si>
  <si>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</si>
  <si>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</si>
  <si>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</si>
  <si>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</si>
  <si>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</si>
  <si>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</si>
  <si>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</si>
  <si>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</si>
  <si>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</si>
  <si>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</si>
  <si>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</si>
  <si>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</si>
  <si>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</si>
  <si>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</si>
  <si>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</si>
  <si>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</si>
  <si>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</si>
  <si>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</si>
  <si>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</si>
  <si>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</si>
  <si>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</si>
  <si>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</si>
  <si>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</si>
  <si>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</si>
  <si>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</si>
  <si>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</si>
  <si>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</si>
  <si>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</si>
  <si>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</si>
  <si>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</si>
  <si>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</si>
  <si>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</si>
  <si>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</si>
  <si>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</si>
  <si>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</si>
  <si>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</si>
  <si>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</si>
  <si>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</si>
  <si>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</si>
  <si>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</si>
  <si>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</si>
  <si>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</si>
  <si>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</si>
  <si>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</si>
  <si>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</si>
  <si>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</si>
  <si>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</si>
  <si>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</si>
  <si>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</si>
  <si>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</si>
  <si>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</si>
  <si>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</si>
  <si>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</si>
  <si>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</si>
  <si>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</si>
  <si>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</si>
  <si>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</si>
  <si>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</si>
  <si>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</si>
  <si>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</si>
  <si>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</si>
  <si>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</si>
  <si>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</si>
  <si>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</si>
  <si>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</si>
  <si>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</si>
  <si>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</si>
  <si>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</si>
  <si>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</si>
  <si>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</si>
  <si>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</si>
  <si>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</si>
  <si>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</si>
  <si>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</si>
  <si>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</si>
  <si>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</si>
  <si>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</si>
  <si>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</si>
  <si>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</si>
  <si>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</si>
  <si>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</si>
  <si>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</si>
  <si>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</si>
  <si>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</si>
  <si>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</si>
  <si>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</si>
  <si>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</si>
  <si>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</si>
  <si>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</si>
  <si>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</si>
  <si>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</si>
  <si>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</si>
  <si>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</si>
  <si>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</si>
  <si>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</si>
  <si>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</si>
  <si>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</si>
  <si>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</si>
  <si>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</si>
  <si>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</si>
  <si>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</si>
  <si>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</si>
  <si>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</si>
  <si>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</si>
  <si>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</si>
  <si>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</si>
  <si>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</si>
  <si>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</si>
  <si>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</si>
  <si>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</si>
  <si>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</si>
  <si>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</si>
  <si>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</si>
  <si>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</si>
  <si>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</si>
  <si>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</si>
  <si>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</si>
  <si>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</si>
  <si>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</si>
  <si>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</si>
  <si>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</si>
  <si>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</si>
  <si>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</si>
  <si>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</si>
  <si>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</si>
  <si>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</si>
  <si>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</si>
  <si>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</si>
  <si>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</si>
  <si>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</si>
  <si>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</si>
  <si>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</si>
  <si>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</si>
  <si>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</si>
  <si>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</si>
  <si>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</si>
  <si>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</si>
  <si>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</si>
  <si>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</si>
  <si>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</si>
  <si>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</si>
  <si>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</si>
  <si>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</si>
  <si>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</si>
  <si>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</si>
  <si>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</si>
  <si>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</si>
  <si>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</si>
  <si>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</si>
  <si>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</si>
  <si>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</si>
  <si>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</si>
  <si>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</si>
  <si>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</si>
  <si>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</si>
  <si>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</si>
  <si>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</si>
  <si>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</si>
  <si>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</si>
  <si>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</si>
  <si>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</si>
  <si>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</si>
  <si>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</si>
  <si>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</si>
  <si>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</si>
  <si>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</si>
  <si>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</si>
  <si>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</si>
  <si>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</si>
  <si>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</si>
  <si>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</si>
  <si>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</si>
  <si>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</si>
  <si>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</si>
  <si>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</si>
  <si>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</si>
  <si>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</si>
  <si>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</si>
  <si>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</si>
  <si>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</si>
  <si>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</si>
  <si>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</si>
  <si>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</si>
  <si>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</si>
  <si>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</si>
  <si>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</si>
  <si>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</si>
  <si>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</si>
  <si>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</si>
  <si>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</si>
  <si>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</si>
  <si>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</si>
  <si>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</si>
  <si>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</si>
  <si>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</si>
  <si>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</si>
  <si>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</si>
  <si>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</si>
  <si>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</si>
  <si>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</si>
  <si>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</si>
  <si>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</si>
  <si>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</si>
  <si>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</si>
  <si>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</si>
  <si>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</si>
  <si>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</si>
  <si>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</si>
  <si>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</si>
  <si>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</si>
  <si>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</si>
  <si>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</si>
  <si>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</si>
  <si>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</si>
  <si>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</si>
  <si>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</si>
  <si>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</si>
  <si>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</si>
  <si>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</si>
  <si>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</si>
  <si>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</si>
  <si>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</si>
  <si>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</si>
  <si>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</si>
  <si>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</si>
  <si>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</si>
  <si>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</si>
  <si>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</si>
  <si>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</si>
  <si>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</si>
  <si>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</si>
  <si>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</si>
  <si>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</si>
  <si>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</si>
  <si>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</si>
  <si>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</si>
  <si>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</si>
  <si>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</si>
  <si>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</si>
  <si>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</si>
  <si>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</si>
  <si>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</si>
  <si>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</si>
  <si>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</si>
  <si>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</si>
  <si>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</si>
  <si>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</si>
  <si>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</si>
  <si>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</si>
  <si>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</si>
  <si>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</si>
  <si>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</si>
  <si>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</si>
  <si>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</si>
  <si>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</si>
  <si>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</si>
  <si>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</si>
  <si>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</si>
  <si>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</si>
  <si>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</si>
  <si>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</si>
  <si>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</si>
  <si>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</si>
  <si>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</si>
  <si>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</si>
  <si>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</si>
  <si>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</si>
  <si>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</si>
  <si>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</si>
  <si>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</si>
  <si>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</si>
  <si>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</si>
  <si>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</si>
  <si>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</si>
  <si>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</si>
  <si>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</si>
  <si>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</si>
  <si>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</si>
  <si>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</si>
  <si>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</si>
  <si>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</si>
  <si>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</si>
  <si>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</si>
  <si>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</si>
  <si>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</si>
  <si>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</si>
  <si>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</si>
  <si>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</si>
  <si>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</si>
  <si>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</si>
  <si>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</si>
  <si>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</si>
  <si>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</si>
  <si>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</si>
  <si>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</si>
  <si>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</si>
  <si>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</si>
  <si>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</si>
  <si>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</si>
  <si>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</si>
  <si>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</si>
  <si>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</si>
  <si>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</si>
  <si>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</si>
  <si>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</si>
  <si>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</si>
  <si>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</si>
  <si>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</si>
  <si>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</si>
  <si>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</si>
  <si>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</si>
  <si>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</si>
  <si>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</si>
  <si>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</si>
  <si>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</si>
  <si>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</si>
  <si>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</si>
  <si>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</si>
  <si>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</si>
  <si>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</si>
  <si>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</si>
  <si>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</si>
  <si>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</si>
  <si>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</si>
  <si>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</si>
  <si>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</si>
  <si>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</si>
  <si>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</si>
  <si>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</si>
  <si>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</si>
  <si>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</si>
  <si>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</si>
  <si>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</si>
  <si>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</si>
  <si>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</si>
  <si>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</si>
  <si>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</si>
  <si>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</si>
  <si>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</si>
  <si>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</si>
  <si>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</si>
  <si>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</si>
  <si>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</si>
  <si>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</si>
  <si>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</si>
  <si>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</si>
  <si>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</si>
  <si>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</si>
  <si>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</si>
  <si>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</si>
  <si>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</si>
  <si>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</si>
  <si>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</si>
  <si>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</si>
  <si>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</si>
  <si>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</si>
  <si>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</si>
  <si>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</si>
  <si>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</si>
  <si>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</si>
  <si>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</si>
  <si>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</si>
  <si>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</si>
  <si>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</si>
  <si>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</si>
  <si>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</si>
  <si>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</si>
  <si>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</si>
  <si>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</si>
  <si>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</si>
  <si>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</si>
  <si>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</si>
  <si>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</si>
  <si>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</si>
  <si>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</si>
  <si>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</si>
  <si>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</si>
  <si>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</si>
  <si>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</si>
  <si>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</si>
  <si>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</si>
  <si>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</si>
  <si>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</si>
  <si>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</si>
  <si>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</si>
  <si>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</si>
  <si>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</si>
  <si>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</si>
  <si>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</si>
  <si>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</si>
  <si>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</si>
  <si>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</si>
  <si>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</si>
  <si>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</si>
  <si>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</si>
  <si>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</si>
  <si>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</si>
  <si>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</si>
  <si>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</si>
  <si>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</si>
  <si>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</si>
  <si>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</si>
  <si>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</si>
  <si>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</si>
  <si>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</si>
  <si>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</si>
  <si>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</si>
  <si>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</si>
  <si>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</si>
  <si>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</si>
  <si>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</si>
  <si>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</si>
  <si>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</si>
  <si>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</si>
  <si>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</si>
  <si>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</si>
  <si>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</si>
  <si>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</si>
  <si>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</si>
  <si>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</si>
  <si>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</si>
  <si>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</si>
  <si>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</si>
  <si>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</si>
  <si>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</si>
  <si>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</si>
  <si>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</si>
  <si>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</si>
  <si>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</si>
  <si>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</si>
  <si>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</si>
  <si>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</si>
  <si>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</si>
  <si>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</si>
  <si>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</si>
  <si>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</si>
  <si>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</si>
  <si>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</si>
  <si>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</si>
  <si>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</si>
  <si>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</si>
  <si>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</si>
  <si>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</si>
  <si>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</si>
  <si>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</si>
  <si>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</si>
  <si>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</si>
  <si>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</si>
  <si>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</si>
  <si>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</si>
  <si>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</si>
  <si>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</si>
  <si>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</si>
  <si>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</si>
  <si>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</si>
  <si>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</si>
  <si>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</si>
  <si>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</si>
  <si>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</si>
  <si>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</si>
  <si>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</si>
  <si>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</si>
  <si>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</si>
  <si>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</si>
  <si>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</si>
  <si>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</si>
  <si>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</si>
  <si>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</si>
  <si>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</si>
  <si>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</si>
  <si>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</si>
  <si>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</si>
  <si>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</si>
  <si>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</si>
  <si>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</si>
  <si>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</si>
  <si>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</si>
  <si>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</si>
  <si>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</si>
  <si>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</si>
  <si>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</si>
  <si>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</si>
  <si>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</si>
  <si>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</si>
  <si>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</si>
  <si>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</si>
  <si>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</si>
  <si>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</si>
  <si>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</si>
  <si>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</si>
  <si>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</si>
  <si>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</si>
  <si>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</si>
  <si>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</si>
  <si>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</si>
  <si>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</si>
  <si>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</si>
  <si>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</si>
  <si>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</si>
  <si>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</si>
  <si>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</si>
  <si>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</si>
  <si>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</si>
  <si>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Precentage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</si>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</sst>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15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Goals!PivotTable11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2817640967453152"/>
          <c:y val="0.105476673427991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3860204574951"/>
          <c:y val="8.1097891960585214E-2"/>
          <c:w val="0.77905755388530984"/>
          <c:h val="0.6509346765093539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Sum of 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060-4EAC-A5C6-15971668168D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2060-4EAC-A5C6-15971668168D}"/>
            </c:ext>
          </c:extLst>
        </c:ser>
        <c:ser>
          <c:idx val="2"/>
          <c:order val="2"/>
          <c:tx>
            <c:strRef>
              <c:f>'Outcomes Based On Goals'!$M$1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Goals'!$M$2:$M$14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2060-4EAC-A5C6-159716681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6720"/>
        <c:axId val="3439632"/>
      </c:lineChart>
      <c:catAx>
        <c:axId val="34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9632"/>
        <c:crosses val="autoZero"/>
        <c:auto val="1"/>
        <c:lblAlgn val="ctr"/>
        <c:lblOffset val="100"/>
        <c:noMultiLvlLbl val="0"/>
      </c:catAx>
      <c:valAx>
        <c:axId val="34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896583961287232"/>
          <c:y val="0.85699765216974666"/>
          <c:w val="0.43886863067160187"/>
          <c:h val="4.5639264665953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0-4B81-B074-1982010860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D0-4B81-B074-19820108606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D0-4B81-B074-198201086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734592"/>
        <c:axId val="480732512"/>
      </c:lineChart>
      <c:catAx>
        <c:axId val="4807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32512"/>
        <c:crosses val="autoZero"/>
        <c:auto val="1"/>
        <c:lblAlgn val="ctr"/>
        <c:lblOffset val="100"/>
        <c:noMultiLvlLbl val="0"/>
      </c:catAx>
      <c:valAx>
        <c:axId val="4807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8-49EC-977A-22C40A01061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8-49EC-977A-22C40A01061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8-49EC-977A-22C40A01061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3-4153-95F7-668C52D3D02A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9F3-4153-95F7-668C52D3D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561488"/>
        <c:axId val="614558992"/>
      </c:barChart>
      <c:catAx>
        <c:axId val="61456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58992"/>
        <c:crosses val="autoZero"/>
        <c:auto val="1"/>
        <c:lblAlgn val="ctr"/>
        <c:lblOffset val="100"/>
        <c:noMultiLvlLbl val="0"/>
      </c:catAx>
      <c:valAx>
        <c:axId val="6145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6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F-4B97-8937-113279CEC3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F-4B97-8937-113279CEC3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F-4B97-8937-113279CEC34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2-435A-82D0-D3DA8E37483D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6212-435A-82D0-D3DA8E37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697232"/>
        <c:axId val="800698064"/>
      </c:barChart>
      <c:catAx>
        <c:axId val="80069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698064"/>
        <c:crosses val="autoZero"/>
        <c:auto val="1"/>
        <c:lblAlgn val="ctr"/>
        <c:lblOffset val="100"/>
        <c:noMultiLvlLbl val="0"/>
      </c:catAx>
      <c:valAx>
        <c:axId val="8006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69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2-40DA-AFE0-8094A619529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2-40DA-AFE0-8094A619529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2-40DA-AFE0-8094A619529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72-40DA-AFE0-8094A6195292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4-4F57-B8B9-E2A38A94B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961456"/>
        <c:axId val="804959792"/>
      </c:lineChart>
      <c:catAx>
        <c:axId val="8049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59792"/>
        <c:crosses val="autoZero"/>
        <c:auto val="1"/>
        <c:lblAlgn val="ctr"/>
        <c:lblOffset val="100"/>
        <c:noMultiLvlLbl val="0"/>
      </c:catAx>
      <c:valAx>
        <c:axId val="8049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6D76A68-9F63-4FFA-A5F4-BAEA56C28290}">
          <cx:tx>
            <cx:txData>
              <cx:f>_xlchart.v1.0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1B02A9-7DEC-44EC-B5DE-C635AA1618BE}">
          <cx:tx>
            <cx:txData>
              <cx:f>_xlchart.v1.2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307630-AB11-4AB8-A473-9F12C81243E1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579121</xdr:colOff>
      <xdr:row>15</xdr:row>
      <xdr:rowOff>179070</xdr:rowOff>
    </xdr:from>
    <xdr:to>
      <xdr:col>11</xdr:col>
      <xdr:colOff>424816</xdr:colOff>
      <xdr:row>41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D00F93-F840-4517-BDF4-AA0562B58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741044</xdr:colOff>
      <xdr:row>3</xdr:row>
      <xdr:rowOff>18096</xdr:rowOff>
    </xdr:from>
    <xdr:to>
      <xdr:col>16</xdr:col>
      <xdr:colOff>600075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B65B5-9C26-4D71-89CE-EE0AC6E9F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748665</xdr:colOff>
      <xdr:row>1</xdr:row>
      <xdr:rowOff>178117</xdr:rowOff>
    </xdr:from>
    <xdr:to>
      <xdr:col>18</xdr:col>
      <xdr:colOff>9525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881CD-98EA-47BD-9495-C8670F464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3</xdr:row>
      <xdr:rowOff>12381</xdr:rowOff>
    </xdr:from>
    <xdr:to>
      <xdr:col>22</xdr:col>
      <xdr:colOff>255269</xdr:colOff>
      <xdr:row>36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9B0B0-45C7-4181-905B-437182117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10476</xdr:rowOff>
    </xdr:from>
    <xdr:to>
      <xdr:col>20</xdr:col>
      <xdr:colOff>0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B1D0B-C880-474F-A9E2-60DBF424B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199008-370F-412F-A828-AEF94BDB42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F93D9B-F779-4630-B670-6FAD9B25F7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484" cy="78453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fc" refreshedDate="44440.941146759258" createdVersion="7" refreshedVersion="7" minRefreshableVersion="3" recordCount="4115" xr:uid="{B9131844-5244-4A88-A2D2-8342DC76BD8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fc" refreshedDate="44440.964816435182" createdVersion="7" refreshedVersion="7" minRefreshableVersion="3" recordCount="4115" xr:uid="{96AA0A35-8FEE-4568-ADAE-A962F3D7DE6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fc" refreshedDate="44445.757756250001" createdVersion="7" refreshedVersion="7" minRefreshableVersion="3" recordCount="4115" xr:uid="{F5192373-82AC-4407-906B-FDAD4275A359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fc" refreshedDate="44445.8371625" createdVersion="7" refreshedVersion="7" minRefreshableVersion="3" recordCount="12" xr:uid="{A15D73AC-B093-4B0C-B9C2-E408913AA38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re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x v="0"/>
    <n v="1434931811"/>
    <b v="0"/>
    <x v="0"/>
    <x v="0"/>
    <x v="0"/>
    <x v="0"/>
    <n v="63.92"/>
    <x v="0"/>
    <x v="0"/>
  </r>
  <r>
    <n v="1"/>
    <s v="FannibalFest Fan Convention"/>
    <s v="A Hannibal TV Show Fan Convention and Art Collective"/>
    <x v="1"/>
    <n v="14653"/>
    <x v="0"/>
    <x v="0"/>
    <x v="0"/>
    <x v="1"/>
    <n v="1485872683"/>
    <b v="0"/>
    <x v="1"/>
    <x v="0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x v="2"/>
    <n v="1454691083"/>
    <b v="0"/>
    <x v="2"/>
    <x v="0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x v="0"/>
    <x v="3"/>
    <n v="1404822107"/>
    <b v="0"/>
    <x v="3"/>
    <x v="0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x v="4"/>
    <n v="1447963279"/>
    <b v="0"/>
    <x v="4"/>
    <x v="0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x v="5"/>
    <n v="1468362207"/>
    <b v="0"/>
    <x v="5"/>
    <x v="0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x v="6"/>
    <n v="1401846250"/>
    <b v="0"/>
    <x v="6"/>
    <x v="0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x v="7"/>
    <n v="1464224867"/>
    <b v="0"/>
    <x v="7"/>
    <x v="0"/>
    <x v="0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x v="0"/>
    <x v="8"/>
    <n v="1460155212"/>
    <b v="0"/>
    <x v="8"/>
    <x v="0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x v="9"/>
    <n v="1458268144"/>
    <b v="0"/>
    <x v="9"/>
    <x v="0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x v="10"/>
    <n v="1400636279"/>
    <b v="0"/>
    <x v="10"/>
    <x v="0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x v="11"/>
    <n v="1469126462"/>
    <b v="0"/>
    <x v="11"/>
    <x v="0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x v="12"/>
    <n v="1401642425"/>
    <b v="0"/>
    <x v="12"/>
    <x v="0"/>
    <x v="0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x v="0"/>
    <x v="13"/>
    <n v="1463588109"/>
    <b v="0"/>
    <x v="13"/>
    <x v="0"/>
    <x v="0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x v="2"/>
    <x v="14"/>
    <n v="1403051888"/>
    <b v="0"/>
    <x v="14"/>
    <x v="0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x v="15"/>
    <n v="1441790658"/>
    <b v="0"/>
    <x v="15"/>
    <x v="0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x v="16"/>
    <n v="1398971211"/>
    <b v="0"/>
    <x v="16"/>
    <x v="0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x v="17"/>
    <n v="1412530422"/>
    <b v="0"/>
    <x v="17"/>
    <x v="0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x v="18"/>
    <n v="1408366856"/>
    <b v="0"/>
    <x v="18"/>
    <x v="0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x v="19"/>
    <n v="1434828934"/>
    <b v="0"/>
    <x v="19"/>
    <x v="0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x v="20"/>
    <n v="1436983912"/>
    <b v="0"/>
    <x v="20"/>
    <x v="0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x v="21"/>
    <n v="1409151789"/>
    <b v="0"/>
    <x v="21"/>
    <x v="0"/>
    <x v="0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x v="0"/>
    <x v="22"/>
    <n v="1418766740"/>
    <b v="0"/>
    <x v="22"/>
    <x v="0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x v="23"/>
    <n v="1428086501"/>
    <b v="0"/>
    <x v="23"/>
    <x v="0"/>
    <x v="0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x v="0"/>
    <x v="24"/>
    <n v="1439494863"/>
    <b v="0"/>
    <x v="24"/>
    <x v="0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x v="25"/>
    <n v="1447115761"/>
    <b v="0"/>
    <x v="25"/>
    <x v="0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x v="0"/>
    <x v="26"/>
    <n v="1404822144"/>
    <b v="0"/>
    <x v="10"/>
    <x v="0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x v="27"/>
    <n v="1413518233"/>
    <b v="0"/>
    <x v="3"/>
    <x v="0"/>
    <x v="0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x v="0"/>
    <x v="28"/>
    <n v="1447715284"/>
    <b v="0"/>
    <x v="26"/>
    <x v="0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x v="29"/>
    <n v="1403453368"/>
    <b v="0"/>
    <x v="27"/>
    <x v="0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x v="30"/>
    <n v="1406012515"/>
    <b v="0"/>
    <x v="28"/>
    <x v="0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x v="31"/>
    <n v="1452193234"/>
    <b v="0"/>
    <x v="29"/>
    <x v="0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x v="32"/>
    <n v="1459523017"/>
    <b v="0"/>
    <x v="30"/>
    <x v="0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x v="33"/>
    <n v="1444405901"/>
    <b v="0"/>
    <x v="31"/>
    <x v="0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x v="34"/>
    <n v="1405928601"/>
    <b v="0"/>
    <x v="32"/>
    <x v="0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x v="35"/>
    <n v="1428130814"/>
    <b v="0"/>
    <x v="33"/>
    <x v="0"/>
    <x v="0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x v="0"/>
    <x v="36"/>
    <n v="1425540125"/>
    <b v="0"/>
    <x v="34"/>
    <x v="0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x v="37"/>
    <n v="1422463079"/>
    <b v="0"/>
    <x v="35"/>
    <x v="0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x v="38"/>
    <n v="1365643344"/>
    <b v="0"/>
    <x v="36"/>
    <x v="0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x v="39"/>
    <n v="1398388068"/>
    <b v="0"/>
    <x v="37"/>
    <x v="0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x v="40"/>
    <n v="1401426488"/>
    <b v="0"/>
    <x v="38"/>
    <x v="0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x v="41"/>
    <n v="1409924354"/>
    <b v="0"/>
    <x v="10"/>
    <x v="0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x v="42"/>
    <n v="1417188026"/>
    <b v="0"/>
    <x v="39"/>
    <x v="0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x v="43"/>
    <n v="1402599486"/>
    <b v="0"/>
    <x v="40"/>
    <x v="0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x v="44"/>
    <n v="1408760537"/>
    <b v="0"/>
    <x v="41"/>
    <x v="0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x v="45"/>
    <n v="1459177107"/>
    <b v="0"/>
    <x v="42"/>
    <x v="0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x v="46"/>
    <n v="1447628974"/>
    <b v="0"/>
    <x v="43"/>
    <x v="0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x v="47"/>
    <n v="1413834007"/>
    <b v="0"/>
    <x v="16"/>
    <x v="0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x v="48"/>
    <n v="1422534260"/>
    <b v="0"/>
    <x v="44"/>
    <x v="0"/>
    <x v="0"/>
    <x v="29"/>
    <n v="56.82"/>
    <x v="0"/>
    <x v="0"/>
  </r>
  <r>
    <n v="49"/>
    <s v="Driving Jersey - Season Five"/>
    <s v="Driving Jersey is real people telling real stories."/>
    <x v="14"/>
    <n v="12000"/>
    <x v="0"/>
    <x v="0"/>
    <x v="0"/>
    <x v="49"/>
    <n v="1443068045"/>
    <b v="0"/>
    <x v="45"/>
    <x v="0"/>
    <x v="0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x v="1"/>
    <x v="50"/>
    <n v="1419271458"/>
    <b v="0"/>
    <x v="19"/>
    <x v="0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x v="51"/>
    <n v="1436653037"/>
    <b v="0"/>
    <x v="46"/>
    <x v="0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x v="52"/>
    <n v="1403023846"/>
    <b v="0"/>
    <x v="47"/>
    <x v="0"/>
    <x v="0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x v="0"/>
    <x v="53"/>
    <n v="1395407445"/>
    <b v="0"/>
    <x v="27"/>
    <x v="0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x v="54"/>
    <n v="1448471221"/>
    <b v="0"/>
    <x v="47"/>
    <x v="0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x v="55"/>
    <n v="1462576516"/>
    <b v="0"/>
    <x v="48"/>
    <x v="0"/>
    <x v="0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x v="1"/>
    <x v="56"/>
    <n v="1432559424"/>
    <b v="0"/>
    <x v="49"/>
    <x v="0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x v="57"/>
    <n v="1427399962"/>
    <b v="0"/>
    <x v="50"/>
    <x v="0"/>
    <x v="0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x v="0"/>
    <x v="58"/>
    <n v="1413827572"/>
    <b v="0"/>
    <x v="11"/>
    <x v="0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x v="59"/>
    <n v="1439530776"/>
    <b v="0"/>
    <x v="51"/>
    <x v="0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x v="1"/>
    <x v="60"/>
    <n v="1393882717"/>
    <b v="0"/>
    <x v="52"/>
    <x v="0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x v="61"/>
    <n v="1368646357"/>
    <b v="0"/>
    <x v="23"/>
    <x v="0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x v="62"/>
    <n v="1360177878"/>
    <b v="0"/>
    <x v="53"/>
    <x v="0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x v="63"/>
    <n v="1386194013"/>
    <b v="0"/>
    <x v="31"/>
    <x v="0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x v="64"/>
    <n v="1370651181"/>
    <b v="0"/>
    <x v="54"/>
    <x v="0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x v="65"/>
    <n v="1405453354"/>
    <b v="0"/>
    <x v="7"/>
    <x v="0"/>
    <x v="1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x v="0"/>
    <x v="66"/>
    <n v="1466281420"/>
    <b v="0"/>
    <x v="55"/>
    <x v="0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x v="67"/>
    <n v="1339768804"/>
    <b v="0"/>
    <x v="9"/>
    <x v="0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x v="68"/>
    <n v="1390570791"/>
    <b v="0"/>
    <x v="17"/>
    <x v="0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x v="69"/>
    <n v="1314765025"/>
    <b v="0"/>
    <x v="56"/>
    <x v="0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x v="70"/>
    <n v="1309987845"/>
    <b v="0"/>
    <x v="57"/>
    <x v="0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x v="71"/>
    <n v="1333002657"/>
    <b v="0"/>
    <x v="58"/>
    <x v="0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x v="72"/>
    <n v="1351210481"/>
    <b v="0"/>
    <x v="14"/>
    <x v="0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x v="73"/>
    <n v="1297620584"/>
    <b v="0"/>
    <x v="59"/>
    <x v="0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x v="74"/>
    <n v="1450784495"/>
    <b v="0"/>
    <x v="60"/>
    <x v="0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x v="75"/>
    <n v="1364101272"/>
    <b v="0"/>
    <x v="5"/>
    <x v="0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x v="76"/>
    <n v="1319819758"/>
    <b v="0"/>
    <x v="41"/>
    <x v="0"/>
    <x v="1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x v="0"/>
    <x v="77"/>
    <n v="1332991717"/>
    <b v="0"/>
    <x v="55"/>
    <x v="0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x v="78"/>
    <n v="1471887121"/>
    <b v="0"/>
    <x v="2"/>
    <x v="0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x v="79"/>
    <n v="1395859093"/>
    <b v="0"/>
    <x v="14"/>
    <x v="0"/>
    <x v="1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x v="0"/>
    <x v="80"/>
    <n v="1383616856"/>
    <b v="0"/>
    <x v="5"/>
    <x v="0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x v="81"/>
    <n v="1341892127"/>
    <b v="0"/>
    <x v="33"/>
    <x v="0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x v="82"/>
    <n v="1315597261"/>
    <b v="0"/>
    <x v="61"/>
    <x v="0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x v="83"/>
    <n v="1423320389"/>
    <b v="0"/>
    <x v="62"/>
    <x v="0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x v="84"/>
    <n v="1302891086"/>
    <b v="0"/>
    <x v="63"/>
    <x v="0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x v="85"/>
    <n v="1314154837"/>
    <b v="0"/>
    <x v="64"/>
    <x v="0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x v="86"/>
    <n v="1444828845"/>
    <b v="0"/>
    <x v="57"/>
    <x v="0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x v="87"/>
    <n v="1274705803"/>
    <b v="0"/>
    <x v="20"/>
    <x v="0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x v="88"/>
    <n v="1401205731"/>
    <b v="0"/>
    <x v="65"/>
    <x v="0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x v="89"/>
    <n v="1368036192"/>
    <b v="0"/>
    <x v="66"/>
    <x v="0"/>
    <x v="1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x v="0"/>
    <x v="90"/>
    <n v="1307862499"/>
    <b v="0"/>
    <x v="38"/>
    <x v="0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x v="91"/>
    <n v="1300354764"/>
    <b v="0"/>
    <x v="67"/>
    <x v="0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x v="92"/>
    <n v="1481949983"/>
    <b v="0"/>
    <x v="68"/>
    <x v="0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x v="93"/>
    <n v="1338928537"/>
    <b v="0"/>
    <x v="41"/>
    <x v="0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x v="94"/>
    <n v="1395162822"/>
    <b v="0"/>
    <x v="8"/>
    <x v="0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x v="95"/>
    <n v="1327622841"/>
    <b v="0"/>
    <x v="64"/>
    <x v="0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x v="96"/>
    <n v="1274889241"/>
    <b v="0"/>
    <x v="69"/>
    <x v="0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x v="97"/>
    <n v="1307848482"/>
    <b v="0"/>
    <x v="22"/>
    <x v="0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x v="98"/>
    <n v="1351796674"/>
    <b v="0"/>
    <x v="65"/>
    <x v="0"/>
    <x v="1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x v="99"/>
    <n v="1387834799"/>
    <b v="0"/>
    <x v="70"/>
    <x v="0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x v="100"/>
    <n v="1350324286"/>
    <b v="0"/>
    <x v="55"/>
    <x v="0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x v="101"/>
    <n v="1356979110"/>
    <b v="0"/>
    <x v="2"/>
    <x v="0"/>
    <x v="1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x v="0"/>
    <x v="102"/>
    <n v="1290481733"/>
    <b v="0"/>
    <x v="71"/>
    <x v="0"/>
    <x v="1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x v="1"/>
    <x v="103"/>
    <n v="1392232830"/>
    <b v="0"/>
    <x v="72"/>
    <x v="0"/>
    <x v="1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x v="0"/>
    <x v="104"/>
    <n v="1299775266"/>
    <b v="0"/>
    <x v="73"/>
    <x v="0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x v="105"/>
    <n v="1461605020"/>
    <b v="0"/>
    <x v="65"/>
    <x v="0"/>
    <x v="1"/>
    <x v="13"/>
    <n v="39.380000000000003"/>
    <x v="0"/>
    <x v="1"/>
  </r>
  <r>
    <n v="106"/>
    <s v="LOST WEEKEND"/>
    <s v="A Boy. A Girl. A Car. A Serial Killer."/>
    <x v="10"/>
    <n v="5025"/>
    <x v="0"/>
    <x v="0"/>
    <x v="0"/>
    <x v="106"/>
    <n v="1332182301"/>
    <b v="0"/>
    <x v="74"/>
    <x v="0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x v="107"/>
    <n v="1301787287"/>
    <b v="0"/>
    <x v="50"/>
    <x v="0"/>
    <x v="1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x v="0"/>
    <x v="108"/>
    <n v="1364827370"/>
    <b v="0"/>
    <x v="5"/>
    <x v="0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x v="109"/>
    <n v="1296088630"/>
    <b v="0"/>
    <x v="5"/>
    <x v="0"/>
    <x v="1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x v="0"/>
    <x v="110"/>
    <n v="1381445253"/>
    <b v="0"/>
    <x v="55"/>
    <x v="0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x v="111"/>
    <n v="1430467187"/>
    <b v="0"/>
    <x v="28"/>
    <x v="0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x v="112"/>
    <n v="1395277318"/>
    <b v="0"/>
    <x v="75"/>
    <x v="0"/>
    <x v="1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x v="0"/>
    <x v="113"/>
    <n v="1311963128"/>
    <b v="0"/>
    <x v="76"/>
    <x v="0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x v="114"/>
    <n v="1321252488"/>
    <b v="0"/>
    <x v="2"/>
    <x v="0"/>
    <x v="1"/>
    <x v="33"/>
    <n v="88.57"/>
    <x v="0"/>
    <x v="1"/>
  </r>
  <r>
    <n v="115"/>
    <s v="The World's Greatest Lover"/>
    <s v="Never judge a book (or a lover) by their cover."/>
    <x v="52"/>
    <n v="632"/>
    <x v="0"/>
    <x v="0"/>
    <x v="0"/>
    <x v="115"/>
    <n v="1326217444"/>
    <b v="0"/>
    <x v="19"/>
    <x v="0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x v="116"/>
    <n v="1298289355"/>
    <b v="0"/>
    <x v="7"/>
    <x v="0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x v="117"/>
    <n v="1268337744"/>
    <b v="0"/>
    <x v="74"/>
    <x v="0"/>
    <x v="1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x v="0"/>
    <x v="118"/>
    <n v="1309310236"/>
    <b v="0"/>
    <x v="70"/>
    <x v="0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x v="119"/>
    <n v="1310693986"/>
    <b v="0"/>
    <x v="77"/>
    <x v="0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x v="120"/>
    <n v="1472865107"/>
    <b v="0"/>
    <x v="29"/>
    <x v="1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x v="121"/>
    <n v="1427993710"/>
    <b v="0"/>
    <x v="29"/>
    <x v="1"/>
    <x v="2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x v="0"/>
    <x v="122"/>
    <n v="1470910907"/>
    <b v="0"/>
    <x v="78"/>
    <x v="1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x v="123"/>
    <n v="1411411564"/>
    <b v="0"/>
    <x v="79"/>
    <x v="1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x v="124"/>
    <n v="1429568242"/>
    <b v="0"/>
    <x v="78"/>
    <x v="1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x v="125"/>
    <n v="1480981880"/>
    <b v="0"/>
    <x v="79"/>
    <x v="1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x v="126"/>
    <n v="1431353337"/>
    <b v="0"/>
    <x v="62"/>
    <x v="1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x v="127"/>
    <n v="1425481141"/>
    <b v="0"/>
    <x v="80"/>
    <x v="1"/>
    <x v="2"/>
    <x v="53"/>
    <n v="47.5"/>
    <x v="0"/>
    <x v="2"/>
  </r>
  <r>
    <n v="128"/>
    <s v="Ralphi3 (Canceled)"/>
    <s v="A Science Fiction film filled with entertainment and Excitement"/>
    <x v="57"/>
    <n v="1867"/>
    <x v="1"/>
    <x v="0"/>
    <x v="0"/>
    <x v="128"/>
    <n v="1473917293"/>
    <b v="0"/>
    <x v="79"/>
    <x v="1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x v="129"/>
    <n v="1409524183"/>
    <b v="0"/>
    <x v="78"/>
    <x v="1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x v="130"/>
    <n v="1400536692"/>
    <b v="0"/>
    <x v="78"/>
    <x v="1"/>
    <x v="2"/>
    <x v="50"/>
    <n v="0"/>
    <x v="0"/>
    <x v="2"/>
  </r>
  <r>
    <n v="131"/>
    <s v="I (Canceled)"/>
    <s v="I"/>
    <x v="38"/>
    <n v="0"/>
    <x v="1"/>
    <x v="0"/>
    <x v="0"/>
    <x v="131"/>
    <n v="1466453161"/>
    <b v="0"/>
    <x v="78"/>
    <x v="1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x v="132"/>
    <n v="1411500607"/>
    <b v="0"/>
    <x v="75"/>
    <x v="1"/>
    <x v="2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x v="0"/>
    <x v="133"/>
    <n v="1462130584"/>
    <b v="0"/>
    <x v="78"/>
    <x v="1"/>
    <x v="2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x v="0"/>
    <x v="134"/>
    <n v="1438811418"/>
    <b v="0"/>
    <x v="78"/>
    <x v="1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x v="135"/>
    <n v="1401354597"/>
    <b v="0"/>
    <x v="81"/>
    <x v="1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x v="136"/>
    <n v="1427968234"/>
    <b v="0"/>
    <x v="78"/>
    <x v="1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x v="137"/>
    <n v="1440337593"/>
    <b v="0"/>
    <x v="78"/>
    <x v="1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x v="138"/>
    <n v="1435731041"/>
    <b v="0"/>
    <x v="6"/>
    <x v="1"/>
    <x v="2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x v="0"/>
    <x v="139"/>
    <n v="1435874772"/>
    <b v="0"/>
    <x v="29"/>
    <x v="1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x v="140"/>
    <n v="1424234732"/>
    <b v="0"/>
    <x v="78"/>
    <x v="1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x v="141"/>
    <n v="1429155623"/>
    <b v="0"/>
    <x v="33"/>
    <x v="1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x v="142"/>
    <n v="1414358778"/>
    <b v="0"/>
    <x v="29"/>
    <x v="1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x v="143"/>
    <n v="1467941542"/>
    <b v="0"/>
    <x v="78"/>
    <x v="1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x v="144"/>
    <n v="1423765072"/>
    <b v="0"/>
    <x v="77"/>
    <x v="1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x v="145"/>
    <n v="1436965252"/>
    <b v="0"/>
    <x v="82"/>
    <x v="1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x v="146"/>
    <n v="1479514998"/>
    <b v="0"/>
    <x v="83"/>
    <x v="1"/>
    <x v="2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x v="1"/>
    <x v="147"/>
    <n v="1417026340"/>
    <b v="0"/>
    <x v="78"/>
    <x v="1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x v="148"/>
    <n v="1453963536"/>
    <b v="0"/>
    <x v="84"/>
    <x v="1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x v="149"/>
    <n v="1416888470"/>
    <b v="0"/>
    <x v="79"/>
    <x v="1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x v="150"/>
    <n v="1427428382"/>
    <b v="0"/>
    <x v="85"/>
    <x v="1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x v="151"/>
    <n v="1429449191"/>
    <b v="0"/>
    <x v="81"/>
    <x v="1"/>
    <x v="2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x v="0"/>
    <x v="152"/>
    <n v="1408845100"/>
    <b v="0"/>
    <x v="84"/>
    <x v="1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x v="153"/>
    <n v="1413900244"/>
    <b v="0"/>
    <x v="73"/>
    <x v="1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x v="154"/>
    <n v="1429621695"/>
    <b v="0"/>
    <x v="83"/>
    <x v="1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x v="155"/>
    <n v="1434201935"/>
    <b v="0"/>
    <x v="80"/>
    <x v="1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x v="156"/>
    <n v="1401850796"/>
    <b v="0"/>
    <x v="41"/>
    <x v="1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x v="157"/>
    <n v="1453931572"/>
    <b v="0"/>
    <x v="84"/>
    <x v="1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x v="158"/>
    <n v="1411350628"/>
    <b v="0"/>
    <x v="78"/>
    <x v="1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x v="159"/>
    <n v="1464085545"/>
    <b v="0"/>
    <x v="29"/>
    <x v="1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x v="160"/>
    <n v="1434491691"/>
    <b v="0"/>
    <x v="78"/>
    <x v="1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x v="161"/>
    <n v="1401726595"/>
    <b v="0"/>
    <x v="29"/>
    <x v="1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x v="162"/>
    <n v="1405393356"/>
    <b v="0"/>
    <x v="73"/>
    <x v="1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x v="163"/>
    <n v="1440716654"/>
    <b v="0"/>
    <x v="78"/>
    <x v="1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x v="164"/>
    <n v="1405966701"/>
    <b v="0"/>
    <x v="63"/>
    <x v="1"/>
    <x v="3"/>
    <x v="60"/>
    <n v="91.43"/>
    <x v="0"/>
    <x v="3"/>
  </r>
  <r>
    <n v="165"/>
    <s v="NET"/>
    <s v="A teacher. A boy. The beach and a heatwave that drove them all insane."/>
    <x v="73"/>
    <n v="0"/>
    <x v="2"/>
    <x v="1"/>
    <x v="1"/>
    <x v="165"/>
    <n v="1450021724"/>
    <b v="0"/>
    <x v="78"/>
    <x v="1"/>
    <x v="3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x v="0"/>
    <x v="166"/>
    <n v="1481939362"/>
    <b v="0"/>
    <x v="29"/>
    <x v="1"/>
    <x v="3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x v="0"/>
    <x v="167"/>
    <n v="1433542535"/>
    <b v="0"/>
    <x v="84"/>
    <x v="1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x v="168"/>
    <n v="1424203370"/>
    <b v="0"/>
    <x v="83"/>
    <x v="1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x v="169"/>
    <n v="1411042059"/>
    <b v="0"/>
    <x v="73"/>
    <x v="1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x v="170"/>
    <n v="1438385283"/>
    <b v="0"/>
    <x v="73"/>
    <x v="1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x v="171"/>
    <n v="1465791614"/>
    <b v="0"/>
    <x v="29"/>
    <x v="1"/>
    <x v="3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x v="0"/>
    <x v="172"/>
    <n v="1423733323"/>
    <b v="0"/>
    <x v="78"/>
    <x v="1"/>
    <x v="3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x v="1"/>
    <x v="173"/>
    <n v="1422539108"/>
    <b v="0"/>
    <x v="78"/>
    <x v="1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x v="174"/>
    <n v="1425924776"/>
    <b v="0"/>
    <x v="78"/>
    <x v="1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x v="175"/>
    <n v="1407177611"/>
    <b v="0"/>
    <x v="55"/>
    <x v="1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x v="176"/>
    <n v="1436211999"/>
    <b v="0"/>
    <x v="78"/>
    <x v="1"/>
    <x v="3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x v="0"/>
    <x v="177"/>
    <n v="1425690526"/>
    <b v="0"/>
    <x v="63"/>
    <x v="1"/>
    <x v="3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x v="3"/>
    <x v="178"/>
    <n v="1445986545"/>
    <b v="0"/>
    <x v="78"/>
    <x v="1"/>
    <x v="3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x v="0"/>
    <x v="179"/>
    <n v="1454464555"/>
    <b v="0"/>
    <x v="84"/>
    <x v="1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x v="180"/>
    <n v="1425512843"/>
    <b v="0"/>
    <x v="62"/>
    <x v="1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x v="181"/>
    <n v="1432403295"/>
    <b v="0"/>
    <x v="80"/>
    <x v="1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x v="182"/>
    <n v="1481156232"/>
    <b v="0"/>
    <x v="78"/>
    <x v="1"/>
    <x v="3"/>
    <x v="50"/>
    <n v="0"/>
    <x v="0"/>
    <x v="3"/>
  </r>
  <r>
    <n v="183"/>
    <s v="Three Little Words"/>
    <s v="Don't kill me until I meet my Dad"/>
    <x v="78"/>
    <n v="4482"/>
    <x v="2"/>
    <x v="1"/>
    <x v="1"/>
    <x v="183"/>
    <n v="1414438010"/>
    <b v="0"/>
    <x v="8"/>
    <x v="1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x v="184"/>
    <n v="1404586762"/>
    <b v="0"/>
    <x v="84"/>
    <x v="1"/>
    <x v="3"/>
    <x v="56"/>
    <n v="25.5"/>
    <x v="0"/>
    <x v="3"/>
  </r>
  <r>
    <n v="185"/>
    <s v="BLANK Short Movie"/>
    <s v="Love has no boundaries!"/>
    <x v="79"/>
    <n v="2200"/>
    <x v="2"/>
    <x v="10"/>
    <x v="8"/>
    <x v="185"/>
    <n v="1468965139"/>
    <b v="0"/>
    <x v="73"/>
    <x v="1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x v="186"/>
    <n v="1485977434"/>
    <b v="0"/>
    <x v="78"/>
    <x v="1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x v="187"/>
    <n v="1435383457"/>
    <b v="0"/>
    <x v="81"/>
    <x v="1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x v="188"/>
    <n v="1407299015"/>
    <b v="0"/>
    <x v="78"/>
    <x v="1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x v="189"/>
    <n v="1467736477"/>
    <b v="0"/>
    <x v="81"/>
    <x v="1"/>
    <x v="3"/>
    <x v="50"/>
    <n v="69"/>
    <x v="0"/>
    <x v="3"/>
  </r>
  <r>
    <n v="190"/>
    <s v="REGIONRAT, the movie"/>
    <s v="Because hope can be a 4 letter word"/>
    <x v="14"/>
    <n v="50"/>
    <x v="2"/>
    <x v="0"/>
    <x v="0"/>
    <x v="190"/>
    <n v="1465227446"/>
    <b v="0"/>
    <x v="29"/>
    <x v="1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x v="191"/>
    <n v="1440326138"/>
    <b v="0"/>
    <x v="83"/>
    <x v="1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x v="192"/>
    <n v="1410980432"/>
    <b v="0"/>
    <x v="83"/>
    <x v="1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x v="193"/>
    <n v="1412029566"/>
    <b v="0"/>
    <x v="78"/>
    <x v="1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x v="194"/>
    <n v="1452124531"/>
    <b v="0"/>
    <x v="83"/>
    <x v="1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x v="195"/>
    <n v="1431360332"/>
    <b v="0"/>
    <x v="78"/>
    <x v="1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x v="196"/>
    <n v="1442062898"/>
    <b v="0"/>
    <x v="10"/>
    <x v="1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x v="197"/>
    <n v="1483734100"/>
    <b v="0"/>
    <x v="22"/>
    <x v="1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x v="198"/>
    <n v="1409908322"/>
    <b v="0"/>
    <x v="79"/>
    <x v="1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x v="199"/>
    <n v="1470106702"/>
    <b v="0"/>
    <x v="78"/>
    <x v="1"/>
    <x v="3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x v="0"/>
    <x v="200"/>
    <n v="1408154403"/>
    <b v="0"/>
    <x v="59"/>
    <x v="1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x v="201"/>
    <n v="1421696329"/>
    <b v="0"/>
    <x v="63"/>
    <x v="1"/>
    <x v="3"/>
    <x v="74"/>
    <n v="54.29"/>
    <x v="0"/>
    <x v="3"/>
  </r>
  <r>
    <n v="202"/>
    <s v="Modern Gangsters"/>
    <s v="new web series created by jonney terry"/>
    <x v="12"/>
    <n v="0"/>
    <x v="2"/>
    <x v="0"/>
    <x v="0"/>
    <x v="202"/>
    <n v="1441750564"/>
    <b v="0"/>
    <x v="78"/>
    <x v="1"/>
    <x v="3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x v="1"/>
    <x v="203"/>
    <n v="1417378864"/>
    <b v="0"/>
    <x v="22"/>
    <x v="1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x v="204"/>
    <n v="1467727203"/>
    <b v="0"/>
    <x v="86"/>
    <x v="1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x v="205"/>
    <n v="1441120222"/>
    <b v="0"/>
    <x v="57"/>
    <x v="1"/>
    <x v="3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x v="0"/>
    <x v="206"/>
    <n v="1468627583"/>
    <b v="0"/>
    <x v="78"/>
    <x v="1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x v="207"/>
    <n v="1417754638"/>
    <b v="0"/>
    <x v="62"/>
    <x v="1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x v="208"/>
    <n v="1416127967"/>
    <b v="0"/>
    <x v="78"/>
    <x v="1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x v="209"/>
    <n v="1433974135"/>
    <b v="0"/>
    <x v="78"/>
    <x v="1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x v="210"/>
    <n v="1441157592"/>
    <b v="0"/>
    <x v="51"/>
    <x v="1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x v="211"/>
    <n v="1440042617"/>
    <b v="0"/>
    <x v="8"/>
    <x v="1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x v="212"/>
    <n v="1455656920"/>
    <b v="0"/>
    <x v="29"/>
    <x v="1"/>
    <x v="3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x v="0"/>
    <x v="213"/>
    <n v="1437142547"/>
    <b v="0"/>
    <x v="29"/>
    <x v="1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x v="214"/>
    <n v="1420471349"/>
    <b v="0"/>
    <x v="29"/>
    <x v="1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x v="215"/>
    <n v="1452058282"/>
    <b v="0"/>
    <x v="29"/>
    <x v="1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x v="216"/>
    <n v="1425423637"/>
    <b v="0"/>
    <x v="87"/>
    <x v="1"/>
    <x v="3"/>
    <x v="80"/>
    <n v="331.54"/>
    <x v="0"/>
    <x v="3"/>
  </r>
  <r>
    <n v="217"/>
    <s v="Bitch"/>
    <s v="A roadmovie by paw"/>
    <x v="57"/>
    <n v="11943"/>
    <x v="2"/>
    <x v="11"/>
    <x v="9"/>
    <x v="217"/>
    <n v="1417101749"/>
    <b v="0"/>
    <x v="44"/>
    <x v="1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x v="218"/>
    <n v="1426518289"/>
    <b v="0"/>
    <x v="29"/>
    <x v="1"/>
    <x v="3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x v="0"/>
    <x v="219"/>
    <n v="1456732225"/>
    <b v="0"/>
    <x v="88"/>
    <x v="1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x v="220"/>
    <n v="1436542030"/>
    <b v="0"/>
    <x v="83"/>
    <x v="1"/>
    <x v="3"/>
    <x v="60"/>
    <n v="120"/>
    <x v="0"/>
    <x v="3"/>
  </r>
  <r>
    <n v="221"/>
    <s v="Archetypes"/>
    <s v="Film about Schizophrenia with Surreal Twists!"/>
    <x v="63"/>
    <n v="0"/>
    <x v="2"/>
    <x v="0"/>
    <x v="0"/>
    <x v="221"/>
    <n v="1422389164"/>
    <b v="0"/>
    <x v="78"/>
    <x v="1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x v="222"/>
    <n v="1422383318"/>
    <b v="0"/>
    <x v="84"/>
    <x v="1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x v="223"/>
    <n v="1461287350"/>
    <b v="0"/>
    <x v="78"/>
    <x v="1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x v="224"/>
    <n v="1431322726"/>
    <b v="0"/>
    <x v="78"/>
    <x v="1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x v="225"/>
    <n v="1457564654"/>
    <b v="0"/>
    <x v="78"/>
    <x v="1"/>
    <x v="3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x v="1"/>
    <x v="226"/>
    <n v="1428854344"/>
    <b v="0"/>
    <x v="84"/>
    <x v="1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x v="227"/>
    <n v="1433885241"/>
    <b v="0"/>
    <x v="78"/>
    <x v="1"/>
    <x v="3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x v="1"/>
    <x v="228"/>
    <n v="1427992105"/>
    <b v="0"/>
    <x v="78"/>
    <x v="1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x v="229"/>
    <n v="1452810297"/>
    <b v="0"/>
    <x v="78"/>
    <x v="1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x v="230"/>
    <n v="1430851151"/>
    <b v="0"/>
    <x v="84"/>
    <x v="1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x v="231"/>
    <n v="1449183651"/>
    <b v="0"/>
    <x v="78"/>
    <x v="1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x v="232"/>
    <n v="1422474546"/>
    <b v="0"/>
    <x v="63"/>
    <x v="1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x v="233"/>
    <n v="1472593972"/>
    <b v="0"/>
    <x v="78"/>
    <x v="1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x v="234"/>
    <n v="1431391859"/>
    <b v="0"/>
    <x v="81"/>
    <x v="1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x v="235"/>
    <n v="1433886497"/>
    <b v="0"/>
    <x v="78"/>
    <x v="1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x v="236"/>
    <n v="1447380099"/>
    <b v="0"/>
    <x v="78"/>
    <x v="1"/>
    <x v="3"/>
    <x v="50"/>
    <n v="0"/>
    <x v="0"/>
    <x v="3"/>
  </r>
  <r>
    <n v="237"/>
    <s v="Making The Choice"/>
    <s v="Making The Choice is a christian short film series."/>
    <x v="36"/>
    <n v="50"/>
    <x v="2"/>
    <x v="0"/>
    <x v="0"/>
    <x v="237"/>
    <n v="1452261069"/>
    <b v="0"/>
    <x v="29"/>
    <x v="1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x v="238"/>
    <n v="1481324760"/>
    <b v="0"/>
    <x v="78"/>
    <x v="1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x v="239"/>
    <n v="1445308730"/>
    <b v="0"/>
    <x v="81"/>
    <x v="1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x v="240"/>
    <n v="1363885211"/>
    <b v="1"/>
    <x v="89"/>
    <x v="0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x v="241"/>
    <n v="1415292304"/>
    <b v="1"/>
    <x v="90"/>
    <x v="0"/>
    <x v="4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x v="0"/>
    <x v="242"/>
    <n v="1321357790"/>
    <b v="1"/>
    <x v="91"/>
    <x v="0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x v="243"/>
    <n v="1390439304"/>
    <b v="1"/>
    <x v="92"/>
    <x v="0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x v="0"/>
    <x v="244"/>
    <n v="1265269559"/>
    <b v="1"/>
    <x v="87"/>
    <x v="0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x v="245"/>
    <n v="1342487785"/>
    <b v="1"/>
    <x v="93"/>
    <x v="0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x v="246"/>
    <n v="1288341805"/>
    <b v="1"/>
    <x v="94"/>
    <x v="0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x v="247"/>
    <n v="1284042614"/>
    <b v="1"/>
    <x v="95"/>
    <x v="0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x v="248"/>
    <n v="1322073309"/>
    <b v="1"/>
    <x v="96"/>
    <x v="0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x v="249"/>
    <n v="1275603020"/>
    <b v="1"/>
    <x v="97"/>
    <x v="0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x v="250"/>
    <n v="1367933691"/>
    <b v="1"/>
    <x v="98"/>
    <x v="0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x v="251"/>
    <n v="1334429646"/>
    <b v="1"/>
    <x v="99"/>
    <x v="0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x v="252"/>
    <n v="1269878058"/>
    <b v="1"/>
    <x v="52"/>
    <x v="0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x v="253"/>
    <n v="1326728235"/>
    <b v="1"/>
    <x v="63"/>
    <x v="0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x v="254"/>
    <n v="1442443910"/>
    <b v="1"/>
    <x v="100"/>
    <x v="0"/>
    <x v="4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x v="0"/>
    <x v="255"/>
    <n v="1297687082"/>
    <b v="1"/>
    <x v="101"/>
    <x v="0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x v="256"/>
    <n v="1360866467"/>
    <b v="1"/>
    <x v="102"/>
    <x v="0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x v="257"/>
    <n v="1461078162"/>
    <b v="1"/>
    <x v="103"/>
    <x v="0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x v="258"/>
    <n v="1305767666"/>
    <b v="1"/>
    <x v="104"/>
    <x v="0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x v="259"/>
    <n v="1425922969"/>
    <b v="1"/>
    <x v="105"/>
    <x v="0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x v="260"/>
    <n v="1275415679"/>
    <b v="1"/>
    <x v="106"/>
    <x v="0"/>
    <x v="4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x v="0"/>
    <x v="261"/>
    <n v="1334783704"/>
    <b v="1"/>
    <x v="107"/>
    <x v="0"/>
    <x v="4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x v="0"/>
    <x v="262"/>
    <n v="1294811828"/>
    <b v="1"/>
    <x v="108"/>
    <x v="0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x v="263"/>
    <n v="1346194494"/>
    <b v="1"/>
    <x v="109"/>
    <x v="0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x v="264"/>
    <n v="1334155995"/>
    <b v="1"/>
    <x v="110"/>
    <x v="0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x v="265"/>
    <n v="1269928430"/>
    <b v="1"/>
    <x v="6"/>
    <x v="0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x v="266"/>
    <n v="1264565507"/>
    <b v="1"/>
    <x v="17"/>
    <x v="0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x v="267"/>
    <n v="1401101499"/>
    <b v="1"/>
    <x v="111"/>
    <x v="0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x v="268"/>
    <n v="1316749178"/>
    <b v="1"/>
    <x v="112"/>
    <x v="0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x v="269"/>
    <n v="1485146622"/>
    <b v="1"/>
    <x v="113"/>
    <x v="0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x v="270"/>
    <n v="1301950070"/>
    <b v="1"/>
    <x v="42"/>
    <x v="0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x v="271"/>
    <n v="1386123861"/>
    <b v="1"/>
    <x v="114"/>
    <x v="0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x v="272"/>
    <n v="1267220191"/>
    <b v="1"/>
    <x v="71"/>
    <x v="0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x v="273"/>
    <n v="1307102266"/>
    <b v="1"/>
    <x v="115"/>
    <x v="0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x v="274"/>
    <n v="1330638829"/>
    <b v="1"/>
    <x v="116"/>
    <x v="0"/>
    <x v="4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x v="0"/>
    <x v="275"/>
    <n v="1349916366"/>
    <b v="1"/>
    <x v="117"/>
    <x v="0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x v="276"/>
    <n v="1330394274"/>
    <b v="1"/>
    <x v="95"/>
    <x v="0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x v="277"/>
    <n v="1429824219"/>
    <b v="1"/>
    <x v="118"/>
    <x v="0"/>
    <x v="4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x v="0"/>
    <x v="278"/>
    <n v="1347411539"/>
    <b v="1"/>
    <x v="119"/>
    <x v="0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x v="279"/>
    <n v="1485237096"/>
    <b v="1"/>
    <x v="120"/>
    <x v="0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x v="280"/>
    <n v="1397571035"/>
    <b v="1"/>
    <x v="121"/>
    <x v="0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x v="281"/>
    <n v="1242532513"/>
    <b v="1"/>
    <x v="1"/>
    <x v="0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x v="282"/>
    <n v="1263679492"/>
    <b v="1"/>
    <x v="122"/>
    <x v="0"/>
    <x v="4"/>
    <x v="7"/>
    <n v="254.39"/>
    <x v="0"/>
    <x v="4"/>
  </r>
  <r>
    <n v="283"/>
    <s v="SOLE SURVIVOR"/>
    <s v="What is the impact of survivorship on the human condition?"/>
    <x v="102"/>
    <n v="20569.05"/>
    <x v="0"/>
    <x v="0"/>
    <x v="0"/>
    <x v="283"/>
    <n v="1305219744"/>
    <b v="1"/>
    <x v="91"/>
    <x v="0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x v="284"/>
    <n v="1325007780"/>
    <b v="1"/>
    <x v="123"/>
    <x v="0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x v="285"/>
    <n v="1377022128"/>
    <b v="1"/>
    <x v="124"/>
    <x v="0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x v="286"/>
    <n v="1360352124"/>
    <b v="1"/>
    <x v="125"/>
    <x v="0"/>
    <x v="4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x v="0"/>
    <x v="287"/>
    <n v="1349160018"/>
    <b v="1"/>
    <x v="126"/>
    <x v="0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x v="288"/>
    <n v="1337659393"/>
    <b v="1"/>
    <x v="127"/>
    <x v="0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x v="289"/>
    <n v="1380797834"/>
    <b v="1"/>
    <x v="128"/>
    <x v="0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x v="290"/>
    <n v="1292316697"/>
    <b v="1"/>
    <x v="129"/>
    <x v="0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x v="291"/>
    <n v="1365791246"/>
    <b v="1"/>
    <x v="130"/>
    <x v="0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x v="292"/>
    <n v="1317064599"/>
    <b v="1"/>
    <x v="131"/>
    <x v="0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x v="293"/>
    <n v="1395417714"/>
    <b v="1"/>
    <x v="132"/>
    <x v="0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x v="294"/>
    <n v="1276480894"/>
    <b v="1"/>
    <x v="133"/>
    <x v="0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x v="295"/>
    <n v="1378080409"/>
    <b v="1"/>
    <x v="134"/>
    <x v="0"/>
    <x v="4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x v="296"/>
    <n v="1344857083"/>
    <b v="1"/>
    <x v="135"/>
    <x v="0"/>
    <x v="4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x v="0"/>
    <x v="297"/>
    <n v="1427390901"/>
    <b v="1"/>
    <x v="136"/>
    <x v="0"/>
    <x v="4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x v="0"/>
    <x v="298"/>
    <n v="1394536048"/>
    <b v="1"/>
    <x v="137"/>
    <x v="0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x v="299"/>
    <n v="1287379460"/>
    <b v="1"/>
    <x v="138"/>
    <x v="0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x v="300"/>
    <n v="1301007738"/>
    <b v="1"/>
    <x v="139"/>
    <x v="0"/>
    <x v="4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x v="0"/>
    <x v="301"/>
    <n v="1360258935"/>
    <b v="1"/>
    <x v="140"/>
    <x v="0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x v="302"/>
    <n v="1327523638"/>
    <b v="1"/>
    <x v="52"/>
    <x v="0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x v="303"/>
    <n v="1336009346"/>
    <b v="1"/>
    <x v="141"/>
    <x v="0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x v="304"/>
    <n v="1343096197"/>
    <b v="1"/>
    <x v="142"/>
    <x v="0"/>
    <x v="4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x v="0"/>
    <x v="305"/>
    <n v="1328800049"/>
    <b v="1"/>
    <x v="143"/>
    <x v="0"/>
    <x v="4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x v="0"/>
    <x v="306"/>
    <n v="1362081933"/>
    <b v="1"/>
    <x v="144"/>
    <x v="0"/>
    <x v="4"/>
    <x v="101"/>
    <n v="36.61"/>
    <x v="0"/>
    <x v="4"/>
  </r>
  <r>
    <n v="307"/>
    <s v="Grammar Revolution"/>
    <s v="Why is grammar important?"/>
    <x v="29"/>
    <n v="24490"/>
    <x v="0"/>
    <x v="0"/>
    <x v="0"/>
    <x v="307"/>
    <n v="1357684801"/>
    <b v="1"/>
    <x v="145"/>
    <x v="0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x v="308"/>
    <n v="1295887210"/>
    <b v="1"/>
    <x v="91"/>
    <x v="0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x v="309"/>
    <n v="1344880934"/>
    <b v="1"/>
    <x v="146"/>
    <x v="0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x v="310"/>
    <n v="1317788623"/>
    <b v="1"/>
    <x v="17"/>
    <x v="0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x v="311"/>
    <n v="1321852592"/>
    <b v="1"/>
    <x v="3"/>
    <x v="0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x v="312"/>
    <n v="1363381432"/>
    <b v="1"/>
    <x v="96"/>
    <x v="0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x v="313"/>
    <n v="1277702894"/>
    <b v="1"/>
    <x v="147"/>
    <x v="0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x v="314"/>
    <n v="1359575988"/>
    <b v="1"/>
    <x v="148"/>
    <x v="0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x v="315"/>
    <n v="1343068334"/>
    <b v="1"/>
    <x v="149"/>
    <x v="0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x v="316"/>
    <n v="1415398197"/>
    <b v="1"/>
    <x v="150"/>
    <x v="0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x v="317"/>
    <n v="1384186483"/>
    <b v="1"/>
    <x v="151"/>
    <x v="0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x v="318"/>
    <n v="1361753751"/>
    <b v="1"/>
    <x v="4"/>
    <x v="0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x v="319"/>
    <n v="1257538029"/>
    <b v="1"/>
    <x v="13"/>
    <x v="0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x v="320"/>
    <n v="1448284433"/>
    <b v="1"/>
    <x v="150"/>
    <x v="0"/>
    <x v="4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x v="3"/>
    <x v="321"/>
    <n v="1475577786"/>
    <b v="1"/>
    <x v="152"/>
    <x v="0"/>
    <x v="4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x v="0"/>
    <x v="322"/>
    <n v="1460554848"/>
    <b v="1"/>
    <x v="153"/>
    <x v="0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x v="323"/>
    <n v="1479886966"/>
    <b v="1"/>
    <x v="6"/>
    <x v="0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x v="324"/>
    <n v="1435590108"/>
    <b v="1"/>
    <x v="141"/>
    <x v="0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x v="325"/>
    <n v="1479184233"/>
    <b v="1"/>
    <x v="154"/>
    <x v="0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x v="326"/>
    <n v="1486625606"/>
    <b v="1"/>
    <x v="155"/>
    <x v="0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x v="327"/>
    <n v="1424669929"/>
    <b v="1"/>
    <x v="69"/>
    <x v="0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x v="328"/>
    <n v="1443739388"/>
    <b v="1"/>
    <x v="156"/>
    <x v="0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x v="329"/>
    <n v="1444821127"/>
    <b v="1"/>
    <x v="157"/>
    <x v="0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x v="330"/>
    <n v="1366028563"/>
    <b v="1"/>
    <x v="158"/>
    <x v="0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x v="331"/>
    <n v="1463493434"/>
    <b v="1"/>
    <x v="159"/>
    <x v="0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x v="332"/>
    <n v="1442420377"/>
    <b v="1"/>
    <x v="160"/>
    <x v="0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x v="333"/>
    <n v="1457450191"/>
    <b v="1"/>
    <x v="161"/>
    <x v="0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x v="334"/>
    <n v="1428423757"/>
    <b v="1"/>
    <x v="50"/>
    <x v="0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x v="335"/>
    <n v="1428428515"/>
    <b v="1"/>
    <x v="144"/>
    <x v="0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x v="336"/>
    <n v="1444832318"/>
    <b v="1"/>
    <x v="131"/>
    <x v="0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x v="337"/>
    <n v="1423710308"/>
    <b v="1"/>
    <x v="162"/>
    <x v="0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x v="338"/>
    <n v="1468001290"/>
    <b v="1"/>
    <x v="163"/>
    <x v="0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x v="339"/>
    <n v="1427739268"/>
    <b v="1"/>
    <x v="30"/>
    <x v="0"/>
    <x v="4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x v="0"/>
    <x v="340"/>
    <n v="1486397007"/>
    <b v="1"/>
    <x v="164"/>
    <x v="0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x v="341"/>
    <n v="1410555998"/>
    <b v="1"/>
    <x v="165"/>
    <x v="0"/>
    <x v="4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x v="0"/>
    <x v="342"/>
    <n v="1459363465"/>
    <b v="1"/>
    <x v="166"/>
    <x v="0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x v="343"/>
    <n v="1413308545"/>
    <b v="1"/>
    <x v="167"/>
    <x v="0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x v="344"/>
    <n v="1429312694"/>
    <b v="1"/>
    <x v="168"/>
    <x v="0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x v="345"/>
    <n v="1429569590"/>
    <b v="1"/>
    <x v="122"/>
    <x v="0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x v="346"/>
    <n v="1442232021"/>
    <b v="1"/>
    <x v="101"/>
    <x v="0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x v="347"/>
    <n v="1444910009"/>
    <b v="1"/>
    <x v="169"/>
    <x v="0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x v="348"/>
    <n v="1437573916"/>
    <b v="1"/>
    <x v="46"/>
    <x v="0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x v="349"/>
    <n v="1485345508"/>
    <b v="1"/>
    <x v="157"/>
    <x v="0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x v="350"/>
    <n v="1470274509"/>
    <b v="1"/>
    <x v="170"/>
    <x v="0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x v="351"/>
    <n v="1456614554"/>
    <b v="1"/>
    <x v="171"/>
    <x v="0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x v="352"/>
    <n v="1410148868"/>
    <b v="1"/>
    <x v="172"/>
    <x v="0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x v="353"/>
    <n v="1445367619"/>
    <b v="1"/>
    <x v="173"/>
    <x v="0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x v="354"/>
    <n v="1457553121"/>
    <b v="1"/>
    <x v="60"/>
    <x v="0"/>
    <x v="4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x v="0"/>
    <x v="355"/>
    <n v="1414738994"/>
    <b v="1"/>
    <x v="111"/>
    <x v="0"/>
    <x v="4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x v="0"/>
    <x v="356"/>
    <n v="1455563793"/>
    <b v="1"/>
    <x v="174"/>
    <x v="0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x v="357"/>
    <n v="1426396797"/>
    <b v="1"/>
    <x v="175"/>
    <x v="0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x v="358"/>
    <n v="1463517521"/>
    <b v="1"/>
    <x v="176"/>
    <x v="0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x v="359"/>
    <n v="1414028490"/>
    <b v="1"/>
    <x v="177"/>
    <x v="0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x v="360"/>
    <n v="1433799180"/>
    <b v="0"/>
    <x v="45"/>
    <x v="0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x v="361"/>
    <n v="1414108906"/>
    <b v="0"/>
    <x v="178"/>
    <x v="0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x v="362"/>
    <n v="1405573391"/>
    <b v="0"/>
    <x v="48"/>
    <x v="0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x v="363"/>
    <n v="1268934736"/>
    <b v="0"/>
    <x v="55"/>
    <x v="0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x v="364"/>
    <n v="1400704672"/>
    <b v="0"/>
    <x v="116"/>
    <x v="0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x v="365"/>
    <n v="1391005999"/>
    <b v="0"/>
    <x v="71"/>
    <x v="0"/>
    <x v="4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x v="366"/>
    <n v="1334948518"/>
    <b v="0"/>
    <x v="179"/>
    <x v="0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x v="367"/>
    <n v="1363960278"/>
    <b v="0"/>
    <x v="46"/>
    <x v="0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x v="368"/>
    <n v="1423405922"/>
    <b v="0"/>
    <x v="180"/>
    <x v="0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x v="369"/>
    <n v="1324041269"/>
    <b v="0"/>
    <x v="157"/>
    <x v="0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x v="370"/>
    <n v="1481137500"/>
    <b v="0"/>
    <x v="68"/>
    <x v="0"/>
    <x v="4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x v="0"/>
    <x v="371"/>
    <n v="1355855139"/>
    <b v="0"/>
    <x v="181"/>
    <x v="0"/>
    <x v="4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x v="1"/>
    <x v="372"/>
    <n v="1456408244"/>
    <b v="0"/>
    <x v="82"/>
    <x v="0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x v="373"/>
    <n v="1340056398"/>
    <b v="0"/>
    <x v="30"/>
    <x v="0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x v="374"/>
    <n v="1312320031"/>
    <b v="0"/>
    <x v="49"/>
    <x v="0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x v="375"/>
    <n v="1390088311"/>
    <b v="0"/>
    <x v="25"/>
    <x v="0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x v="376"/>
    <n v="1469443916"/>
    <b v="0"/>
    <x v="53"/>
    <x v="0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x v="377"/>
    <n v="1444888868"/>
    <b v="0"/>
    <x v="182"/>
    <x v="0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x v="378"/>
    <n v="1451655808"/>
    <b v="0"/>
    <x v="183"/>
    <x v="0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x v="379"/>
    <n v="1332174672"/>
    <b v="0"/>
    <x v="184"/>
    <x v="0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x v="380"/>
    <n v="1451409392"/>
    <b v="0"/>
    <x v="72"/>
    <x v="0"/>
    <x v="4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x v="0"/>
    <x v="381"/>
    <n v="1340642717"/>
    <b v="0"/>
    <x v="140"/>
    <x v="0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x v="382"/>
    <n v="1345741300"/>
    <b v="0"/>
    <x v="19"/>
    <x v="0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x v="383"/>
    <n v="1398480559"/>
    <b v="0"/>
    <x v="53"/>
    <x v="0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x v="384"/>
    <n v="1417977947"/>
    <b v="0"/>
    <x v="185"/>
    <x v="0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x v="385"/>
    <n v="1413986501"/>
    <b v="0"/>
    <x v="186"/>
    <x v="0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x v="386"/>
    <n v="1437950991"/>
    <b v="0"/>
    <x v="62"/>
    <x v="0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x v="387"/>
    <n v="1436976858"/>
    <b v="0"/>
    <x v="187"/>
    <x v="0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x v="388"/>
    <n v="1467078580"/>
    <b v="0"/>
    <x v="26"/>
    <x v="0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x v="389"/>
    <n v="1391477450"/>
    <b v="0"/>
    <x v="188"/>
    <x v="0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x v="390"/>
    <n v="1429318372"/>
    <b v="0"/>
    <x v="25"/>
    <x v="0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x v="391"/>
    <n v="1321578051"/>
    <b v="0"/>
    <x v="189"/>
    <x v="0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x v="392"/>
    <n v="1312823571"/>
    <b v="0"/>
    <x v="190"/>
    <x v="0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x v="393"/>
    <n v="1378746052"/>
    <b v="0"/>
    <x v="191"/>
    <x v="0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x v="394"/>
    <n v="1455737882"/>
    <b v="0"/>
    <x v="133"/>
    <x v="0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x v="395"/>
    <n v="1332452960"/>
    <b v="0"/>
    <x v="192"/>
    <x v="0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x v="396"/>
    <n v="1340372006"/>
    <b v="0"/>
    <x v="193"/>
    <x v="0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x v="397"/>
    <n v="1279651084"/>
    <b v="0"/>
    <x v="194"/>
    <x v="0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x v="398"/>
    <n v="1426446126"/>
    <b v="0"/>
    <x v="85"/>
    <x v="0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x v="399"/>
    <n v="1479070867"/>
    <b v="0"/>
    <x v="195"/>
    <x v="0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x v="400"/>
    <n v="1397661347"/>
    <b v="0"/>
    <x v="95"/>
    <x v="0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x v="401"/>
    <n v="1310155970"/>
    <b v="0"/>
    <x v="196"/>
    <x v="0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x v="402"/>
    <n v="1444913817"/>
    <b v="0"/>
    <x v="68"/>
    <x v="0"/>
    <x v="4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x v="0"/>
    <x v="403"/>
    <n v="1308900441"/>
    <b v="0"/>
    <x v="16"/>
    <x v="0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x v="404"/>
    <n v="1389107062"/>
    <b v="0"/>
    <x v="197"/>
    <x v="0"/>
    <x v="4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x v="0"/>
    <x v="405"/>
    <n v="1391479339"/>
    <b v="0"/>
    <x v="165"/>
    <x v="0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x v="406"/>
    <n v="1301975637"/>
    <b v="0"/>
    <x v="2"/>
    <x v="0"/>
    <x v="4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x v="0"/>
    <x v="407"/>
    <n v="1316552050"/>
    <b v="0"/>
    <x v="19"/>
    <x v="0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x v="408"/>
    <n v="1380217190"/>
    <b v="0"/>
    <x v="44"/>
    <x v="0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x v="409"/>
    <n v="1466628144"/>
    <b v="0"/>
    <x v="41"/>
    <x v="0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x v="410"/>
    <n v="1429486397"/>
    <b v="0"/>
    <x v="63"/>
    <x v="0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x v="411"/>
    <n v="1384920804"/>
    <b v="0"/>
    <x v="198"/>
    <x v="0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x v="412"/>
    <n v="1341856178"/>
    <b v="0"/>
    <x v="165"/>
    <x v="0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x v="413"/>
    <n v="1340139811"/>
    <b v="0"/>
    <x v="199"/>
    <x v="0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x v="414"/>
    <n v="1378949465"/>
    <b v="0"/>
    <x v="200"/>
    <x v="0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x v="415"/>
    <n v="1411417602"/>
    <b v="0"/>
    <x v="64"/>
    <x v="0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x v="416"/>
    <n v="1389259831"/>
    <b v="0"/>
    <x v="20"/>
    <x v="0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x v="417"/>
    <n v="1364426260"/>
    <b v="0"/>
    <x v="47"/>
    <x v="0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x v="418"/>
    <n v="1435041997"/>
    <b v="0"/>
    <x v="201"/>
    <x v="0"/>
    <x v="4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x v="0"/>
    <x v="419"/>
    <n v="1367352787"/>
    <b v="0"/>
    <x v="196"/>
    <x v="0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x v="420"/>
    <n v="1392183631"/>
    <b v="0"/>
    <x v="83"/>
    <x v="1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x v="421"/>
    <n v="1434973656"/>
    <b v="0"/>
    <x v="79"/>
    <x v="1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x v="422"/>
    <n v="1407824097"/>
    <b v="0"/>
    <x v="8"/>
    <x v="1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x v="423"/>
    <n v="1367878430"/>
    <b v="0"/>
    <x v="62"/>
    <x v="1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x v="424"/>
    <n v="1327568499"/>
    <b v="0"/>
    <x v="81"/>
    <x v="1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x v="425"/>
    <n v="1443472804"/>
    <b v="0"/>
    <x v="84"/>
    <x v="1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x v="426"/>
    <n v="1454259914"/>
    <b v="0"/>
    <x v="22"/>
    <x v="1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x v="427"/>
    <n v="1444340940"/>
    <b v="0"/>
    <x v="78"/>
    <x v="1"/>
    <x v="5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x v="0"/>
    <x v="428"/>
    <n v="1400523845"/>
    <b v="0"/>
    <x v="62"/>
    <x v="1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x v="429"/>
    <n v="1252964282"/>
    <b v="0"/>
    <x v="78"/>
    <x v="1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x v="430"/>
    <n v="1377570867"/>
    <b v="0"/>
    <x v="81"/>
    <x v="1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x v="431"/>
    <n v="1465160083"/>
    <b v="0"/>
    <x v="22"/>
    <x v="1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x v="432"/>
    <n v="1440264381"/>
    <b v="0"/>
    <x v="22"/>
    <x v="1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x v="433"/>
    <n v="1439392022"/>
    <b v="0"/>
    <x v="78"/>
    <x v="1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x v="434"/>
    <n v="1383076902"/>
    <b v="0"/>
    <x v="84"/>
    <x v="1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x v="435"/>
    <n v="1376502980"/>
    <b v="0"/>
    <x v="83"/>
    <x v="1"/>
    <x v="5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x v="0"/>
    <x v="436"/>
    <n v="1372668113"/>
    <b v="0"/>
    <x v="78"/>
    <x v="1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x v="437"/>
    <n v="1470728326"/>
    <b v="0"/>
    <x v="78"/>
    <x v="1"/>
    <x v="5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x v="0"/>
    <x v="438"/>
    <n v="1445235358"/>
    <b v="0"/>
    <x v="202"/>
    <x v="1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x v="439"/>
    <n v="1412705818"/>
    <b v="0"/>
    <x v="78"/>
    <x v="1"/>
    <x v="5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x v="0"/>
    <x v="440"/>
    <n v="1456270753"/>
    <b v="0"/>
    <x v="29"/>
    <x v="1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x v="441"/>
    <n v="1380826996"/>
    <b v="0"/>
    <x v="78"/>
    <x v="1"/>
    <x v="5"/>
    <x v="50"/>
    <n v="0"/>
    <x v="0"/>
    <x v="5"/>
  </r>
  <r>
    <n v="442"/>
    <s v="The Paranormal Idiot"/>
    <s v="Doomsday is here"/>
    <x v="73"/>
    <n v="6691"/>
    <x v="2"/>
    <x v="0"/>
    <x v="0"/>
    <x v="442"/>
    <n v="1421788783"/>
    <b v="0"/>
    <x v="57"/>
    <x v="1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x v="5"/>
    <x v="443"/>
    <n v="1389399701"/>
    <b v="0"/>
    <x v="84"/>
    <x v="1"/>
    <x v="5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x v="0"/>
    <x v="444"/>
    <n v="1324158361"/>
    <b v="0"/>
    <x v="29"/>
    <x v="1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x v="445"/>
    <n v="1430899375"/>
    <b v="0"/>
    <x v="84"/>
    <x v="1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x v="446"/>
    <n v="1422842420"/>
    <b v="0"/>
    <x v="38"/>
    <x v="1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x v="447"/>
    <n v="1361884763"/>
    <b v="0"/>
    <x v="29"/>
    <x v="1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x v="448"/>
    <n v="1398363095"/>
    <b v="0"/>
    <x v="80"/>
    <x v="1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x v="449"/>
    <n v="1379425085"/>
    <b v="0"/>
    <x v="81"/>
    <x v="1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x v="450"/>
    <n v="1389825800"/>
    <b v="0"/>
    <x v="63"/>
    <x v="1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x v="451"/>
    <n v="1388077791"/>
    <b v="0"/>
    <x v="78"/>
    <x v="1"/>
    <x v="5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x v="0"/>
    <x v="452"/>
    <n v="1428944015"/>
    <b v="0"/>
    <x v="8"/>
    <x v="1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x v="453"/>
    <n v="1422992879"/>
    <b v="0"/>
    <x v="84"/>
    <x v="1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x v="454"/>
    <n v="1414343571"/>
    <b v="0"/>
    <x v="81"/>
    <x v="1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x v="455"/>
    <n v="1330733022"/>
    <b v="0"/>
    <x v="84"/>
    <x v="1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x v="456"/>
    <n v="1380559201"/>
    <b v="0"/>
    <x v="83"/>
    <x v="1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x v="457"/>
    <n v="1405621512"/>
    <b v="0"/>
    <x v="78"/>
    <x v="1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x v="458"/>
    <n v="1365958060"/>
    <b v="0"/>
    <x v="72"/>
    <x v="1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x v="459"/>
    <n v="1316013727"/>
    <b v="0"/>
    <x v="29"/>
    <x v="1"/>
    <x v="5"/>
    <x v="50"/>
    <n v="25"/>
    <x v="0"/>
    <x v="5"/>
  </r>
  <r>
    <n v="460"/>
    <s v="Darwin's Kiss"/>
    <s v="An animated web series about biological evolution gone haywire."/>
    <x v="0"/>
    <n v="25"/>
    <x v="2"/>
    <x v="0"/>
    <x v="0"/>
    <x v="460"/>
    <n v="1398862875"/>
    <b v="0"/>
    <x v="84"/>
    <x v="1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x v="461"/>
    <n v="1368476367"/>
    <b v="0"/>
    <x v="78"/>
    <x v="1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x v="462"/>
    <n v="1307761341"/>
    <b v="0"/>
    <x v="78"/>
    <x v="1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x v="463"/>
    <n v="1311699753"/>
    <b v="0"/>
    <x v="202"/>
    <x v="1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x v="3"/>
    <x v="464"/>
    <n v="1461874935"/>
    <b v="0"/>
    <x v="29"/>
    <x v="1"/>
    <x v="5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x v="0"/>
    <x v="465"/>
    <n v="1402455174"/>
    <b v="0"/>
    <x v="22"/>
    <x v="1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x v="466"/>
    <n v="1344465464"/>
    <b v="0"/>
    <x v="81"/>
    <x v="1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x v="467"/>
    <n v="1344961134"/>
    <b v="0"/>
    <x v="70"/>
    <x v="1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x v="468"/>
    <n v="1336795283"/>
    <b v="0"/>
    <x v="78"/>
    <x v="1"/>
    <x v="5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x v="1"/>
    <x v="469"/>
    <n v="1404776724"/>
    <b v="0"/>
    <x v="78"/>
    <x v="1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x v="470"/>
    <n v="1385524889"/>
    <b v="0"/>
    <x v="84"/>
    <x v="1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x v="471"/>
    <n v="1394039979"/>
    <b v="0"/>
    <x v="203"/>
    <x v="1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x v="472"/>
    <n v="1406239718"/>
    <b v="0"/>
    <x v="81"/>
    <x v="1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x v="473"/>
    <n v="1408380319"/>
    <b v="0"/>
    <x v="25"/>
    <x v="1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x v="474"/>
    <n v="1484726029"/>
    <b v="0"/>
    <x v="29"/>
    <x v="1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x v="475"/>
    <n v="1428285843"/>
    <b v="0"/>
    <x v="78"/>
    <x v="1"/>
    <x v="5"/>
    <x v="50"/>
    <n v="0"/>
    <x v="0"/>
    <x v="5"/>
  </r>
  <r>
    <n v="476"/>
    <s v="Sight Word Music Videos"/>
    <s v="Animated Music Videos that teach kids how to read."/>
    <x v="135"/>
    <n v="4906.59"/>
    <x v="2"/>
    <x v="0"/>
    <x v="0"/>
    <x v="476"/>
    <n v="1398727441"/>
    <b v="0"/>
    <x v="204"/>
    <x v="1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x v="477"/>
    <n v="1332187334"/>
    <b v="0"/>
    <x v="78"/>
    <x v="1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x v="478"/>
    <n v="1425333109"/>
    <b v="0"/>
    <x v="78"/>
    <x v="1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x v="479"/>
    <n v="1411379235"/>
    <b v="0"/>
    <x v="165"/>
    <x v="1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x v="480"/>
    <n v="1373457615"/>
    <b v="0"/>
    <x v="205"/>
    <x v="1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x v="481"/>
    <n v="1347293289"/>
    <b v="0"/>
    <x v="64"/>
    <x v="1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x v="482"/>
    <n v="1458336690"/>
    <b v="0"/>
    <x v="29"/>
    <x v="1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x v="483"/>
    <n v="1354250672"/>
    <b v="0"/>
    <x v="206"/>
    <x v="1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x v="484"/>
    <n v="1443220372"/>
    <b v="0"/>
    <x v="202"/>
    <x v="1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x v="485"/>
    <n v="1366200499"/>
    <b v="0"/>
    <x v="207"/>
    <x v="1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x v="486"/>
    <n v="1399070239"/>
    <b v="0"/>
    <x v="29"/>
    <x v="1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x v="487"/>
    <n v="1477491394"/>
    <b v="0"/>
    <x v="78"/>
    <x v="1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x v="488"/>
    <n v="1481332700"/>
    <b v="0"/>
    <x v="78"/>
    <x v="1"/>
    <x v="5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x v="489"/>
    <n v="1323084816"/>
    <b v="0"/>
    <x v="83"/>
    <x v="1"/>
    <x v="5"/>
    <x v="50"/>
    <n v="71.67"/>
    <x v="0"/>
    <x v="5"/>
  </r>
  <r>
    <n v="490"/>
    <s v="PROJECT IS CANCELLED"/>
    <s v="Cancelled"/>
    <x v="28"/>
    <n v="0"/>
    <x v="2"/>
    <x v="0"/>
    <x v="0"/>
    <x v="490"/>
    <n v="1343085285"/>
    <b v="0"/>
    <x v="78"/>
    <x v="1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x v="491"/>
    <n v="1451345699"/>
    <b v="0"/>
    <x v="78"/>
    <x v="1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x v="492"/>
    <n v="1471135830"/>
    <b v="0"/>
    <x v="78"/>
    <x v="1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x v="493"/>
    <n v="1429550738"/>
    <b v="0"/>
    <x v="78"/>
    <x v="1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x v="494"/>
    <n v="1402343765"/>
    <b v="0"/>
    <x v="83"/>
    <x v="1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x v="495"/>
    <n v="1434484305"/>
    <b v="0"/>
    <x v="78"/>
    <x v="1"/>
    <x v="5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x v="0"/>
    <x v="496"/>
    <n v="1386886874"/>
    <b v="0"/>
    <x v="29"/>
    <x v="1"/>
    <x v="5"/>
    <x v="50"/>
    <n v="1"/>
    <x v="0"/>
    <x v="5"/>
  </r>
  <r>
    <n v="497"/>
    <s v="Galaxy Probe Kids"/>
    <s v="live-action/animated series pilot."/>
    <x v="140"/>
    <n v="30"/>
    <x v="2"/>
    <x v="0"/>
    <x v="0"/>
    <x v="497"/>
    <n v="1414889665"/>
    <b v="0"/>
    <x v="83"/>
    <x v="1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x v="498"/>
    <n v="1321035449"/>
    <b v="0"/>
    <x v="19"/>
    <x v="1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x v="499"/>
    <n v="1250630968"/>
    <b v="0"/>
    <x v="55"/>
    <x v="1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x v="500"/>
    <n v="1268255751"/>
    <b v="0"/>
    <x v="80"/>
    <x v="1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x v="501"/>
    <n v="1307597851"/>
    <b v="0"/>
    <x v="78"/>
    <x v="1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x v="502"/>
    <n v="1329484625"/>
    <b v="0"/>
    <x v="80"/>
    <x v="1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x v="503"/>
    <n v="1418906303"/>
    <b v="0"/>
    <x v="82"/>
    <x v="1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x v="504"/>
    <n v="1328916987"/>
    <b v="0"/>
    <x v="81"/>
    <x v="1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x v="505"/>
    <n v="1447122086"/>
    <b v="0"/>
    <x v="25"/>
    <x v="1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x v="506"/>
    <n v="1373548520"/>
    <b v="0"/>
    <x v="29"/>
    <x v="1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x v="507"/>
    <n v="1346799657"/>
    <b v="0"/>
    <x v="73"/>
    <x v="1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x v="508"/>
    <n v="1332808501"/>
    <b v="0"/>
    <x v="83"/>
    <x v="1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x v="509"/>
    <n v="1432912170"/>
    <b v="0"/>
    <x v="29"/>
    <x v="1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x v="510"/>
    <n v="1454213639"/>
    <b v="0"/>
    <x v="78"/>
    <x v="1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x v="511"/>
    <n v="1362640582"/>
    <b v="0"/>
    <x v="81"/>
    <x v="1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x v="512"/>
    <n v="1475776127"/>
    <b v="0"/>
    <x v="84"/>
    <x v="1"/>
    <x v="5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x v="0"/>
    <x v="513"/>
    <n v="1467387705"/>
    <b v="0"/>
    <x v="32"/>
    <x v="1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x v="514"/>
    <n v="1405003447"/>
    <b v="0"/>
    <x v="83"/>
    <x v="1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x v="515"/>
    <n v="1447933601"/>
    <b v="0"/>
    <x v="69"/>
    <x v="1"/>
    <x v="5"/>
    <x v="78"/>
    <n v="725.03"/>
    <x v="0"/>
    <x v="5"/>
  </r>
  <r>
    <n v="516"/>
    <s v="Shipmates"/>
    <s v="A big brother style comedy animation series starring famous seafarers"/>
    <x v="10"/>
    <n v="0"/>
    <x v="2"/>
    <x v="1"/>
    <x v="1"/>
    <x v="516"/>
    <n v="1427568080"/>
    <b v="0"/>
    <x v="78"/>
    <x v="1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x v="517"/>
    <n v="1483454761"/>
    <b v="0"/>
    <x v="83"/>
    <x v="1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x v="518"/>
    <n v="1438958824"/>
    <b v="0"/>
    <x v="78"/>
    <x v="1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x v="519"/>
    <n v="1352107421"/>
    <b v="0"/>
    <x v="16"/>
    <x v="1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x v="520"/>
    <n v="1447174261"/>
    <b v="0"/>
    <x v="69"/>
    <x v="0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x v="521"/>
    <n v="1475460819"/>
    <b v="0"/>
    <x v="66"/>
    <x v="0"/>
    <x v="6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x v="0"/>
    <x v="522"/>
    <n v="1456793925"/>
    <b v="0"/>
    <x v="162"/>
    <x v="0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x v="523"/>
    <n v="1440213076"/>
    <b v="0"/>
    <x v="87"/>
    <x v="0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x v="524"/>
    <n v="1462209169"/>
    <b v="0"/>
    <x v="208"/>
    <x v="0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x v="525"/>
    <n v="1406713041"/>
    <b v="0"/>
    <x v="8"/>
    <x v="0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x v="526"/>
    <n v="1436278344"/>
    <b v="0"/>
    <x v="23"/>
    <x v="0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x v="527"/>
    <n v="1484715366"/>
    <b v="0"/>
    <x v="150"/>
    <x v="0"/>
    <x v="6"/>
    <x v="7"/>
    <n v="63.83"/>
    <x v="1"/>
    <x v="6"/>
  </r>
  <r>
    <n v="528"/>
    <s v="Devastated No Matter What"/>
    <s v="A Festival Backed Production of a Full-Length Play."/>
    <x v="146"/>
    <n v="1330"/>
    <x v="0"/>
    <x v="0"/>
    <x v="0"/>
    <x v="528"/>
    <n v="1433109907"/>
    <b v="0"/>
    <x v="209"/>
    <x v="0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x v="529"/>
    <n v="1482281094"/>
    <b v="0"/>
    <x v="59"/>
    <x v="0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x v="530"/>
    <n v="1433254268"/>
    <b v="0"/>
    <x v="60"/>
    <x v="0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x v="531"/>
    <n v="1478050429"/>
    <b v="0"/>
    <x v="162"/>
    <x v="0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x v="532"/>
    <n v="1460506208"/>
    <b v="0"/>
    <x v="210"/>
    <x v="0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x v="533"/>
    <n v="1461320765"/>
    <b v="0"/>
    <x v="57"/>
    <x v="0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x v="534"/>
    <n v="1443036470"/>
    <b v="0"/>
    <x v="53"/>
    <x v="0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x v="535"/>
    <n v="1481115905"/>
    <b v="0"/>
    <x v="211"/>
    <x v="0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x v="536"/>
    <n v="1435133807"/>
    <b v="0"/>
    <x v="70"/>
    <x v="0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x v="537"/>
    <n v="1444069591"/>
    <b v="0"/>
    <x v="211"/>
    <x v="0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x v="538"/>
    <n v="1460574263"/>
    <b v="0"/>
    <x v="65"/>
    <x v="0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x v="539"/>
    <n v="1465866707"/>
    <b v="0"/>
    <x v="9"/>
    <x v="0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x v="540"/>
    <n v="1420486606"/>
    <b v="0"/>
    <x v="29"/>
    <x v="1"/>
    <x v="7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x v="0"/>
    <x v="541"/>
    <n v="1443488834"/>
    <b v="0"/>
    <x v="29"/>
    <x v="1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x v="542"/>
    <n v="1457113316"/>
    <b v="0"/>
    <x v="29"/>
    <x v="1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x v="543"/>
    <n v="1412215962"/>
    <b v="0"/>
    <x v="84"/>
    <x v="1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x v="544"/>
    <n v="1465055160"/>
    <b v="0"/>
    <x v="84"/>
    <x v="1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x v="545"/>
    <n v="1444140789"/>
    <b v="0"/>
    <x v="69"/>
    <x v="1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x v="546"/>
    <n v="1441209715"/>
    <b v="0"/>
    <x v="84"/>
    <x v="1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x v="547"/>
    <n v="1452530564"/>
    <b v="0"/>
    <x v="78"/>
    <x v="1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x v="548"/>
    <n v="1443562848"/>
    <b v="0"/>
    <x v="29"/>
    <x v="1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x v="549"/>
    <n v="1433776622"/>
    <b v="0"/>
    <x v="22"/>
    <x v="1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x v="550"/>
    <n v="1484756245"/>
    <b v="0"/>
    <x v="80"/>
    <x v="1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x v="551"/>
    <n v="1434609424"/>
    <b v="0"/>
    <x v="33"/>
    <x v="1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x v="5"/>
    <x v="552"/>
    <n v="1447166896"/>
    <b v="0"/>
    <x v="78"/>
    <x v="1"/>
    <x v="7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x v="0"/>
    <x v="553"/>
    <n v="1413393391"/>
    <b v="0"/>
    <x v="79"/>
    <x v="1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x v="554"/>
    <n v="1411143972"/>
    <b v="0"/>
    <x v="19"/>
    <x v="1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x v="555"/>
    <n v="1463128143"/>
    <b v="0"/>
    <x v="78"/>
    <x v="1"/>
    <x v="7"/>
    <x v="50"/>
    <n v="0"/>
    <x v="2"/>
    <x v="7"/>
  </r>
  <r>
    <n v="556"/>
    <s v="Braille Academy"/>
    <s v="An educational platform for learning Unified English Braille Code"/>
    <x v="6"/>
    <n v="200"/>
    <x v="2"/>
    <x v="0"/>
    <x v="0"/>
    <x v="556"/>
    <n v="1449520717"/>
    <b v="0"/>
    <x v="29"/>
    <x v="1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x v="557"/>
    <n v="1478126203"/>
    <b v="0"/>
    <x v="9"/>
    <x v="1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x v="558"/>
    <n v="1424639505"/>
    <b v="0"/>
    <x v="78"/>
    <x v="1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x v="559"/>
    <n v="1447397260"/>
    <b v="0"/>
    <x v="29"/>
    <x v="1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x v="560"/>
    <n v="1416249045"/>
    <b v="0"/>
    <x v="83"/>
    <x v="1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x v="561"/>
    <n v="1442850513"/>
    <b v="0"/>
    <x v="84"/>
    <x v="1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x v="562"/>
    <n v="1479460815"/>
    <b v="0"/>
    <x v="78"/>
    <x v="1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x v="563"/>
    <n v="1421545247"/>
    <b v="0"/>
    <x v="84"/>
    <x v="1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x v="564"/>
    <n v="1455230275"/>
    <b v="0"/>
    <x v="29"/>
    <x v="1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x v="565"/>
    <n v="1433962249"/>
    <b v="0"/>
    <x v="78"/>
    <x v="1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x v="566"/>
    <n v="1465921533"/>
    <b v="0"/>
    <x v="29"/>
    <x v="1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x v="567"/>
    <n v="1417551194"/>
    <b v="0"/>
    <x v="78"/>
    <x v="1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x v="568"/>
    <n v="1449785223"/>
    <b v="0"/>
    <x v="81"/>
    <x v="1"/>
    <x v="7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x v="5"/>
    <x v="569"/>
    <n v="1449087612"/>
    <b v="0"/>
    <x v="29"/>
    <x v="1"/>
    <x v="7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x v="0"/>
    <x v="570"/>
    <n v="1453230569"/>
    <b v="0"/>
    <x v="29"/>
    <x v="1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x v="571"/>
    <n v="1436297723"/>
    <b v="0"/>
    <x v="84"/>
    <x v="1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x v="572"/>
    <n v="1444065088"/>
    <b v="0"/>
    <x v="78"/>
    <x v="1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x v="573"/>
    <n v="1416445931"/>
    <b v="0"/>
    <x v="82"/>
    <x v="1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x v="574"/>
    <n v="1474281507"/>
    <b v="0"/>
    <x v="80"/>
    <x v="1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x v="575"/>
    <n v="1431621443"/>
    <b v="0"/>
    <x v="80"/>
    <x v="1"/>
    <x v="7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x v="0"/>
    <x v="576"/>
    <n v="1422357552"/>
    <b v="0"/>
    <x v="29"/>
    <x v="1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x v="577"/>
    <n v="1458569302"/>
    <b v="0"/>
    <x v="29"/>
    <x v="1"/>
    <x v="7"/>
    <x v="50"/>
    <n v="10"/>
    <x v="2"/>
    <x v="7"/>
  </r>
  <r>
    <n v="578"/>
    <s v="weBuy Crowdsourced Shopping"/>
    <s v="weBuy trade built on technology and Crowd Sourced Power"/>
    <x v="152"/>
    <n v="14"/>
    <x v="2"/>
    <x v="1"/>
    <x v="1"/>
    <x v="578"/>
    <n v="1439560393"/>
    <b v="0"/>
    <x v="63"/>
    <x v="1"/>
    <x v="7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x v="0"/>
    <x v="579"/>
    <n v="1416947223"/>
    <b v="0"/>
    <x v="81"/>
    <x v="1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x v="580"/>
    <n v="1471988867"/>
    <b v="0"/>
    <x v="29"/>
    <x v="1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x v="581"/>
    <n v="1435882704"/>
    <b v="0"/>
    <x v="78"/>
    <x v="1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x v="582"/>
    <n v="1424454319"/>
    <b v="0"/>
    <x v="78"/>
    <x v="1"/>
    <x v="7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x v="0"/>
    <x v="583"/>
    <n v="1424212287"/>
    <b v="0"/>
    <x v="29"/>
    <x v="1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x v="584"/>
    <n v="1423933916"/>
    <b v="0"/>
    <x v="84"/>
    <x v="1"/>
    <x v="7"/>
    <x v="60"/>
    <n v="5"/>
    <x v="2"/>
    <x v="7"/>
  </r>
  <r>
    <n v="585"/>
    <s v="Link Card"/>
    <s v="SAVE UP TO 40% WHEN YOU SPEND!_x000a__x000a_PRE-ORDER YOUR LINK CARD TODAY"/>
    <x v="7"/>
    <n v="0"/>
    <x v="2"/>
    <x v="1"/>
    <x v="1"/>
    <x v="585"/>
    <n v="1444123377"/>
    <b v="0"/>
    <x v="78"/>
    <x v="1"/>
    <x v="7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x v="0"/>
    <x v="586"/>
    <n v="1421440207"/>
    <b v="0"/>
    <x v="80"/>
    <x v="1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x v="587"/>
    <n v="1426615833"/>
    <b v="0"/>
    <x v="63"/>
    <x v="1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x v="588"/>
    <n v="1474223286"/>
    <b v="0"/>
    <x v="84"/>
    <x v="1"/>
    <x v="7"/>
    <x v="56"/>
    <n v="150.5"/>
    <x v="2"/>
    <x v="7"/>
  </r>
  <r>
    <n v="589"/>
    <s v="Get Neighborly"/>
    <s v="Services closer than you think..."/>
    <x v="51"/>
    <n v="1"/>
    <x v="2"/>
    <x v="0"/>
    <x v="0"/>
    <x v="589"/>
    <n v="1435070699"/>
    <b v="0"/>
    <x v="29"/>
    <x v="1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x v="590"/>
    <n v="1452259131"/>
    <b v="0"/>
    <x v="82"/>
    <x v="1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x v="591"/>
    <n v="1434978130"/>
    <b v="0"/>
    <x v="84"/>
    <x v="1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x v="592"/>
    <n v="1414992860"/>
    <b v="0"/>
    <x v="29"/>
    <x v="1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x v="593"/>
    <n v="1425744945"/>
    <b v="0"/>
    <x v="63"/>
    <x v="1"/>
    <x v="7"/>
    <x v="61"/>
    <n v="16.43"/>
    <x v="2"/>
    <x v="7"/>
  </r>
  <r>
    <n v="594"/>
    <s v="Unleashed Fitness"/>
    <s v="Creating a fitness site that will change the fitness game forever!"/>
    <x v="31"/>
    <n v="26"/>
    <x v="2"/>
    <x v="0"/>
    <x v="0"/>
    <x v="594"/>
    <n v="1458240206"/>
    <b v="0"/>
    <x v="84"/>
    <x v="1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x v="595"/>
    <n v="1426815638"/>
    <b v="0"/>
    <x v="22"/>
    <x v="1"/>
    <x v="7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x v="0"/>
    <x v="596"/>
    <n v="1475530292"/>
    <b v="0"/>
    <x v="84"/>
    <x v="1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x v="597"/>
    <n v="1466787335"/>
    <b v="0"/>
    <x v="84"/>
    <x v="1"/>
    <x v="7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x v="0"/>
    <x v="598"/>
    <n v="1415145781"/>
    <b v="0"/>
    <x v="63"/>
    <x v="1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x v="599"/>
    <n v="1423769402"/>
    <b v="0"/>
    <x v="84"/>
    <x v="1"/>
    <x v="7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x v="0"/>
    <x v="600"/>
    <n v="1426014562"/>
    <b v="0"/>
    <x v="29"/>
    <x v="1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x v="601"/>
    <n v="1417034139"/>
    <b v="0"/>
    <x v="79"/>
    <x v="1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x v="602"/>
    <n v="1432062215"/>
    <b v="0"/>
    <x v="78"/>
    <x v="1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x v="603"/>
    <n v="1405437623"/>
    <b v="0"/>
    <x v="62"/>
    <x v="1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x v="604"/>
    <n v="1406595056"/>
    <b v="0"/>
    <x v="78"/>
    <x v="1"/>
    <x v="7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x v="0"/>
    <x v="605"/>
    <n v="1436430908"/>
    <b v="0"/>
    <x v="22"/>
    <x v="1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x v="606"/>
    <n v="1428507409"/>
    <b v="0"/>
    <x v="29"/>
    <x v="1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x v="607"/>
    <n v="1445629736"/>
    <b v="0"/>
    <x v="78"/>
    <x v="1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x v="608"/>
    <n v="1431813980"/>
    <b v="0"/>
    <x v="81"/>
    <x v="1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x v="609"/>
    <n v="1446166144"/>
    <b v="0"/>
    <x v="29"/>
    <x v="1"/>
    <x v="7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x v="0"/>
    <x v="610"/>
    <n v="1427140586"/>
    <b v="0"/>
    <x v="78"/>
    <x v="1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x v="611"/>
    <n v="1448026037"/>
    <b v="0"/>
    <x v="78"/>
    <x v="1"/>
    <x v="7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x v="3"/>
    <x v="612"/>
    <n v="1470185146"/>
    <b v="0"/>
    <x v="78"/>
    <x v="1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x v="613"/>
    <n v="1441022120"/>
    <b v="0"/>
    <x v="212"/>
    <x v="1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x v="614"/>
    <n v="1464139740"/>
    <b v="0"/>
    <x v="78"/>
    <x v="1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x v="615"/>
    <n v="1440557759"/>
    <b v="0"/>
    <x v="78"/>
    <x v="1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x v="616"/>
    <n v="1485421307"/>
    <b v="0"/>
    <x v="78"/>
    <x v="1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x v="617"/>
    <n v="1427184843"/>
    <b v="0"/>
    <x v="83"/>
    <x v="1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x v="618"/>
    <n v="1447097203"/>
    <b v="0"/>
    <x v="78"/>
    <x v="1"/>
    <x v="7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x v="0"/>
    <x v="619"/>
    <n v="1411745790"/>
    <b v="0"/>
    <x v="29"/>
    <x v="1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x v="620"/>
    <n v="1405098738"/>
    <b v="0"/>
    <x v="29"/>
    <x v="1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x v="621"/>
    <n v="1465342937"/>
    <b v="0"/>
    <x v="83"/>
    <x v="1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x v="622"/>
    <n v="1465670138"/>
    <b v="0"/>
    <x v="82"/>
    <x v="1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x v="623"/>
    <n v="1430179997"/>
    <b v="0"/>
    <x v="78"/>
    <x v="1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x v="624"/>
    <n v="1429055041"/>
    <b v="0"/>
    <x v="78"/>
    <x v="1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x v="625"/>
    <n v="1487971777"/>
    <b v="0"/>
    <x v="78"/>
    <x v="1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x v="626"/>
    <n v="1436793939"/>
    <b v="0"/>
    <x v="70"/>
    <x v="1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x v="627"/>
    <n v="1452842511"/>
    <b v="0"/>
    <x v="29"/>
    <x v="1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x v="628"/>
    <n v="1402677457"/>
    <b v="0"/>
    <x v="78"/>
    <x v="1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x v="629"/>
    <n v="1460647108"/>
    <b v="0"/>
    <x v="83"/>
    <x v="1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x v="630"/>
    <n v="1438959121"/>
    <b v="0"/>
    <x v="29"/>
    <x v="1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x v="631"/>
    <n v="1461954729"/>
    <b v="0"/>
    <x v="82"/>
    <x v="1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x v="632"/>
    <n v="1445874565"/>
    <b v="0"/>
    <x v="78"/>
    <x v="1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x v="633"/>
    <n v="1463469062"/>
    <b v="0"/>
    <x v="20"/>
    <x v="1"/>
    <x v="7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x v="0"/>
    <x v="634"/>
    <n v="1422397029"/>
    <b v="0"/>
    <x v="29"/>
    <x v="1"/>
    <x v="7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x v="0"/>
    <x v="635"/>
    <n v="1426212762"/>
    <b v="0"/>
    <x v="29"/>
    <x v="1"/>
    <x v="7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x v="1"/>
    <x v="636"/>
    <n v="1430996150"/>
    <b v="0"/>
    <x v="29"/>
    <x v="1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x v="637"/>
    <n v="1485558318"/>
    <b v="0"/>
    <x v="78"/>
    <x v="1"/>
    <x v="7"/>
    <x v="50"/>
    <n v="0"/>
    <x v="2"/>
    <x v="7"/>
  </r>
  <r>
    <n v="638"/>
    <s v="W (Canceled)"/>
    <s v="O0"/>
    <x v="61"/>
    <n v="18"/>
    <x v="1"/>
    <x v="12"/>
    <x v="3"/>
    <x v="638"/>
    <n v="1485267262"/>
    <b v="0"/>
    <x v="79"/>
    <x v="1"/>
    <x v="7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x v="0"/>
    <x v="639"/>
    <n v="1408024795"/>
    <b v="0"/>
    <x v="29"/>
    <x v="1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x v="640"/>
    <n v="1478685915"/>
    <b v="0"/>
    <x v="84"/>
    <x v="0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x v="641"/>
    <n v="1436881248"/>
    <b v="0"/>
    <x v="213"/>
    <x v="0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x v="642"/>
    <n v="1436888274"/>
    <b v="0"/>
    <x v="214"/>
    <x v="0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x v="643"/>
    <n v="1428333875"/>
    <b v="0"/>
    <x v="215"/>
    <x v="0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x v="644"/>
    <n v="1410883139"/>
    <b v="0"/>
    <x v="216"/>
    <x v="0"/>
    <x v="8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x v="0"/>
    <x v="645"/>
    <n v="1468370274"/>
    <b v="0"/>
    <x v="186"/>
    <x v="0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x v="646"/>
    <n v="1405196867"/>
    <b v="0"/>
    <x v="74"/>
    <x v="0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x v="647"/>
    <n v="1455647149"/>
    <b v="0"/>
    <x v="57"/>
    <x v="0"/>
    <x v="8"/>
    <x v="13"/>
    <n v="125.94"/>
    <x v="2"/>
    <x v="8"/>
  </r>
  <r>
    <n v="648"/>
    <s v="Audio Jacket"/>
    <s v="Get ready for the next product that you canâ€™t live without"/>
    <x v="19"/>
    <n v="44388"/>
    <x v="0"/>
    <x v="0"/>
    <x v="0"/>
    <x v="648"/>
    <n v="1410280708"/>
    <b v="0"/>
    <x v="74"/>
    <x v="0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x v="649"/>
    <n v="1409090013"/>
    <b v="0"/>
    <x v="141"/>
    <x v="0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x v="650"/>
    <n v="1413766384"/>
    <b v="0"/>
    <x v="53"/>
    <x v="0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x v="651"/>
    <n v="1415838311"/>
    <b v="0"/>
    <x v="217"/>
    <x v="0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x v="652"/>
    <n v="1478018050"/>
    <b v="0"/>
    <x v="33"/>
    <x v="0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x v="653"/>
    <n v="1436885440"/>
    <b v="0"/>
    <x v="218"/>
    <x v="0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x v="654"/>
    <n v="1433804313"/>
    <b v="0"/>
    <x v="219"/>
    <x v="0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x v="655"/>
    <n v="1423609112"/>
    <b v="0"/>
    <x v="220"/>
    <x v="0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x v="656"/>
    <n v="1455736719"/>
    <b v="0"/>
    <x v="45"/>
    <x v="0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x v="657"/>
    <n v="1448309872"/>
    <b v="0"/>
    <x v="221"/>
    <x v="0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x v="658"/>
    <n v="1435117889"/>
    <b v="0"/>
    <x v="222"/>
    <x v="0"/>
    <x v="8"/>
    <x v="3"/>
    <n v="109.34"/>
    <x v="2"/>
    <x v="8"/>
  </r>
  <r>
    <n v="659"/>
    <s v="Lulu Watch Designs - Apple Watch"/>
    <s v="Sync up your lifestyle"/>
    <x v="9"/>
    <n v="3017"/>
    <x v="0"/>
    <x v="0"/>
    <x v="0"/>
    <x v="659"/>
    <n v="1437747295"/>
    <b v="0"/>
    <x v="64"/>
    <x v="0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x v="660"/>
    <n v="1412963279"/>
    <b v="0"/>
    <x v="59"/>
    <x v="1"/>
    <x v="8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x v="0"/>
    <x v="661"/>
    <n v="1474644559"/>
    <b v="0"/>
    <x v="82"/>
    <x v="1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x v="662"/>
    <n v="1418812247"/>
    <b v="0"/>
    <x v="80"/>
    <x v="1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x v="663"/>
    <n v="1434658456"/>
    <b v="0"/>
    <x v="63"/>
    <x v="1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x v="664"/>
    <n v="1426348775"/>
    <b v="0"/>
    <x v="60"/>
    <x v="1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x v="665"/>
    <n v="1479143061"/>
    <b v="0"/>
    <x v="8"/>
    <x v="1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x v="666"/>
    <n v="1405713498"/>
    <b v="0"/>
    <x v="80"/>
    <x v="1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x v="667"/>
    <n v="1474275463"/>
    <b v="0"/>
    <x v="33"/>
    <x v="1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x v="668"/>
    <n v="1427486222"/>
    <b v="0"/>
    <x v="20"/>
    <x v="1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x v="669"/>
    <n v="1465225258"/>
    <b v="0"/>
    <x v="33"/>
    <x v="1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x v="670"/>
    <n v="1463418120"/>
    <b v="0"/>
    <x v="223"/>
    <x v="1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x v="671"/>
    <n v="1418315852"/>
    <b v="0"/>
    <x v="41"/>
    <x v="1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x v="672"/>
    <n v="1417410964"/>
    <b v="0"/>
    <x v="224"/>
    <x v="1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x v="673"/>
    <n v="1405714217"/>
    <b v="0"/>
    <x v="83"/>
    <x v="1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x v="674"/>
    <n v="1402627627"/>
    <b v="0"/>
    <x v="84"/>
    <x v="1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x v="675"/>
    <n v="1417558804"/>
    <b v="0"/>
    <x v="55"/>
    <x v="1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x v="676"/>
    <n v="1420741581"/>
    <b v="0"/>
    <x v="54"/>
    <x v="1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x v="677"/>
    <n v="1463218895"/>
    <b v="0"/>
    <x v="93"/>
    <x v="1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x v="678"/>
    <n v="1461229338"/>
    <b v="0"/>
    <x v="57"/>
    <x v="1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x v="679"/>
    <n v="1467736909"/>
    <b v="0"/>
    <x v="225"/>
    <x v="1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x v="680"/>
    <n v="1407931331"/>
    <b v="0"/>
    <x v="135"/>
    <x v="1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x v="681"/>
    <n v="1474917604"/>
    <b v="0"/>
    <x v="29"/>
    <x v="1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x v="682"/>
    <n v="1486923722"/>
    <b v="0"/>
    <x v="80"/>
    <x v="1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x v="683"/>
    <n v="1474493764"/>
    <b v="0"/>
    <x v="83"/>
    <x v="1"/>
    <x v="8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x v="0"/>
    <x v="684"/>
    <n v="1403176891"/>
    <b v="0"/>
    <x v="125"/>
    <x v="1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x v="685"/>
    <n v="1417207672"/>
    <b v="0"/>
    <x v="73"/>
    <x v="1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x v="686"/>
    <n v="1436026170"/>
    <b v="0"/>
    <x v="78"/>
    <x v="1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x v="687"/>
    <n v="1481133653"/>
    <b v="0"/>
    <x v="79"/>
    <x v="1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x v="688"/>
    <n v="1442284253"/>
    <b v="0"/>
    <x v="17"/>
    <x v="1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x v="689"/>
    <n v="1478016097"/>
    <b v="0"/>
    <x v="226"/>
    <x v="1"/>
    <x v="8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x v="0"/>
    <x v="690"/>
    <n v="1469718841"/>
    <b v="0"/>
    <x v="69"/>
    <x v="1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x v="691"/>
    <n v="1433292046"/>
    <b v="0"/>
    <x v="73"/>
    <x v="1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x v="692"/>
    <n v="1479805263"/>
    <b v="0"/>
    <x v="227"/>
    <x v="1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x v="693"/>
    <n v="1427829827"/>
    <b v="0"/>
    <x v="228"/>
    <x v="1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x v="694"/>
    <n v="1483372559"/>
    <b v="0"/>
    <x v="63"/>
    <x v="1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x v="695"/>
    <n v="1412166620"/>
    <b v="0"/>
    <x v="63"/>
    <x v="1"/>
    <x v="8"/>
    <x v="60"/>
    <n v="90.86"/>
    <x v="2"/>
    <x v="8"/>
  </r>
  <r>
    <n v="696"/>
    <s v="trustee"/>
    <s v="Show your fidelity by wearing the Trustee rings! Show where you are (at)!"/>
    <x v="164"/>
    <n v="1"/>
    <x v="2"/>
    <x v="9"/>
    <x v="3"/>
    <x v="696"/>
    <n v="1403734502"/>
    <b v="0"/>
    <x v="29"/>
    <x v="1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x v="697"/>
    <n v="1453206789"/>
    <b v="0"/>
    <x v="229"/>
    <x v="1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x v="698"/>
    <n v="1408141245"/>
    <b v="0"/>
    <x v="60"/>
    <x v="1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x v="699"/>
    <n v="1381923548"/>
    <b v="0"/>
    <x v="230"/>
    <x v="1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x v="700"/>
    <n v="1481473881"/>
    <b v="0"/>
    <x v="162"/>
    <x v="1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x v="701"/>
    <n v="1403538880"/>
    <b v="0"/>
    <x v="64"/>
    <x v="1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x v="702"/>
    <n v="1477416387"/>
    <b v="0"/>
    <x v="77"/>
    <x v="1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x v="703"/>
    <n v="1481150949"/>
    <b v="0"/>
    <x v="63"/>
    <x v="1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x v="704"/>
    <n v="1482381468"/>
    <b v="0"/>
    <x v="80"/>
    <x v="1"/>
    <x v="8"/>
    <x v="60"/>
    <n v="120.25"/>
    <x v="2"/>
    <x v="8"/>
  </r>
  <r>
    <n v="705"/>
    <s v="SomnoScope"/>
    <s v="The closest thing ever to the Holy Grail of wearables technology"/>
    <x v="57"/>
    <n v="977"/>
    <x v="2"/>
    <x v="9"/>
    <x v="3"/>
    <x v="705"/>
    <n v="1482407278"/>
    <b v="0"/>
    <x v="81"/>
    <x v="1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x v="706"/>
    <n v="1478130783"/>
    <b v="0"/>
    <x v="78"/>
    <x v="1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x v="707"/>
    <n v="1479830127"/>
    <b v="0"/>
    <x v="231"/>
    <x v="1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x v="708"/>
    <n v="1405432600"/>
    <b v="0"/>
    <x v="232"/>
    <x v="1"/>
    <x v="8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x v="0"/>
    <x v="709"/>
    <n v="1415149159"/>
    <b v="0"/>
    <x v="84"/>
    <x v="1"/>
    <x v="8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x v="5"/>
    <x v="710"/>
    <n v="1405640302"/>
    <b v="0"/>
    <x v="78"/>
    <x v="1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x v="711"/>
    <n v="1478257268"/>
    <b v="0"/>
    <x v="233"/>
    <x v="1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x v="712"/>
    <n v="1452874832"/>
    <b v="0"/>
    <x v="80"/>
    <x v="1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x v="713"/>
    <n v="1462538532"/>
    <b v="0"/>
    <x v="29"/>
    <x v="1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x v="714"/>
    <n v="1483124082"/>
    <b v="0"/>
    <x v="33"/>
    <x v="1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x v="715"/>
    <n v="1443233440"/>
    <b v="0"/>
    <x v="8"/>
    <x v="1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x v="716"/>
    <n v="1414511307"/>
    <b v="0"/>
    <x v="38"/>
    <x v="1"/>
    <x v="8"/>
    <x v="54"/>
    <n v="44.69"/>
    <x v="2"/>
    <x v="8"/>
  </r>
  <r>
    <n v="717"/>
    <s v="cool air belt"/>
    <s v="Cool air flowing under clothing keeps you cool."/>
    <x v="57"/>
    <n v="305"/>
    <x v="2"/>
    <x v="0"/>
    <x v="0"/>
    <x v="717"/>
    <n v="1407357002"/>
    <b v="0"/>
    <x v="80"/>
    <x v="1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x v="718"/>
    <n v="1484684247"/>
    <b v="0"/>
    <x v="80"/>
    <x v="1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x v="719"/>
    <n v="1454979476"/>
    <b v="0"/>
    <x v="73"/>
    <x v="1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x v="720"/>
    <n v="1325432091"/>
    <b v="0"/>
    <x v="14"/>
    <x v="0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x v="721"/>
    <n v="1403012607"/>
    <b v="0"/>
    <x v="46"/>
    <x v="0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x v="722"/>
    <n v="1331320778"/>
    <b v="0"/>
    <x v="234"/>
    <x v="0"/>
    <x v="9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x v="0"/>
    <x v="723"/>
    <n v="1435606549"/>
    <b v="0"/>
    <x v="61"/>
    <x v="0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x v="724"/>
    <n v="1306855163"/>
    <b v="0"/>
    <x v="235"/>
    <x v="0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x v="725"/>
    <n v="1447426912"/>
    <b v="0"/>
    <x v="205"/>
    <x v="0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x v="726"/>
    <n v="1363136487"/>
    <b v="0"/>
    <x v="2"/>
    <x v="0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x v="727"/>
    <n v="1354580949"/>
    <b v="0"/>
    <x v="184"/>
    <x v="0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x v="728"/>
    <n v="1310069157"/>
    <b v="0"/>
    <x v="208"/>
    <x v="0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x v="729"/>
    <n v="1342844861"/>
    <b v="0"/>
    <x v="148"/>
    <x v="0"/>
    <x v="9"/>
    <x v="26"/>
    <n v="43.55"/>
    <x v="3"/>
    <x v="9"/>
  </r>
  <r>
    <n v="730"/>
    <s v="Encyclopedia of Surfing"/>
    <s v="A Massive but Cheerful Online Digital Archive of Surfing"/>
    <x v="22"/>
    <n v="26438"/>
    <x v="0"/>
    <x v="0"/>
    <x v="0"/>
    <x v="730"/>
    <n v="1320688391"/>
    <b v="0"/>
    <x v="236"/>
    <x v="0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x v="731"/>
    <n v="1322852747"/>
    <b v="0"/>
    <x v="26"/>
    <x v="0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x v="732"/>
    <n v="1375265461"/>
    <b v="0"/>
    <x v="62"/>
    <x v="0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x v="733"/>
    <n v="1384941892"/>
    <b v="0"/>
    <x v="39"/>
    <x v="0"/>
    <x v="9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x v="5"/>
    <x v="734"/>
    <n v="1428465420"/>
    <b v="0"/>
    <x v="7"/>
    <x v="0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x v="735"/>
    <n v="1414975346"/>
    <b v="0"/>
    <x v="194"/>
    <x v="0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x v="736"/>
    <n v="1383327440"/>
    <b v="0"/>
    <x v="52"/>
    <x v="0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x v="737"/>
    <n v="1390890987"/>
    <b v="0"/>
    <x v="52"/>
    <x v="0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x v="738"/>
    <n v="1414765794"/>
    <b v="0"/>
    <x v="14"/>
    <x v="0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x v="739"/>
    <n v="1404907429"/>
    <b v="0"/>
    <x v="237"/>
    <x v="0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x v="740"/>
    <n v="1433647882"/>
    <b v="0"/>
    <x v="10"/>
    <x v="0"/>
    <x v="9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x v="0"/>
    <x v="741"/>
    <n v="1367940806"/>
    <b v="0"/>
    <x v="225"/>
    <x v="0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x v="742"/>
    <n v="1392847312"/>
    <b v="0"/>
    <x v="23"/>
    <x v="0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x v="743"/>
    <n v="1332435685"/>
    <b v="0"/>
    <x v="41"/>
    <x v="0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x v="744"/>
    <n v="1352847503"/>
    <b v="0"/>
    <x v="95"/>
    <x v="0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x v="745"/>
    <n v="1364996645"/>
    <b v="0"/>
    <x v="142"/>
    <x v="0"/>
    <x v="9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x v="0"/>
    <x v="746"/>
    <n v="1346806909"/>
    <b v="0"/>
    <x v="174"/>
    <x v="0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x v="747"/>
    <n v="1418649019"/>
    <b v="0"/>
    <x v="165"/>
    <x v="0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x v="748"/>
    <n v="1405109966"/>
    <b v="0"/>
    <x v="34"/>
    <x v="0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x v="749"/>
    <n v="1483050930"/>
    <b v="0"/>
    <x v="238"/>
    <x v="0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x v="750"/>
    <n v="1359147872"/>
    <b v="0"/>
    <x v="211"/>
    <x v="0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x v="751"/>
    <n v="1308496075"/>
    <b v="0"/>
    <x v="95"/>
    <x v="0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x v="752"/>
    <n v="1474884417"/>
    <b v="0"/>
    <x v="217"/>
    <x v="0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x v="753"/>
    <n v="1421330991"/>
    <b v="0"/>
    <x v="55"/>
    <x v="0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x v="754"/>
    <n v="1354816721"/>
    <b v="0"/>
    <x v="72"/>
    <x v="0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x v="755"/>
    <n v="1366381877"/>
    <b v="0"/>
    <x v="32"/>
    <x v="0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x v="756"/>
    <n v="1297880659"/>
    <b v="0"/>
    <x v="19"/>
    <x v="0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x v="757"/>
    <n v="1353547114"/>
    <b v="0"/>
    <x v="59"/>
    <x v="0"/>
    <x v="9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x v="0"/>
    <x v="758"/>
    <n v="1283976268"/>
    <b v="0"/>
    <x v="10"/>
    <x v="0"/>
    <x v="9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x v="1"/>
    <x v="759"/>
    <n v="1401436539"/>
    <b v="0"/>
    <x v="221"/>
    <x v="0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x v="760"/>
    <n v="1477592413"/>
    <b v="0"/>
    <x v="78"/>
    <x v="1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x v="761"/>
    <n v="1388772126"/>
    <b v="0"/>
    <x v="79"/>
    <x v="1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x v="762"/>
    <n v="1479328570"/>
    <b v="0"/>
    <x v="78"/>
    <x v="1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x v="763"/>
    <n v="1373971408"/>
    <b v="0"/>
    <x v="29"/>
    <x v="1"/>
    <x v="10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x v="0"/>
    <x v="764"/>
    <n v="1439266161"/>
    <b v="0"/>
    <x v="78"/>
    <x v="1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x v="765"/>
    <n v="1411131684"/>
    <b v="0"/>
    <x v="34"/>
    <x v="1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x v="766"/>
    <n v="1421520483"/>
    <b v="0"/>
    <x v="78"/>
    <x v="1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x v="767"/>
    <n v="1429586810"/>
    <b v="0"/>
    <x v="83"/>
    <x v="1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x v="768"/>
    <n v="1384577890"/>
    <b v="0"/>
    <x v="78"/>
    <x v="1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x v="769"/>
    <n v="1385510094"/>
    <b v="0"/>
    <x v="47"/>
    <x v="1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x v="770"/>
    <n v="1358294369"/>
    <b v="0"/>
    <x v="78"/>
    <x v="1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x v="771"/>
    <n v="1449863202"/>
    <b v="0"/>
    <x v="29"/>
    <x v="1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x v="772"/>
    <n v="1252718519"/>
    <b v="0"/>
    <x v="29"/>
    <x v="1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x v="773"/>
    <n v="1428341985"/>
    <b v="0"/>
    <x v="84"/>
    <x v="1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x v="774"/>
    <n v="1390589018"/>
    <b v="0"/>
    <x v="82"/>
    <x v="1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x v="775"/>
    <n v="1321406795"/>
    <b v="0"/>
    <x v="81"/>
    <x v="1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x v="776"/>
    <n v="1441297645"/>
    <b v="0"/>
    <x v="7"/>
    <x v="1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x v="777"/>
    <n v="1372721577"/>
    <b v="0"/>
    <x v="83"/>
    <x v="1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x v="778"/>
    <n v="1396284680"/>
    <b v="0"/>
    <x v="29"/>
    <x v="1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x v="779"/>
    <n v="1284567905"/>
    <b v="0"/>
    <x v="79"/>
    <x v="1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x v="780"/>
    <n v="1301847025"/>
    <b v="0"/>
    <x v="74"/>
    <x v="0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x v="781"/>
    <n v="1368057674"/>
    <b v="0"/>
    <x v="20"/>
    <x v="0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x v="782"/>
    <n v="1343326302"/>
    <b v="0"/>
    <x v="25"/>
    <x v="0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x v="783"/>
    <n v="1332182049"/>
    <b v="0"/>
    <x v="2"/>
    <x v="0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x v="784"/>
    <n v="1391571319"/>
    <b v="0"/>
    <x v="73"/>
    <x v="0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x v="785"/>
    <n v="1359468915"/>
    <b v="0"/>
    <x v="60"/>
    <x v="0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x v="786"/>
    <n v="1331774434"/>
    <b v="0"/>
    <x v="34"/>
    <x v="0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x v="787"/>
    <n v="1380726226"/>
    <b v="0"/>
    <x v="57"/>
    <x v="0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x v="788"/>
    <n v="1338336588"/>
    <b v="0"/>
    <x v="69"/>
    <x v="0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x v="789"/>
    <n v="1357187280"/>
    <b v="0"/>
    <x v="25"/>
    <x v="0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x v="790"/>
    <n v="1357088939"/>
    <b v="0"/>
    <x v="239"/>
    <x v="0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x v="791"/>
    <n v="1381430646"/>
    <b v="0"/>
    <x v="130"/>
    <x v="0"/>
    <x v="11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x v="0"/>
    <x v="792"/>
    <n v="1381265883"/>
    <b v="0"/>
    <x v="65"/>
    <x v="0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x v="793"/>
    <n v="1371491244"/>
    <b v="0"/>
    <x v="58"/>
    <x v="0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x v="794"/>
    <n v="1310438737"/>
    <b v="0"/>
    <x v="28"/>
    <x v="0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x v="795"/>
    <n v="1330094566"/>
    <b v="0"/>
    <x v="192"/>
    <x v="0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x v="796"/>
    <n v="1376687485"/>
    <b v="0"/>
    <x v="240"/>
    <x v="0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x v="797"/>
    <n v="1332978688"/>
    <b v="0"/>
    <x v="26"/>
    <x v="0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x v="798"/>
    <n v="1409494187"/>
    <b v="0"/>
    <x v="45"/>
    <x v="0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x v="799"/>
    <n v="1332950446"/>
    <b v="0"/>
    <x v="33"/>
    <x v="0"/>
    <x v="11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x v="1"/>
    <x v="800"/>
    <n v="1407839054"/>
    <b v="0"/>
    <x v="66"/>
    <x v="0"/>
    <x v="11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x v="801"/>
    <n v="1306955120"/>
    <b v="0"/>
    <x v="13"/>
    <x v="0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x v="802"/>
    <n v="1343867524"/>
    <b v="0"/>
    <x v="11"/>
    <x v="0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x v="803"/>
    <n v="1304376478"/>
    <b v="0"/>
    <x v="44"/>
    <x v="0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x v="804"/>
    <n v="1309919526"/>
    <b v="0"/>
    <x v="59"/>
    <x v="0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x v="805"/>
    <n v="1306525512"/>
    <b v="0"/>
    <x v="241"/>
    <x v="0"/>
    <x v="11"/>
    <x v="2"/>
    <n v="58.33"/>
    <x v="4"/>
    <x v="11"/>
  </r>
  <r>
    <n v="806"/>
    <s v="Golden Animals NEW Album!"/>
    <s v="Help Golden Animals finish their NEW Album!"/>
    <x v="6"/>
    <n v="8355"/>
    <x v="0"/>
    <x v="0"/>
    <x v="0"/>
    <x v="806"/>
    <n v="1312821339"/>
    <b v="0"/>
    <x v="26"/>
    <x v="0"/>
    <x v="11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x v="0"/>
    <x v="807"/>
    <n v="1485270311"/>
    <b v="0"/>
    <x v="7"/>
    <x v="0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x v="808"/>
    <n v="1416363886"/>
    <b v="0"/>
    <x v="68"/>
    <x v="0"/>
    <x v="11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x v="0"/>
    <x v="809"/>
    <n v="1387569630"/>
    <b v="0"/>
    <x v="47"/>
    <x v="0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x v="810"/>
    <n v="1343870462"/>
    <b v="0"/>
    <x v="74"/>
    <x v="0"/>
    <x v="11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x v="0"/>
    <x v="811"/>
    <n v="1371569202"/>
    <b v="0"/>
    <x v="8"/>
    <x v="0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x v="812"/>
    <n v="1357604752"/>
    <b v="0"/>
    <x v="51"/>
    <x v="0"/>
    <x v="11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x v="0"/>
    <x v="813"/>
    <n v="1340233365"/>
    <b v="0"/>
    <x v="93"/>
    <x v="0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x v="814"/>
    <n v="1305568201"/>
    <b v="0"/>
    <x v="33"/>
    <x v="0"/>
    <x v="11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x v="0"/>
    <x v="815"/>
    <n v="1412287303"/>
    <b v="0"/>
    <x v="68"/>
    <x v="0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x v="816"/>
    <n v="1362776043"/>
    <b v="0"/>
    <x v="242"/>
    <x v="0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x v="817"/>
    <n v="1326810211"/>
    <b v="0"/>
    <x v="23"/>
    <x v="0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x v="818"/>
    <n v="1343682681"/>
    <b v="0"/>
    <x v="10"/>
    <x v="0"/>
    <x v="11"/>
    <x v="94"/>
    <n v="28.68"/>
    <x v="4"/>
    <x v="11"/>
  </r>
  <r>
    <n v="819"/>
    <s v="Winter Tour"/>
    <s v="We are touring the Southeast in support of our new EP"/>
    <x v="44"/>
    <n v="435"/>
    <x v="0"/>
    <x v="0"/>
    <x v="0"/>
    <x v="819"/>
    <n v="1386806254"/>
    <b v="0"/>
    <x v="25"/>
    <x v="0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x v="820"/>
    <n v="1399666342"/>
    <b v="0"/>
    <x v="44"/>
    <x v="0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x v="821"/>
    <n v="1427753265"/>
    <b v="0"/>
    <x v="76"/>
    <x v="0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x v="822"/>
    <n v="1346885050"/>
    <b v="0"/>
    <x v="50"/>
    <x v="0"/>
    <x v="11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x v="0"/>
    <x v="823"/>
    <n v="1424474452"/>
    <b v="0"/>
    <x v="51"/>
    <x v="0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x v="824"/>
    <n v="1268459318"/>
    <b v="0"/>
    <x v="241"/>
    <x v="0"/>
    <x v="11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x v="0"/>
    <x v="825"/>
    <n v="1349335284"/>
    <b v="0"/>
    <x v="221"/>
    <x v="0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x v="826"/>
    <n v="1330908930"/>
    <b v="0"/>
    <x v="72"/>
    <x v="0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x v="827"/>
    <n v="1326972107"/>
    <b v="0"/>
    <x v="202"/>
    <x v="0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x v="828"/>
    <n v="1339549982"/>
    <b v="0"/>
    <x v="44"/>
    <x v="0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x v="829"/>
    <n v="1463253240"/>
    <b v="0"/>
    <x v="38"/>
    <x v="0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x v="830"/>
    <n v="1361363825"/>
    <b v="0"/>
    <x v="58"/>
    <x v="0"/>
    <x v="11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x v="0"/>
    <x v="831"/>
    <n v="1332948694"/>
    <b v="0"/>
    <x v="9"/>
    <x v="0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x v="832"/>
    <n v="1321978335"/>
    <b v="0"/>
    <x v="243"/>
    <x v="0"/>
    <x v="11"/>
    <x v="7"/>
    <n v="97.99"/>
    <x v="4"/>
    <x v="11"/>
  </r>
  <r>
    <n v="833"/>
    <s v="Ragman Rolls"/>
    <s v="This is an American rock album."/>
    <x v="12"/>
    <n v="6100"/>
    <x v="0"/>
    <x v="0"/>
    <x v="0"/>
    <x v="833"/>
    <n v="1395349475"/>
    <b v="0"/>
    <x v="14"/>
    <x v="0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x v="834"/>
    <n v="1369770292"/>
    <b v="0"/>
    <x v="11"/>
    <x v="0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x v="835"/>
    <n v="1333709958"/>
    <b v="0"/>
    <x v="244"/>
    <x v="0"/>
    <x v="11"/>
    <x v="16"/>
    <n v="58.63"/>
    <x v="4"/>
    <x v="11"/>
  </r>
  <r>
    <n v="836"/>
    <s v="DESMADRE Full Album + Press Kit"/>
    <s v="An album you can bring home to mom."/>
    <x v="10"/>
    <n v="5046.5200000000004"/>
    <x v="0"/>
    <x v="0"/>
    <x v="0"/>
    <x v="836"/>
    <n v="1378516918"/>
    <b v="0"/>
    <x v="67"/>
    <x v="0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x v="837"/>
    <n v="1396396662"/>
    <b v="0"/>
    <x v="95"/>
    <x v="0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x v="838"/>
    <n v="1324243985"/>
    <b v="0"/>
    <x v="42"/>
    <x v="0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x v="839"/>
    <n v="1345745956"/>
    <b v="0"/>
    <x v="93"/>
    <x v="0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x v="840"/>
    <n v="1472102787"/>
    <b v="0"/>
    <x v="245"/>
    <x v="0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x v="841"/>
    <n v="1413058063"/>
    <b v="1"/>
    <x v="225"/>
    <x v="0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x v="842"/>
    <n v="1378735983"/>
    <b v="1"/>
    <x v="70"/>
    <x v="0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x v="843"/>
    <n v="1479708680"/>
    <b v="0"/>
    <x v="246"/>
    <x v="0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x v="844"/>
    <n v="1411489552"/>
    <b v="1"/>
    <x v="180"/>
    <x v="0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x v="845"/>
    <n v="1469595396"/>
    <b v="0"/>
    <x v="247"/>
    <x v="0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x v="846"/>
    <n v="1393233855"/>
    <b v="0"/>
    <x v="5"/>
    <x v="0"/>
    <x v="12"/>
    <x v="108"/>
    <n v="28.55"/>
    <x v="4"/>
    <x v="12"/>
  </r>
  <r>
    <n v="847"/>
    <s v="CENTROPYMUSIC"/>
    <s v="MUSIC WITH MEANING!  MUSIC THAT MATTERS!!!"/>
    <x v="185"/>
    <n v="10"/>
    <x v="0"/>
    <x v="0"/>
    <x v="0"/>
    <x v="847"/>
    <n v="1433963376"/>
    <b v="0"/>
    <x v="29"/>
    <x v="0"/>
    <x v="12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x v="0"/>
    <x v="848"/>
    <n v="1426446033"/>
    <b v="0"/>
    <x v="38"/>
    <x v="0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x v="849"/>
    <n v="1424057664"/>
    <b v="0"/>
    <x v="248"/>
    <x v="0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x v="850"/>
    <n v="1458762717"/>
    <b v="0"/>
    <x v="182"/>
    <x v="0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x v="851"/>
    <n v="1464815253"/>
    <b v="0"/>
    <x v="16"/>
    <x v="0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x v="852"/>
    <n v="1476386395"/>
    <b v="0"/>
    <x v="95"/>
    <x v="0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x v="853"/>
    <n v="1421524709"/>
    <b v="0"/>
    <x v="73"/>
    <x v="0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x v="854"/>
    <n v="1480309546"/>
    <b v="0"/>
    <x v="249"/>
    <x v="0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x v="855"/>
    <n v="1466737217"/>
    <b v="0"/>
    <x v="5"/>
    <x v="0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x v="856"/>
    <n v="1472282956"/>
    <b v="0"/>
    <x v="33"/>
    <x v="0"/>
    <x v="12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x v="3"/>
    <x v="857"/>
    <n v="1444831031"/>
    <b v="0"/>
    <x v="54"/>
    <x v="0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x v="858"/>
    <n v="1426528418"/>
    <b v="0"/>
    <x v="88"/>
    <x v="0"/>
    <x v="12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x v="0"/>
    <x v="859"/>
    <n v="1430768468"/>
    <b v="0"/>
    <x v="15"/>
    <x v="0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x v="860"/>
    <n v="1382528113"/>
    <b v="0"/>
    <x v="53"/>
    <x v="1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x v="861"/>
    <n v="1471475404"/>
    <b v="0"/>
    <x v="84"/>
    <x v="1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x v="862"/>
    <n v="1381583948"/>
    <b v="0"/>
    <x v="80"/>
    <x v="1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x v="863"/>
    <n v="1326422966"/>
    <b v="0"/>
    <x v="81"/>
    <x v="1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x v="864"/>
    <n v="1379990038"/>
    <b v="0"/>
    <x v="1"/>
    <x v="1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x v="865"/>
    <n v="1353177197"/>
    <b v="0"/>
    <x v="84"/>
    <x v="1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x v="866"/>
    <n v="1421853518"/>
    <b v="0"/>
    <x v="202"/>
    <x v="1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x v="867"/>
    <n v="1254450706"/>
    <b v="0"/>
    <x v="202"/>
    <x v="1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x v="868"/>
    <n v="1386463198"/>
    <b v="0"/>
    <x v="29"/>
    <x v="1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x v="869"/>
    <n v="1362860257"/>
    <b v="0"/>
    <x v="83"/>
    <x v="1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x v="870"/>
    <n v="1375403523"/>
    <b v="0"/>
    <x v="81"/>
    <x v="1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x v="871"/>
    <n v="1383139695"/>
    <b v="0"/>
    <x v="8"/>
    <x v="1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x v="872"/>
    <n v="1295898527"/>
    <b v="0"/>
    <x v="84"/>
    <x v="1"/>
    <x v="13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x v="0"/>
    <x v="873"/>
    <n v="1349150440"/>
    <b v="0"/>
    <x v="81"/>
    <x v="1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x v="874"/>
    <n v="1365084034"/>
    <b v="0"/>
    <x v="64"/>
    <x v="1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x v="875"/>
    <n v="1441128131"/>
    <b v="0"/>
    <x v="78"/>
    <x v="1"/>
    <x v="13"/>
    <x v="50"/>
    <n v="0"/>
    <x v="4"/>
    <x v="13"/>
  </r>
  <r>
    <n v="876"/>
    <s v="Sound Of Dobells"/>
    <s v="What was the greatest record shop ever?  DOBELLS!"/>
    <x v="189"/>
    <n v="1286"/>
    <x v="2"/>
    <x v="1"/>
    <x v="1"/>
    <x v="876"/>
    <n v="1357127727"/>
    <b v="0"/>
    <x v="43"/>
    <x v="1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x v="877"/>
    <n v="1384887360"/>
    <b v="0"/>
    <x v="60"/>
    <x v="1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x v="878"/>
    <n v="1290490524"/>
    <b v="0"/>
    <x v="84"/>
    <x v="1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x v="879"/>
    <n v="1336506905"/>
    <b v="0"/>
    <x v="209"/>
    <x v="1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x v="880"/>
    <n v="1348731738"/>
    <b v="0"/>
    <x v="22"/>
    <x v="1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x v="881"/>
    <n v="1322632886"/>
    <b v="0"/>
    <x v="29"/>
    <x v="1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x v="882"/>
    <n v="1312490350"/>
    <b v="0"/>
    <x v="25"/>
    <x v="1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x v="883"/>
    <n v="1451773635"/>
    <b v="0"/>
    <x v="54"/>
    <x v="1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x v="884"/>
    <n v="1331666146"/>
    <b v="0"/>
    <x v="84"/>
    <x v="1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x v="885"/>
    <n v="1481322911"/>
    <b v="0"/>
    <x v="64"/>
    <x v="1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x v="886"/>
    <n v="1471812813"/>
    <b v="0"/>
    <x v="63"/>
    <x v="1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x v="887"/>
    <n v="1335567655"/>
    <b v="0"/>
    <x v="78"/>
    <x v="1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x v="888"/>
    <n v="1311789885"/>
    <b v="0"/>
    <x v="80"/>
    <x v="1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x v="889"/>
    <n v="1409942943"/>
    <b v="0"/>
    <x v="58"/>
    <x v="1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x v="890"/>
    <n v="1382460379"/>
    <b v="0"/>
    <x v="80"/>
    <x v="1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x v="891"/>
    <n v="1405989930"/>
    <b v="0"/>
    <x v="82"/>
    <x v="1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x v="892"/>
    <n v="1273121283"/>
    <b v="0"/>
    <x v="57"/>
    <x v="1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x v="893"/>
    <n v="1425331963"/>
    <b v="0"/>
    <x v="81"/>
    <x v="1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x v="894"/>
    <n v="1462577610"/>
    <b v="0"/>
    <x v="28"/>
    <x v="1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x v="895"/>
    <n v="1284087829"/>
    <b v="0"/>
    <x v="63"/>
    <x v="1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x v="896"/>
    <n v="1438549026"/>
    <b v="0"/>
    <x v="250"/>
    <x v="1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x v="897"/>
    <n v="1351528308"/>
    <b v="0"/>
    <x v="78"/>
    <x v="1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x v="898"/>
    <n v="1322763110"/>
    <b v="0"/>
    <x v="84"/>
    <x v="1"/>
    <x v="14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x v="0"/>
    <x v="899"/>
    <n v="1302661362"/>
    <b v="0"/>
    <x v="22"/>
    <x v="1"/>
    <x v="14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x v="0"/>
    <x v="900"/>
    <n v="1456777402"/>
    <b v="0"/>
    <x v="84"/>
    <x v="1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x v="901"/>
    <n v="1272050914"/>
    <b v="0"/>
    <x v="78"/>
    <x v="1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x v="902"/>
    <n v="1404947422"/>
    <b v="0"/>
    <x v="83"/>
    <x v="1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x v="903"/>
    <n v="1346180780"/>
    <b v="0"/>
    <x v="80"/>
    <x v="1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x v="904"/>
    <n v="1449194137"/>
    <b v="0"/>
    <x v="83"/>
    <x v="1"/>
    <x v="13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x v="0"/>
    <x v="905"/>
    <n v="1290663926"/>
    <b v="0"/>
    <x v="79"/>
    <x v="1"/>
    <x v="13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x v="0"/>
    <x v="906"/>
    <n v="1392093190"/>
    <b v="0"/>
    <x v="78"/>
    <x v="1"/>
    <x v="13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x v="0"/>
    <x v="907"/>
    <n v="1313123823"/>
    <b v="0"/>
    <x v="78"/>
    <x v="1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x v="908"/>
    <n v="1276283655"/>
    <b v="0"/>
    <x v="78"/>
    <x v="1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x v="909"/>
    <n v="1340296440"/>
    <b v="0"/>
    <x v="22"/>
    <x v="1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x v="910"/>
    <n v="1483362319"/>
    <b v="0"/>
    <x v="81"/>
    <x v="1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x v="911"/>
    <n v="1388707645"/>
    <b v="0"/>
    <x v="78"/>
    <x v="1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x v="912"/>
    <n v="1350009447"/>
    <b v="0"/>
    <x v="84"/>
    <x v="1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x v="913"/>
    <n v="1333596019"/>
    <b v="0"/>
    <x v="54"/>
    <x v="1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x v="914"/>
    <n v="1343326747"/>
    <b v="0"/>
    <x v="78"/>
    <x v="1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x v="915"/>
    <n v="1327853914"/>
    <b v="0"/>
    <x v="82"/>
    <x v="1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x v="916"/>
    <n v="1284409734"/>
    <b v="0"/>
    <x v="78"/>
    <x v="1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x v="917"/>
    <n v="1402612730"/>
    <b v="0"/>
    <x v="29"/>
    <x v="1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x v="918"/>
    <n v="1414879161"/>
    <b v="0"/>
    <x v="73"/>
    <x v="1"/>
    <x v="13"/>
    <x v="62"/>
    <n v="19.600000000000001"/>
    <x v="4"/>
    <x v="13"/>
  </r>
  <r>
    <n v="919"/>
    <s v="Jazz CD:  Out of The Blue"/>
    <s v="Cool jazz with a New Orleans flavor."/>
    <x v="22"/>
    <n v="100"/>
    <x v="2"/>
    <x v="0"/>
    <x v="0"/>
    <x v="919"/>
    <n v="1352906645"/>
    <b v="0"/>
    <x v="29"/>
    <x v="1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x v="920"/>
    <n v="1381853222"/>
    <b v="0"/>
    <x v="78"/>
    <x v="1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x v="921"/>
    <n v="1320033976"/>
    <b v="0"/>
    <x v="9"/>
    <x v="1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x v="922"/>
    <n v="1409143393"/>
    <b v="0"/>
    <x v="209"/>
    <x v="1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x v="923"/>
    <n v="1414018923"/>
    <b v="0"/>
    <x v="79"/>
    <x v="1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x v="924"/>
    <n v="1358203069"/>
    <b v="0"/>
    <x v="41"/>
    <x v="1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x v="925"/>
    <n v="1382994511"/>
    <b v="0"/>
    <x v="81"/>
    <x v="1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x v="926"/>
    <n v="1276043330"/>
    <b v="0"/>
    <x v="78"/>
    <x v="1"/>
    <x v="13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x v="0"/>
    <x v="927"/>
    <n v="1334432695"/>
    <b v="0"/>
    <x v="78"/>
    <x v="1"/>
    <x v="13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x v="0"/>
    <x v="928"/>
    <n v="1348864913"/>
    <b v="0"/>
    <x v="33"/>
    <x v="1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x v="929"/>
    <n v="1331358169"/>
    <b v="0"/>
    <x v="78"/>
    <x v="1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x v="930"/>
    <n v="1273874306"/>
    <b v="0"/>
    <x v="81"/>
    <x v="1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x v="931"/>
    <n v="1392021502"/>
    <b v="0"/>
    <x v="63"/>
    <x v="1"/>
    <x v="13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x v="0"/>
    <x v="932"/>
    <n v="1360106145"/>
    <b v="0"/>
    <x v="209"/>
    <x v="1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x v="933"/>
    <n v="1394683409"/>
    <b v="0"/>
    <x v="84"/>
    <x v="1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x v="934"/>
    <n v="1396633284"/>
    <b v="0"/>
    <x v="209"/>
    <x v="1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x v="935"/>
    <n v="1451462429"/>
    <b v="0"/>
    <x v="84"/>
    <x v="1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x v="936"/>
    <n v="1323131689"/>
    <b v="0"/>
    <x v="78"/>
    <x v="1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x v="937"/>
    <n v="1380913757"/>
    <b v="0"/>
    <x v="84"/>
    <x v="1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x v="938"/>
    <n v="1343993448"/>
    <b v="0"/>
    <x v="29"/>
    <x v="1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x v="939"/>
    <n v="1369246738"/>
    <b v="0"/>
    <x v="84"/>
    <x v="1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x v="940"/>
    <n v="1435363926"/>
    <b v="0"/>
    <x v="25"/>
    <x v="1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x v="941"/>
    <n v="1484101145"/>
    <b v="0"/>
    <x v="162"/>
    <x v="1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x v="942"/>
    <n v="1452716060"/>
    <b v="0"/>
    <x v="38"/>
    <x v="1"/>
    <x v="8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x v="0"/>
    <x v="943"/>
    <n v="1477843305"/>
    <b v="0"/>
    <x v="8"/>
    <x v="1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x v="944"/>
    <n v="1458050450"/>
    <b v="0"/>
    <x v="93"/>
    <x v="1"/>
    <x v="8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x v="3"/>
    <x v="945"/>
    <n v="1482958626"/>
    <b v="0"/>
    <x v="38"/>
    <x v="1"/>
    <x v="8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x v="0"/>
    <x v="946"/>
    <n v="1470852048"/>
    <b v="0"/>
    <x v="81"/>
    <x v="1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x v="947"/>
    <n v="1462128306"/>
    <b v="0"/>
    <x v="78"/>
    <x v="1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x v="948"/>
    <n v="1455220364"/>
    <b v="0"/>
    <x v="22"/>
    <x v="1"/>
    <x v="8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x v="3"/>
    <x v="949"/>
    <n v="1450832576"/>
    <b v="0"/>
    <x v="63"/>
    <x v="1"/>
    <x v="8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x v="5"/>
    <x v="950"/>
    <n v="1450461661"/>
    <b v="0"/>
    <x v="54"/>
    <x v="1"/>
    <x v="8"/>
    <x v="58"/>
    <n v="58.42"/>
    <x v="2"/>
    <x v="8"/>
  </r>
  <r>
    <n v="951"/>
    <s v="Smart Harness"/>
    <s v="Revolutionizing the way we walk our dogs!"/>
    <x v="63"/>
    <n v="19195"/>
    <x v="2"/>
    <x v="0"/>
    <x v="0"/>
    <x v="951"/>
    <n v="1461166872"/>
    <b v="0"/>
    <x v="212"/>
    <x v="1"/>
    <x v="8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x v="0"/>
    <x v="952"/>
    <n v="1476888212"/>
    <b v="0"/>
    <x v="193"/>
    <x v="1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x v="953"/>
    <n v="1419566199"/>
    <b v="0"/>
    <x v="81"/>
    <x v="1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x v="954"/>
    <n v="1436472039"/>
    <b v="0"/>
    <x v="196"/>
    <x v="1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x v="955"/>
    <n v="1470294300"/>
    <b v="0"/>
    <x v="251"/>
    <x v="1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x v="956"/>
    <n v="1424901359"/>
    <b v="0"/>
    <x v="57"/>
    <x v="1"/>
    <x v="8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x v="0"/>
    <x v="957"/>
    <n v="1476710133"/>
    <b v="0"/>
    <x v="63"/>
    <x v="1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x v="958"/>
    <n v="1426792563"/>
    <b v="0"/>
    <x v="57"/>
    <x v="1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x v="959"/>
    <n v="1419048665"/>
    <b v="0"/>
    <x v="199"/>
    <x v="1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x v="960"/>
    <n v="1485874955"/>
    <b v="0"/>
    <x v="101"/>
    <x v="1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x v="961"/>
    <n v="1483634335"/>
    <b v="0"/>
    <x v="238"/>
    <x v="1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x v="962"/>
    <n v="1451927153"/>
    <b v="0"/>
    <x v="77"/>
    <x v="1"/>
    <x v="8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x v="0"/>
    <x v="963"/>
    <n v="1473693319"/>
    <b v="0"/>
    <x v="82"/>
    <x v="1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x v="964"/>
    <n v="1437663919"/>
    <b v="0"/>
    <x v="60"/>
    <x v="1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x v="965"/>
    <n v="1474676646"/>
    <b v="0"/>
    <x v="79"/>
    <x v="1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x v="966"/>
    <n v="1473174932"/>
    <b v="0"/>
    <x v="209"/>
    <x v="1"/>
    <x v="8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x v="0"/>
    <x v="967"/>
    <n v="1456121174"/>
    <b v="0"/>
    <x v="75"/>
    <x v="1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x v="968"/>
    <n v="1405542034"/>
    <b v="0"/>
    <x v="80"/>
    <x v="1"/>
    <x v="8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x v="10"/>
    <x v="969"/>
    <n v="1483773407"/>
    <b v="0"/>
    <x v="202"/>
    <x v="1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x v="970"/>
    <n v="1481951853"/>
    <b v="0"/>
    <x v="25"/>
    <x v="1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x v="971"/>
    <n v="1429290060"/>
    <b v="0"/>
    <x v="81"/>
    <x v="1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x v="972"/>
    <n v="1407271598"/>
    <b v="0"/>
    <x v="43"/>
    <x v="1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x v="973"/>
    <n v="1441844493"/>
    <b v="0"/>
    <x v="22"/>
    <x v="1"/>
    <x v="8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x v="0"/>
    <x v="974"/>
    <n v="1456336756"/>
    <b v="0"/>
    <x v="83"/>
    <x v="1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x v="975"/>
    <n v="1461948185"/>
    <b v="0"/>
    <x v="54"/>
    <x v="1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x v="976"/>
    <n v="1435627497"/>
    <b v="0"/>
    <x v="59"/>
    <x v="1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x v="977"/>
    <n v="1453502197"/>
    <b v="0"/>
    <x v="8"/>
    <x v="1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x v="978"/>
    <n v="1453793101"/>
    <b v="0"/>
    <x v="252"/>
    <x v="1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x v="979"/>
    <n v="1463392828"/>
    <b v="0"/>
    <x v="93"/>
    <x v="1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x v="980"/>
    <n v="1413495722"/>
    <b v="0"/>
    <x v="162"/>
    <x v="1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x v="981"/>
    <n v="1405032222"/>
    <b v="0"/>
    <x v="80"/>
    <x v="1"/>
    <x v="8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x v="0"/>
    <x v="982"/>
    <n v="1472839486"/>
    <b v="0"/>
    <x v="83"/>
    <x v="1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x v="983"/>
    <n v="1469289685"/>
    <b v="0"/>
    <x v="122"/>
    <x v="1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x v="984"/>
    <n v="1424918808"/>
    <b v="0"/>
    <x v="83"/>
    <x v="1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x v="985"/>
    <n v="1449011610"/>
    <b v="0"/>
    <x v="23"/>
    <x v="1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x v="986"/>
    <n v="1447698300"/>
    <b v="0"/>
    <x v="23"/>
    <x v="1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x v="987"/>
    <n v="1400051050"/>
    <b v="0"/>
    <x v="14"/>
    <x v="1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x v="988"/>
    <n v="1472718825"/>
    <b v="0"/>
    <x v="78"/>
    <x v="1"/>
    <x v="8"/>
    <x v="50"/>
    <n v="0"/>
    <x v="2"/>
    <x v="8"/>
  </r>
  <r>
    <n v="989"/>
    <s v="Power Rope"/>
    <s v="The most useful phone charger you will ever buy"/>
    <x v="3"/>
    <n v="1677"/>
    <x v="2"/>
    <x v="0"/>
    <x v="0"/>
    <x v="989"/>
    <n v="1472509495"/>
    <b v="0"/>
    <x v="58"/>
    <x v="1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x v="990"/>
    <n v="1407178164"/>
    <b v="0"/>
    <x v="84"/>
    <x v="1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x v="991"/>
    <n v="1466186988"/>
    <b v="0"/>
    <x v="63"/>
    <x v="1"/>
    <x v="8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x v="0"/>
    <x v="992"/>
    <n v="1457475119"/>
    <b v="0"/>
    <x v="80"/>
    <x v="1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x v="993"/>
    <n v="1476054568"/>
    <b v="0"/>
    <x v="193"/>
    <x v="1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x v="994"/>
    <n v="1412835530"/>
    <b v="0"/>
    <x v="202"/>
    <x v="1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x v="995"/>
    <n v="1415140480"/>
    <b v="0"/>
    <x v="82"/>
    <x v="1"/>
    <x v="8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x v="0"/>
    <x v="996"/>
    <n v="1403902060"/>
    <b v="0"/>
    <x v="81"/>
    <x v="1"/>
    <x v="8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x v="0"/>
    <x v="997"/>
    <n v="1414549697"/>
    <b v="0"/>
    <x v="22"/>
    <x v="1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x v="998"/>
    <n v="1444017801"/>
    <b v="0"/>
    <x v="194"/>
    <x v="1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x v="999"/>
    <n v="1413270690"/>
    <b v="0"/>
    <x v="244"/>
    <x v="1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x v="1000"/>
    <n v="1484357160"/>
    <b v="0"/>
    <x v="79"/>
    <x v="1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x v="1001"/>
    <n v="1481908613"/>
    <b v="0"/>
    <x v="80"/>
    <x v="1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x v="1002"/>
    <n v="1447777514"/>
    <b v="0"/>
    <x v="19"/>
    <x v="1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x v="1003"/>
    <n v="1487091661"/>
    <b v="0"/>
    <x v="41"/>
    <x v="1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x v="1004"/>
    <n v="1453222827"/>
    <b v="0"/>
    <x v="195"/>
    <x v="1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x v="1005"/>
    <n v="1443538783"/>
    <b v="0"/>
    <x v="253"/>
    <x v="1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x v="1006"/>
    <n v="1417654672"/>
    <b v="0"/>
    <x v="22"/>
    <x v="1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x v="1007"/>
    <n v="1478095223"/>
    <b v="0"/>
    <x v="88"/>
    <x v="1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x v="1008"/>
    <n v="1480361115"/>
    <b v="0"/>
    <x v="29"/>
    <x v="1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x v="1009"/>
    <n v="1463754646"/>
    <b v="0"/>
    <x v="21"/>
    <x v="1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x v="1010"/>
    <n v="1468180462"/>
    <b v="0"/>
    <x v="80"/>
    <x v="1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x v="1011"/>
    <n v="1415050395"/>
    <b v="0"/>
    <x v="29"/>
    <x v="1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x v="1012"/>
    <n v="1481366052"/>
    <b v="0"/>
    <x v="254"/>
    <x v="1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x v="1013"/>
    <n v="1449000056"/>
    <b v="0"/>
    <x v="240"/>
    <x v="1"/>
    <x v="8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x v="0"/>
    <x v="1014"/>
    <n v="1415750615"/>
    <b v="0"/>
    <x v="38"/>
    <x v="1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x v="1015"/>
    <n v="1445893495"/>
    <b v="0"/>
    <x v="79"/>
    <x v="1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x v="1016"/>
    <n v="1456108456"/>
    <b v="0"/>
    <x v="44"/>
    <x v="1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x v="1017"/>
    <n v="1444666335"/>
    <b v="0"/>
    <x v="255"/>
    <x v="1"/>
    <x v="8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x v="0"/>
    <x v="1018"/>
    <n v="1465904933"/>
    <b v="0"/>
    <x v="63"/>
    <x v="1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x v="1019"/>
    <n v="1420500149"/>
    <b v="0"/>
    <x v="256"/>
    <x v="1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x v="1020"/>
    <n v="1430617209"/>
    <b v="0"/>
    <x v="209"/>
    <x v="0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x v="1021"/>
    <n v="1443074571"/>
    <b v="1"/>
    <x v="257"/>
    <x v="0"/>
    <x v="15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x v="0"/>
    <x v="1022"/>
    <n v="1429284677"/>
    <b v="1"/>
    <x v="142"/>
    <x v="0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x v="1023"/>
    <n v="1432245861"/>
    <b v="0"/>
    <x v="132"/>
    <x v="0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x v="1024"/>
    <n v="1451656563"/>
    <b v="1"/>
    <x v="42"/>
    <x v="0"/>
    <x v="15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x v="0"/>
    <x v="1025"/>
    <n v="1423944037"/>
    <b v="1"/>
    <x v="258"/>
    <x v="0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x v="1026"/>
    <n v="1456480016"/>
    <b v="1"/>
    <x v="259"/>
    <x v="0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x v="1027"/>
    <n v="1411433347"/>
    <b v="1"/>
    <x v="112"/>
    <x v="0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x v="1028"/>
    <n v="1484924605"/>
    <b v="1"/>
    <x v="260"/>
    <x v="0"/>
    <x v="15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x v="9"/>
    <x v="1029"/>
    <n v="1423501507"/>
    <b v="0"/>
    <x v="261"/>
    <x v="0"/>
    <x v="15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x v="0"/>
    <x v="1030"/>
    <n v="1472470549"/>
    <b v="0"/>
    <x v="180"/>
    <x v="0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x v="1031"/>
    <n v="1447698010"/>
    <b v="0"/>
    <x v="221"/>
    <x v="0"/>
    <x v="15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x v="0"/>
    <x v="1032"/>
    <n v="1464105625"/>
    <b v="0"/>
    <x v="93"/>
    <x v="0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x v="1033"/>
    <n v="1479144880"/>
    <b v="0"/>
    <x v="74"/>
    <x v="0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x v="1034"/>
    <n v="1467604804"/>
    <b v="0"/>
    <x v="262"/>
    <x v="0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x v="1035"/>
    <n v="1421076220"/>
    <b v="0"/>
    <x v="88"/>
    <x v="0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x v="1036"/>
    <n v="1354790790"/>
    <b v="0"/>
    <x v="263"/>
    <x v="0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x v="1037"/>
    <n v="1429991062"/>
    <b v="0"/>
    <x v="64"/>
    <x v="0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x v="1038"/>
    <n v="1455773623"/>
    <b v="0"/>
    <x v="42"/>
    <x v="0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x v="1039"/>
    <n v="1479436646"/>
    <b v="0"/>
    <x v="209"/>
    <x v="0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x v="1040"/>
    <n v="1469725209"/>
    <b v="0"/>
    <x v="29"/>
    <x v="1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x v="1041"/>
    <n v="1405041992"/>
    <b v="0"/>
    <x v="78"/>
    <x v="1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x v="1042"/>
    <n v="1406824948"/>
    <b v="0"/>
    <x v="29"/>
    <x v="1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x v="1043"/>
    <n v="1429509855"/>
    <b v="0"/>
    <x v="264"/>
    <x v="1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x v="1044"/>
    <n v="1420668801"/>
    <b v="0"/>
    <x v="84"/>
    <x v="1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x v="1045"/>
    <n v="1406235550"/>
    <b v="0"/>
    <x v="22"/>
    <x v="1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x v="1046"/>
    <n v="1447273560"/>
    <b v="0"/>
    <x v="78"/>
    <x v="1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x v="1047"/>
    <n v="1412624315"/>
    <b v="0"/>
    <x v="29"/>
    <x v="1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x v="1048"/>
    <n v="1471310189"/>
    <b v="0"/>
    <x v="80"/>
    <x v="1"/>
    <x v="16"/>
    <x v="60"/>
    <n v="53"/>
    <x v="5"/>
    <x v="16"/>
  </r>
  <r>
    <n v="1049"/>
    <s v="J1 (Canceled)"/>
    <s v="------"/>
    <x v="14"/>
    <n v="0"/>
    <x v="1"/>
    <x v="0"/>
    <x v="0"/>
    <x v="1049"/>
    <n v="1452680445"/>
    <b v="0"/>
    <x v="78"/>
    <x v="1"/>
    <x v="16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x v="0"/>
    <x v="1050"/>
    <n v="1439665677"/>
    <b v="0"/>
    <x v="78"/>
    <x v="1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x v="1051"/>
    <n v="1406679625"/>
    <b v="0"/>
    <x v="78"/>
    <x v="1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x v="1052"/>
    <n v="1461438495"/>
    <b v="0"/>
    <x v="78"/>
    <x v="1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x v="1053"/>
    <n v="1486613332"/>
    <b v="0"/>
    <x v="29"/>
    <x v="1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x v="1054"/>
    <n v="1405110399"/>
    <b v="0"/>
    <x v="78"/>
    <x v="1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x v="1055"/>
    <n v="1454802545"/>
    <b v="0"/>
    <x v="78"/>
    <x v="1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x v="1056"/>
    <n v="1424711777"/>
    <b v="0"/>
    <x v="78"/>
    <x v="1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x v="0"/>
    <x v="1057"/>
    <n v="1478292883"/>
    <b v="0"/>
    <x v="78"/>
    <x v="1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x v="1058"/>
    <n v="1423777043"/>
    <b v="0"/>
    <x v="78"/>
    <x v="1"/>
    <x v="16"/>
    <x v="50"/>
    <n v="0"/>
    <x v="5"/>
    <x v="16"/>
  </r>
  <r>
    <n v="1059"/>
    <s v="Voice Over Artist (Canceled)"/>
    <s v="Turning myself into a vocal artist."/>
    <x v="184"/>
    <n v="0"/>
    <x v="1"/>
    <x v="0"/>
    <x v="0"/>
    <x v="1059"/>
    <n v="1423681056"/>
    <b v="0"/>
    <x v="78"/>
    <x v="1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x v="1060"/>
    <n v="1426542893"/>
    <b v="0"/>
    <x v="29"/>
    <x v="1"/>
    <x v="16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x v="0"/>
    <x v="1061"/>
    <n v="1456987108"/>
    <b v="0"/>
    <x v="78"/>
    <x v="1"/>
    <x v="16"/>
    <x v="50"/>
    <n v="0"/>
    <x v="5"/>
    <x v="16"/>
  </r>
  <r>
    <n v="1062"/>
    <s v="RETURNING AT A LATER DATE"/>
    <s v="SEE US ON PATREON www.badgirlartwork.com"/>
    <x v="212"/>
    <n v="190"/>
    <x v="1"/>
    <x v="0"/>
    <x v="0"/>
    <x v="1062"/>
    <n v="1467746541"/>
    <b v="0"/>
    <x v="80"/>
    <x v="1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x v="1063"/>
    <n v="1470012262"/>
    <b v="0"/>
    <x v="78"/>
    <x v="1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x v="1064"/>
    <n v="1369286903"/>
    <b v="0"/>
    <x v="252"/>
    <x v="1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x v="1065"/>
    <n v="1390381722"/>
    <b v="0"/>
    <x v="81"/>
    <x v="1"/>
    <x v="17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x v="0"/>
    <x v="1066"/>
    <n v="1371769582"/>
    <b v="0"/>
    <x v="265"/>
    <x v="1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x v="1067"/>
    <n v="1385065931"/>
    <b v="0"/>
    <x v="73"/>
    <x v="1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x v="1068"/>
    <n v="1457686464"/>
    <b v="0"/>
    <x v="80"/>
    <x v="1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x v="1069"/>
    <n v="1382679059"/>
    <b v="0"/>
    <x v="64"/>
    <x v="1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x v="1070"/>
    <n v="1347322622"/>
    <b v="0"/>
    <x v="84"/>
    <x v="1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x v="1071"/>
    <n v="1445191493"/>
    <b v="0"/>
    <x v="78"/>
    <x v="1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x v="1072"/>
    <n v="1389038297"/>
    <b v="0"/>
    <x v="80"/>
    <x v="1"/>
    <x v="17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x v="0"/>
    <x v="1073"/>
    <n v="1316214541"/>
    <b v="0"/>
    <x v="29"/>
    <x v="1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x v="1074"/>
    <n v="1386216545"/>
    <b v="0"/>
    <x v="209"/>
    <x v="1"/>
    <x v="17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x v="0"/>
    <x v="1075"/>
    <n v="1333748516"/>
    <b v="0"/>
    <x v="83"/>
    <x v="1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x v="1076"/>
    <n v="1405674250"/>
    <b v="0"/>
    <x v="266"/>
    <x v="1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x v="1077"/>
    <n v="1450152011"/>
    <b v="0"/>
    <x v="157"/>
    <x v="1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x v="1078"/>
    <n v="1307421721"/>
    <b v="0"/>
    <x v="81"/>
    <x v="1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x v="1079"/>
    <n v="1461072936"/>
    <b v="0"/>
    <x v="59"/>
    <x v="1"/>
    <x v="17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x v="0"/>
    <x v="1080"/>
    <n v="1397186333"/>
    <b v="0"/>
    <x v="15"/>
    <x v="1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x v="0"/>
    <x v="1081"/>
    <n v="1419891292"/>
    <b v="0"/>
    <x v="80"/>
    <x v="1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x v="0"/>
    <x v="1082"/>
    <n v="1342043088"/>
    <b v="0"/>
    <x v="83"/>
    <x v="1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x v="1083"/>
    <n v="1401810583"/>
    <b v="0"/>
    <x v="29"/>
    <x v="1"/>
    <x v="17"/>
    <x v="60"/>
    <n v="410"/>
    <x v="6"/>
    <x v="17"/>
  </r>
  <r>
    <n v="1084"/>
    <s v="My own channel"/>
    <s v="I want to start my own channel for gaming"/>
    <x v="131"/>
    <n v="0"/>
    <x v="2"/>
    <x v="0"/>
    <x v="0"/>
    <x v="1084"/>
    <n v="1404942804"/>
    <b v="0"/>
    <x v="78"/>
    <x v="1"/>
    <x v="17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x v="5"/>
    <x v="1085"/>
    <n v="1455379575"/>
    <b v="0"/>
    <x v="82"/>
    <x v="1"/>
    <x v="17"/>
    <x v="56"/>
    <n v="114"/>
    <x v="6"/>
    <x v="17"/>
  </r>
  <r>
    <n v="1086"/>
    <s v="Cyber Universe Online"/>
    <s v="Humanity's future in the Galaxy"/>
    <x v="102"/>
    <n v="15"/>
    <x v="2"/>
    <x v="0"/>
    <x v="0"/>
    <x v="1086"/>
    <n v="1406321291"/>
    <b v="0"/>
    <x v="84"/>
    <x v="1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x v="1087"/>
    <n v="1400260087"/>
    <b v="0"/>
    <x v="78"/>
    <x v="1"/>
    <x v="17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x v="0"/>
    <x v="1088"/>
    <n v="1395774667"/>
    <b v="0"/>
    <x v="206"/>
    <x v="1"/>
    <x v="17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x v="3"/>
    <x v="1089"/>
    <n v="1432701175"/>
    <b v="0"/>
    <x v="72"/>
    <x v="1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x v="1090"/>
    <n v="1430281653"/>
    <b v="0"/>
    <x v="29"/>
    <x v="1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x v="1091"/>
    <n v="1457725272"/>
    <b v="0"/>
    <x v="84"/>
    <x v="1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x v="1092"/>
    <n v="1354840638"/>
    <b v="0"/>
    <x v="63"/>
    <x v="1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x v="1093"/>
    <n v="1453936937"/>
    <b v="0"/>
    <x v="80"/>
    <x v="1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x v="1094"/>
    <n v="1315588033"/>
    <b v="0"/>
    <x v="74"/>
    <x v="1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x v="1095"/>
    <n v="1375275220"/>
    <b v="0"/>
    <x v="225"/>
    <x v="1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x v="1096"/>
    <n v="1409747154"/>
    <b v="0"/>
    <x v="60"/>
    <x v="1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x v="0"/>
    <x v="1097"/>
    <n v="1390330877"/>
    <b v="0"/>
    <x v="63"/>
    <x v="1"/>
    <x v="17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x v="0"/>
    <x v="1098"/>
    <n v="1394821095"/>
    <b v="0"/>
    <x v="19"/>
    <x v="1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x v="1099"/>
    <n v="1428955468"/>
    <b v="0"/>
    <x v="29"/>
    <x v="1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x v="1100"/>
    <n v="1452825571"/>
    <b v="0"/>
    <x v="73"/>
    <x v="1"/>
    <x v="17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x v="0"/>
    <x v="1101"/>
    <n v="1466188338"/>
    <b v="0"/>
    <x v="79"/>
    <x v="1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x v="1102"/>
    <n v="1383095125"/>
    <b v="0"/>
    <x v="54"/>
    <x v="1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x v="1103"/>
    <n v="1461043190"/>
    <b v="0"/>
    <x v="41"/>
    <x v="1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x v="1104"/>
    <n v="1399888221"/>
    <b v="0"/>
    <x v="77"/>
    <x v="1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x v="1105"/>
    <n v="1393038927"/>
    <b v="0"/>
    <x v="9"/>
    <x v="1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x v="0"/>
    <x v="1106"/>
    <n v="1330969575"/>
    <b v="0"/>
    <x v="63"/>
    <x v="1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x v="1107"/>
    <n v="1403556024"/>
    <b v="0"/>
    <x v="78"/>
    <x v="1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x v="1108"/>
    <n v="1329146235"/>
    <b v="0"/>
    <x v="64"/>
    <x v="1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x v="1109"/>
    <n v="1476900190"/>
    <b v="0"/>
    <x v="83"/>
    <x v="1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x v="1110"/>
    <n v="1352327022"/>
    <b v="0"/>
    <x v="202"/>
    <x v="1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x v="1111"/>
    <n v="1449636790"/>
    <b v="0"/>
    <x v="29"/>
    <x v="1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x v="1112"/>
    <n v="1416507211"/>
    <b v="0"/>
    <x v="267"/>
    <x v="1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x v="1113"/>
    <n v="1405466820"/>
    <b v="0"/>
    <x v="29"/>
    <x v="1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x v="1114"/>
    <n v="1378714687"/>
    <b v="0"/>
    <x v="83"/>
    <x v="1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x v="1115"/>
    <n v="1456764095"/>
    <b v="0"/>
    <x v="80"/>
    <x v="1"/>
    <x v="17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x v="0"/>
    <x v="1116"/>
    <n v="1334089208"/>
    <b v="0"/>
    <x v="73"/>
    <x v="1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x v="3"/>
    <x v="1117"/>
    <n v="1448461313"/>
    <b v="0"/>
    <x v="22"/>
    <x v="1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x v="1118"/>
    <n v="1394078379"/>
    <b v="0"/>
    <x v="83"/>
    <x v="1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x v="1119"/>
    <n v="1395687664"/>
    <b v="0"/>
    <x v="29"/>
    <x v="1"/>
    <x v="17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x v="0"/>
    <x v="1120"/>
    <n v="1315947400"/>
    <b v="0"/>
    <x v="78"/>
    <x v="1"/>
    <x v="17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x v="0"/>
    <x v="1121"/>
    <n v="1455315916"/>
    <b v="0"/>
    <x v="81"/>
    <x v="1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x v="1122"/>
    <n v="1368723225"/>
    <b v="0"/>
    <x v="78"/>
    <x v="1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x v="1123"/>
    <n v="1395318848"/>
    <b v="0"/>
    <x v="83"/>
    <x v="1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x v="1124"/>
    <n v="1427817651"/>
    <b v="0"/>
    <x v="63"/>
    <x v="1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x v="1125"/>
    <n v="1438009130"/>
    <b v="0"/>
    <x v="78"/>
    <x v="1"/>
    <x v="18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x v="0"/>
    <x v="1126"/>
    <n v="1465890694"/>
    <b v="0"/>
    <x v="84"/>
    <x v="1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x v="1127"/>
    <n v="1413318600"/>
    <b v="0"/>
    <x v="23"/>
    <x v="1"/>
    <x v="18"/>
    <x v="53"/>
    <n v="25.43"/>
    <x v="6"/>
    <x v="18"/>
  </r>
  <r>
    <n v="1128"/>
    <s v="Flying Turds"/>
    <s v="#havingfunFTW"/>
    <x v="28"/>
    <n v="1"/>
    <x v="2"/>
    <x v="1"/>
    <x v="1"/>
    <x v="1128"/>
    <n v="1404833717"/>
    <b v="0"/>
    <x v="29"/>
    <x v="1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x v="1129"/>
    <n v="1462515693"/>
    <b v="0"/>
    <x v="84"/>
    <x v="1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x v="1130"/>
    <n v="1411775700"/>
    <b v="0"/>
    <x v="83"/>
    <x v="1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x v="1131"/>
    <n v="1448401668"/>
    <b v="0"/>
    <x v="78"/>
    <x v="1"/>
    <x v="18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x v="5"/>
    <x v="1132"/>
    <n v="1480646771"/>
    <b v="0"/>
    <x v="62"/>
    <x v="1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x v="1"/>
    <x v="1133"/>
    <n v="1404207981"/>
    <b v="0"/>
    <x v="29"/>
    <x v="1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x v="1134"/>
    <n v="1416034228"/>
    <b v="0"/>
    <x v="29"/>
    <x v="1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x v="1135"/>
    <n v="1467935094"/>
    <b v="0"/>
    <x v="29"/>
    <x v="1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x v="1136"/>
    <n v="1447949229"/>
    <b v="0"/>
    <x v="79"/>
    <x v="1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x v="1137"/>
    <n v="1458848421"/>
    <b v="0"/>
    <x v="70"/>
    <x v="1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x v="1138"/>
    <n v="1483307131"/>
    <b v="0"/>
    <x v="80"/>
    <x v="1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x v="1139"/>
    <n v="1417508426"/>
    <b v="0"/>
    <x v="29"/>
    <x v="1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x v="1140"/>
    <n v="1436267121"/>
    <b v="0"/>
    <x v="78"/>
    <x v="1"/>
    <x v="18"/>
    <x v="50"/>
    <n v="0"/>
    <x v="6"/>
    <x v="18"/>
  </r>
  <r>
    <n v="1141"/>
    <s v="Arena Z - Zombie Survival"/>
    <s v="I think this will be a great game!"/>
    <x v="2"/>
    <n v="0"/>
    <x v="2"/>
    <x v="12"/>
    <x v="3"/>
    <x v="1141"/>
    <n v="1433868450"/>
    <b v="0"/>
    <x v="78"/>
    <x v="1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x v="1142"/>
    <n v="1421539727"/>
    <b v="0"/>
    <x v="78"/>
    <x v="1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x v="1143"/>
    <n v="1447735126"/>
    <b v="0"/>
    <x v="22"/>
    <x v="1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x v="1144"/>
    <n v="1427689320"/>
    <b v="0"/>
    <x v="78"/>
    <x v="1"/>
    <x v="19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x v="0"/>
    <x v="1145"/>
    <n v="1407088592"/>
    <b v="0"/>
    <x v="29"/>
    <x v="1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x v="1146"/>
    <n v="1395787973"/>
    <b v="0"/>
    <x v="8"/>
    <x v="1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x v="1147"/>
    <n v="1408576783"/>
    <b v="0"/>
    <x v="78"/>
    <x v="1"/>
    <x v="19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x v="0"/>
    <x v="1148"/>
    <n v="1477973181"/>
    <b v="0"/>
    <x v="83"/>
    <x v="1"/>
    <x v="19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x v="0"/>
    <x v="1149"/>
    <n v="1463504566"/>
    <b v="0"/>
    <x v="84"/>
    <x v="1"/>
    <x v="19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x v="0"/>
    <x v="1150"/>
    <n v="1447109675"/>
    <b v="0"/>
    <x v="79"/>
    <x v="1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x v="1151"/>
    <n v="1439000863"/>
    <b v="0"/>
    <x v="78"/>
    <x v="1"/>
    <x v="19"/>
    <x v="50"/>
    <n v="0"/>
    <x v="7"/>
    <x v="19"/>
  </r>
  <r>
    <n v="1152"/>
    <s v="Peruvian King Food Truck"/>
    <s v="Peruvian food truck with an LA twist."/>
    <x v="194"/>
    <n v="911"/>
    <x v="2"/>
    <x v="0"/>
    <x v="0"/>
    <x v="1152"/>
    <n v="1429117312"/>
    <b v="0"/>
    <x v="41"/>
    <x v="1"/>
    <x v="19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x v="0"/>
    <x v="1153"/>
    <n v="1432055305"/>
    <b v="0"/>
    <x v="29"/>
    <x v="1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x v="1154"/>
    <n v="1438915006"/>
    <b v="0"/>
    <x v="83"/>
    <x v="1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x v="1155"/>
    <n v="1405448408"/>
    <b v="0"/>
    <x v="22"/>
    <x v="1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x v="1156"/>
    <n v="1422150162"/>
    <b v="0"/>
    <x v="78"/>
    <x v="1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x v="1157"/>
    <n v="1412607880"/>
    <b v="0"/>
    <x v="83"/>
    <x v="1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x v="1158"/>
    <n v="1415499128"/>
    <b v="0"/>
    <x v="83"/>
    <x v="1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x v="1159"/>
    <n v="1433006765"/>
    <b v="0"/>
    <x v="78"/>
    <x v="1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x v="1160"/>
    <n v="1424922186"/>
    <b v="0"/>
    <x v="10"/>
    <x v="1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x v="1161"/>
    <n v="1430233589"/>
    <b v="0"/>
    <x v="78"/>
    <x v="1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x v="1162"/>
    <n v="1408983864"/>
    <b v="0"/>
    <x v="84"/>
    <x v="1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x v="1163"/>
    <n v="1405012920"/>
    <b v="0"/>
    <x v="78"/>
    <x v="1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x v="1164"/>
    <n v="1463678582"/>
    <b v="0"/>
    <x v="78"/>
    <x v="1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x v="1165"/>
    <n v="1401685730"/>
    <b v="0"/>
    <x v="20"/>
    <x v="1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x v="1166"/>
    <n v="1432640342"/>
    <b v="0"/>
    <x v="22"/>
    <x v="1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x v="1167"/>
    <n v="1407865095"/>
    <b v="0"/>
    <x v="38"/>
    <x v="1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x v="1168"/>
    <n v="1471915065"/>
    <b v="0"/>
    <x v="83"/>
    <x v="1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x v="1169"/>
    <n v="1422001763"/>
    <b v="0"/>
    <x v="83"/>
    <x v="1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x v="1170"/>
    <n v="1430429171"/>
    <b v="0"/>
    <x v="84"/>
    <x v="1"/>
    <x v="19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x v="0"/>
    <x v="1171"/>
    <n v="1414351127"/>
    <b v="0"/>
    <x v="29"/>
    <x v="1"/>
    <x v="19"/>
    <x v="50"/>
    <n v="25"/>
    <x v="7"/>
    <x v="19"/>
  </r>
  <r>
    <n v="1172"/>
    <s v="let your dayz take you to the dogs."/>
    <s v="Bringing YOUR favorite dog recipes to the streets."/>
    <x v="7"/>
    <n v="0"/>
    <x v="2"/>
    <x v="0"/>
    <x v="0"/>
    <x v="1172"/>
    <n v="1405959752"/>
    <b v="0"/>
    <x v="78"/>
    <x v="1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x v="1173"/>
    <n v="1435552057"/>
    <b v="0"/>
    <x v="29"/>
    <x v="1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x v="1174"/>
    <n v="1460146327"/>
    <b v="0"/>
    <x v="10"/>
    <x v="1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x v="1175"/>
    <n v="1434389339"/>
    <b v="0"/>
    <x v="82"/>
    <x v="1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x v="1176"/>
    <n v="1484094498"/>
    <b v="0"/>
    <x v="29"/>
    <x v="1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x v="1177"/>
    <n v="1410796296"/>
    <b v="0"/>
    <x v="78"/>
    <x v="1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x v="1178"/>
    <n v="1405633452"/>
    <b v="0"/>
    <x v="29"/>
    <x v="1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x v="1179"/>
    <n v="1443460627"/>
    <b v="0"/>
    <x v="81"/>
    <x v="1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x v="1180"/>
    <n v="1400786514"/>
    <b v="0"/>
    <x v="268"/>
    <x v="1"/>
    <x v="19"/>
    <x v="81"/>
    <n v="69.12"/>
    <x v="7"/>
    <x v="19"/>
  </r>
  <r>
    <n v="1181"/>
    <s v="Gringo Loco Tacos Food Truck"/>
    <s v="Bringing the best tacos to the streets of Chicago!"/>
    <x v="63"/>
    <n v="4"/>
    <x v="2"/>
    <x v="0"/>
    <x v="0"/>
    <x v="1181"/>
    <n v="1422605321"/>
    <b v="0"/>
    <x v="83"/>
    <x v="1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x v="1182"/>
    <n v="1482609088"/>
    <b v="0"/>
    <x v="80"/>
    <x v="1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x v="1183"/>
    <n v="1476391223"/>
    <b v="0"/>
    <x v="83"/>
    <x v="1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x v="1184"/>
    <n v="1483712611"/>
    <b v="0"/>
    <x v="269"/>
    <x v="0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x v="1185"/>
    <n v="1430945149"/>
    <b v="0"/>
    <x v="112"/>
    <x v="0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x v="1186"/>
    <n v="1430340195"/>
    <b v="0"/>
    <x v="252"/>
    <x v="0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x v="1187"/>
    <n v="1429133323"/>
    <b v="0"/>
    <x v="16"/>
    <x v="0"/>
    <x v="20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x v="5"/>
    <x v="1188"/>
    <n v="1481129340"/>
    <b v="0"/>
    <x v="268"/>
    <x v="0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x v="1189"/>
    <n v="1465428595"/>
    <b v="0"/>
    <x v="48"/>
    <x v="0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x v="1190"/>
    <n v="1406908725"/>
    <b v="0"/>
    <x v="62"/>
    <x v="0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x v="1191"/>
    <n v="1455892160"/>
    <b v="0"/>
    <x v="51"/>
    <x v="0"/>
    <x v="20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x v="1"/>
    <x v="1192"/>
    <n v="1484222978"/>
    <b v="0"/>
    <x v="41"/>
    <x v="0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x v="1193"/>
    <n v="1455043053"/>
    <b v="0"/>
    <x v="270"/>
    <x v="0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x v="1194"/>
    <n v="1425901379"/>
    <b v="0"/>
    <x v="271"/>
    <x v="0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x v="1195"/>
    <n v="1445415653"/>
    <b v="0"/>
    <x v="203"/>
    <x v="0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x v="1196"/>
    <n v="1447875539"/>
    <b v="0"/>
    <x v="272"/>
    <x v="0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x v="1197"/>
    <n v="1463155034"/>
    <b v="0"/>
    <x v="100"/>
    <x v="0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x v="1198"/>
    <n v="1448463086"/>
    <b v="0"/>
    <x v="157"/>
    <x v="0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x v="1199"/>
    <n v="1433615400"/>
    <b v="0"/>
    <x v="82"/>
    <x v="0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x v="1200"/>
    <n v="1427369256"/>
    <b v="0"/>
    <x v="273"/>
    <x v="0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x v="1201"/>
    <n v="1466001246"/>
    <b v="0"/>
    <x v="112"/>
    <x v="0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x v="1202"/>
    <n v="1432796154"/>
    <b v="0"/>
    <x v="197"/>
    <x v="0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x v="1203"/>
    <n v="1430491527"/>
    <b v="0"/>
    <x v="21"/>
    <x v="0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x v="1204"/>
    <n v="1445363833"/>
    <b v="0"/>
    <x v="7"/>
    <x v="0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x v="1205"/>
    <n v="1431605351"/>
    <b v="0"/>
    <x v="95"/>
    <x v="0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x v="1206"/>
    <n v="1486406253"/>
    <b v="0"/>
    <x v="58"/>
    <x v="0"/>
    <x v="20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x v="3"/>
    <x v="1207"/>
    <n v="1456827573"/>
    <b v="0"/>
    <x v="261"/>
    <x v="0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x v="1208"/>
    <n v="1456246864"/>
    <b v="0"/>
    <x v="11"/>
    <x v="0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x v="1209"/>
    <n v="1485461905"/>
    <b v="0"/>
    <x v="67"/>
    <x v="0"/>
    <x v="20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x v="9"/>
    <x v="1210"/>
    <n v="1431124572"/>
    <b v="0"/>
    <x v="273"/>
    <x v="0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x v="1211"/>
    <n v="1464209261"/>
    <b v="0"/>
    <x v="79"/>
    <x v="0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x v="1212"/>
    <n v="1447195695"/>
    <b v="0"/>
    <x v="183"/>
    <x v="0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x v="1213"/>
    <n v="1482862100"/>
    <b v="0"/>
    <x v="52"/>
    <x v="0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x v="1214"/>
    <n v="1428696605"/>
    <b v="0"/>
    <x v="20"/>
    <x v="0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x v="1215"/>
    <n v="1398895756"/>
    <b v="0"/>
    <x v="274"/>
    <x v="0"/>
    <x v="20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x v="0"/>
    <x v="1216"/>
    <n v="1441032457"/>
    <b v="0"/>
    <x v="147"/>
    <x v="0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x v="1217"/>
    <n v="1465932340"/>
    <b v="0"/>
    <x v="275"/>
    <x v="0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x v="1218"/>
    <n v="1443714800"/>
    <b v="0"/>
    <x v="30"/>
    <x v="0"/>
    <x v="20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x v="0"/>
    <x v="1219"/>
    <n v="1474369513"/>
    <b v="0"/>
    <x v="35"/>
    <x v="0"/>
    <x v="20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x v="3"/>
    <x v="1220"/>
    <n v="1437923112"/>
    <b v="0"/>
    <x v="205"/>
    <x v="0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x v="1221"/>
    <n v="1478431488"/>
    <b v="0"/>
    <x v="273"/>
    <x v="0"/>
    <x v="20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x v="5"/>
    <x v="1222"/>
    <n v="1456852647"/>
    <b v="0"/>
    <x v="276"/>
    <x v="0"/>
    <x v="20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x v="0"/>
    <x v="1223"/>
    <n v="1476159309"/>
    <b v="0"/>
    <x v="277"/>
    <x v="0"/>
    <x v="20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x v="0"/>
    <x v="1224"/>
    <n v="1396876302"/>
    <b v="0"/>
    <x v="59"/>
    <x v="1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x v="1225"/>
    <n v="1377294278"/>
    <b v="0"/>
    <x v="83"/>
    <x v="1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x v="1226"/>
    <n v="1395089981"/>
    <b v="0"/>
    <x v="244"/>
    <x v="1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x v="1227"/>
    <n v="1404770616"/>
    <b v="0"/>
    <x v="78"/>
    <x v="1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x v="1228"/>
    <n v="1312047008"/>
    <b v="0"/>
    <x v="54"/>
    <x v="1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x v="1229"/>
    <n v="1331982127"/>
    <b v="0"/>
    <x v="29"/>
    <x v="1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x v="1230"/>
    <n v="1295997630"/>
    <b v="0"/>
    <x v="78"/>
    <x v="1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x v="1231"/>
    <n v="1436394968"/>
    <b v="0"/>
    <x v="78"/>
    <x v="1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x v="1232"/>
    <n v="1377030070"/>
    <b v="0"/>
    <x v="29"/>
    <x v="1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x v="1233"/>
    <n v="1328049974"/>
    <b v="0"/>
    <x v="79"/>
    <x v="1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x v="1234"/>
    <n v="1420311342"/>
    <b v="0"/>
    <x v="78"/>
    <x v="1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x v="1235"/>
    <n v="1383621299"/>
    <b v="0"/>
    <x v="79"/>
    <x v="1"/>
    <x v="21"/>
    <x v="56"/>
    <n v="35"/>
    <x v="4"/>
    <x v="21"/>
  </r>
  <r>
    <n v="1236"/>
    <s v="&quot;Volando&quot; CD Release (Canceled)"/>
    <s v="Raising money to give the musicians their due."/>
    <x v="30"/>
    <n v="0"/>
    <x v="1"/>
    <x v="0"/>
    <x v="0"/>
    <x v="1236"/>
    <n v="1342801164"/>
    <b v="0"/>
    <x v="78"/>
    <x v="1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x v="1237"/>
    <n v="1344062865"/>
    <b v="0"/>
    <x v="78"/>
    <x v="1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x v="1238"/>
    <n v="1310049536"/>
    <b v="0"/>
    <x v="83"/>
    <x v="1"/>
    <x v="21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x v="0"/>
    <x v="1239"/>
    <n v="1323212767"/>
    <b v="0"/>
    <x v="78"/>
    <x v="1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x v="1240"/>
    <n v="1368579457"/>
    <b v="0"/>
    <x v="22"/>
    <x v="1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x v="1241"/>
    <n v="1413057980"/>
    <b v="0"/>
    <x v="69"/>
    <x v="1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x v="1242"/>
    <n v="1314417502"/>
    <b v="0"/>
    <x v="29"/>
    <x v="1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x v="1243"/>
    <n v="1304888771"/>
    <b v="0"/>
    <x v="44"/>
    <x v="1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x v="1244"/>
    <n v="1363981723"/>
    <b v="1"/>
    <x v="43"/>
    <x v="0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x v="1245"/>
    <n v="1400163834"/>
    <b v="1"/>
    <x v="57"/>
    <x v="0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x v="1246"/>
    <n v="1319245349"/>
    <b v="1"/>
    <x v="162"/>
    <x v="0"/>
    <x v="11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x v="0"/>
    <x v="1247"/>
    <n v="1365231655"/>
    <b v="1"/>
    <x v="133"/>
    <x v="0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x v="0"/>
    <x v="1248"/>
    <n v="1399563953"/>
    <b v="1"/>
    <x v="211"/>
    <x v="0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x v="1249"/>
    <n v="1339091211"/>
    <b v="1"/>
    <x v="75"/>
    <x v="0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x v="1250"/>
    <n v="1406129131"/>
    <b v="1"/>
    <x v="278"/>
    <x v="0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x v="1251"/>
    <n v="1311795167"/>
    <b v="1"/>
    <x v="142"/>
    <x v="0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x v="1252"/>
    <n v="1380238969"/>
    <b v="1"/>
    <x v="261"/>
    <x v="0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x v="1253"/>
    <n v="1407178107"/>
    <b v="1"/>
    <x v="279"/>
    <x v="0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x v="1254"/>
    <n v="1288968886"/>
    <b v="1"/>
    <x v="261"/>
    <x v="0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x v="1255"/>
    <n v="1383337052"/>
    <b v="1"/>
    <x v="280"/>
    <x v="0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x v="1256"/>
    <n v="1326492231"/>
    <b v="1"/>
    <x v="281"/>
    <x v="0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x v="1257"/>
    <n v="1297562590"/>
    <b v="1"/>
    <x v="282"/>
    <x v="0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x v="1258"/>
    <n v="1375368012"/>
    <b v="1"/>
    <x v="283"/>
    <x v="0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x v="1259"/>
    <n v="1399504664"/>
    <b v="1"/>
    <x v="93"/>
    <x v="0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x v="1260"/>
    <n v="1390853620"/>
    <b v="1"/>
    <x v="142"/>
    <x v="0"/>
    <x v="11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x v="0"/>
    <x v="1261"/>
    <n v="1388391227"/>
    <b v="1"/>
    <x v="47"/>
    <x v="0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x v="1262"/>
    <n v="1389982692"/>
    <b v="1"/>
    <x v="217"/>
    <x v="0"/>
    <x v="11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x v="0"/>
    <x v="1263"/>
    <n v="1393034470"/>
    <b v="1"/>
    <x v="14"/>
    <x v="0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x v="1264"/>
    <n v="1380556483"/>
    <b v="1"/>
    <x v="69"/>
    <x v="0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x v="1265"/>
    <n v="1287071015"/>
    <b v="1"/>
    <x v="36"/>
    <x v="0"/>
    <x v="11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x v="0"/>
    <x v="1266"/>
    <n v="1386882145"/>
    <b v="1"/>
    <x v="133"/>
    <x v="0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x v="1267"/>
    <n v="1372082558"/>
    <b v="1"/>
    <x v="180"/>
    <x v="0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x v="1268"/>
    <n v="1377116247"/>
    <b v="1"/>
    <x v="0"/>
    <x v="0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x v="1269"/>
    <n v="1458157512"/>
    <b v="1"/>
    <x v="190"/>
    <x v="0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x v="1270"/>
    <n v="1327523642"/>
    <b v="1"/>
    <x v="39"/>
    <x v="0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x v="1271"/>
    <n v="1381767859"/>
    <b v="1"/>
    <x v="162"/>
    <x v="0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x v="1272"/>
    <n v="1270576379"/>
    <b v="1"/>
    <x v="33"/>
    <x v="0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x v="1273"/>
    <n v="1406914291"/>
    <b v="1"/>
    <x v="241"/>
    <x v="0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x v="1274"/>
    <n v="1343320425"/>
    <b v="1"/>
    <x v="284"/>
    <x v="0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x v="1275"/>
    <n v="1372884587"/>
    <b v="1"/>
    <x v="285"/>
    <x v="0"/>
    <x v="11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x v="0"/>
    <x v="1276"/>
    <n v="1247504047"/>
    <b v="1"/>
    <x v="32"/>
    <x v="0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x v="1277"/>
    <n v="1343741347"/>
    <b v="1"/>
    <x v="286"/>
    <x v="0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x v="1278"/>
    <n v="1401196766"/>
    <b v="1"/>
    <x v="245"/>
    <x v="0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x v="1279"/>
    <n v="1392171770"/>
    <b v="1"/>
    <x v="143"/>
    <x v="0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x v="1280"/>
    <n v="1291227054"/>
    <b v="1"/>
    <x v="208"/>
    <x v="0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x v="1281"/>
    <n v="1373305836"/>
    <b v="1"/>
    <x v="142"/>
    <x v="0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x v="1282"/>
    <n v="1383909855"/>
    <b v="1"/>
    <x v="220"/>
    <x v="0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x v="1283"/>
    <n v="1360948389"/>
    <b v="1"/>
    <x v="19"/>
    <x v="0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x v="1284"/>
    <n v="1481175482"/>
    <b v="0"/>
    <x v="162"/>
    <x v="0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x v="1285"/>
    <n v="1433512775"/>
    <b v="0"/>
    <x v="287"/>
    <x v="0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x v="1286"/>
    <n v="1423041227"/>
    <b v="0"/>
    <x v="9"/>
    <x v="0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x v="1287"/>
    <n v="1428936856"/>
    <b v="0"/>
    <x v="20"/>
    <x v="0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x v="1288"/>
    <n v="1468122163"/>
    <b v="0"/>
    <x v="42"/>
    <x v="0"/>
    <x v="6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x v="0"/>
    <x v="1289"/>
    <n v="1480907645"/>
    <b v="0"/>
    <x v="47"/>
    <x v="0"/>
    <x v="6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x v="0"/>
    <x v="1290"/>
    <n v="1427121931"/>
    <b v="0"/>
    <x v="48"/>
    <x v="0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x v="1291"/>
    <n v="1425224391"/>
    <b v="0"/>
    <x v="288"/>
    <x v="0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x v="1292"/>
    <n v="1441822828"/>
    <b v="0"/>
    <x v="47"/>
    <x v="0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x v="1293"/>
    <n v="1444927771"/>
    <b v="0"/>
    <x v="148"/>
    <x v="0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x v="1294"/>
    <n v="1443696797"/>
    <b v="0"/>
    <x v="19"/>
    <x v="0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x v="1295"/>
    <n v="1435585497"/>
    <b v="0"/>
    <x v="31"/>
    <x v="0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x v="1296"/>
    <n v="1456189973"/>
    <b v="0"/>
    <x v="23"/>
    <x v="0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x v="1297"/>
    <n v="1459533358"/>
    <b v="0"/>
    <x v="146"/>
    <x v="0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x v="1298"/>
    <n v="1459268432"/>
    <b v="0"/>
    <x v="51"/>
    <x v="0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x v="1299"/>
    <n v="1434310359"/>
    <b v="0"/>
    <x v="58"/>
    <x v="0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x v="1300"/>
    <n v="1461427938"/>
    <b v="0"/>
    <x v="54"/>
    <x v="0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x v="1301"/>
    <n v="1436551178"/>
    <b v="0"/>
    <x v="60"/>
    <x v="0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x v="1302"/>
    <n v="1477963411"/>
    <b v="0"/>
    <x v="133"/>
    <x v="0"/>
    <x v="6"/>
    <x v="8"/>
    <n v="50"/>
    <x v="1"/>
    <x v="6"/>
  </r>
  <r>
    <n v="1303"/>
    <s v="Forward Arena Theatre Company: Summer Season"/>
    <s v="Groundbreaking queer theatre."/>
    <x v="8"/>
    <n v="4559.13"/>
    <x v="0"/>
    <x v="1"/>
    <x v="1"/>
    <x v="1303"/>
    <n v="1468578920"/>
    <b v="0"/>
    <x v="52"/>
    <x v="0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x v="1304"/>
    <n v="1484196005"/>
    <b v="0"/>
    <x v="201"/>
    <x v="1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x v="1305"/>
    <n v="1466611108"/>
    <b v="0"/>
    <x v="48"/>
    <x v="1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x v="1306"/>
    <n v="1415098734"/>
    <b v="0"/>
    <x v="289"/>
    <x v="1"/>
    <x v="8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x v="0"/>
    <x v="1307"/>
    <n v="1453118679"/>
    <b v="0"/>
    <x v="43"/>
    <x v="1"/>
    <x v="8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x v="0"/>
    <x v="1308"/>
    <n v="1472481812"/>
    <b v="0"/>
    <x v="44"/>
    <x v="1"/>
    <x v="8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x v="0"/>
    <x v="1309"/>
    <n v="1441919468"/>
    <b v="0"/>
    <x v="2"/>
    <x v="1"/>
    <x v="8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x v="0"/>
    <x v="1310"/>
    <n v="1467734450"/>
    <b v="0"/>
    <x v="54"/>
    <x v="1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x v="1311"/>
    <n v="1477509319"/>
    <b v="0"/>
    <x v="61"/>
    <x v="1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x v="1312"/>
    <n v="1426783922"/>
    <b v="0"/>
    <x v="29"/>
    <x v="1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x v="1313"/>
    <n v="1454432514"/>
    <b v="0"/>
    <x v="259"/>
    <x v="1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x v="1314"/>
    <n v="1471881860"/>
    <b v="0"/>
    <x v="202"/>
    <x v="1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x v="1315"/>
    <n v="1443700648"/>
    <b v="0"/>
    <x v="290"/>
    <x v="1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x v="1316"/>
    <n v="1453676709"/>
    <b v="0"/>
    <x v="29"/>
    <x v="1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x v="1317"/>
    <n v="1464586746"/>
    <b v="0"/>
    <x v="10"/>
    <x v="1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x v="1318"/>
    <n v="1418346172"/>
    <b v="0"/>
    <x v="125"/>
    <x v="1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x v="1319"/>
    <n v="1403810965"/>
    <b v="0"/>
    <x v="82"/>
    <x v="1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x v="1320"/>
    <n v="1480610046"/>
    <b v="0"/>
    <x v="83"/>
    <x v="1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x v="1321"/>
    <n v="1479923937"/>
    <b v="0"/>
    <x v="63"/>
    <x v="1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x v="1322"/>
    <n v="1429631125"/>
    <b v="0"/>
    <x v="80"/>
    <x v="1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x v="1323"/>
    <n v="1458665146"/>
    <b v="0"/>
    <x v="34"/>
    <x v="1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x v="1324"/>
    <n v="1473779552"/>
    <b v="0"/>
    <x v="240"/>
    <x v="1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x v="1325"/>
    <n v="1480471435"/>
    <b v="0"/>
    <x v="22"/>
    <x v="1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x v="1326"/>
    <n v="1417460428"/>
    <b v="0"/>
    <x v="202"/>
    <x v="1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x v="1327"/>
    <n v="1430324235"/>
    <b v="0"/>
    <x v="14"/>
    <x v="1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x v="1328"/>
    <n v="1472570734"/>
    <b v="0"/>
    <x v="41"/>
    <x v="1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x v="1329"/>
    <n v="1414041545"/>
    <b v="0"/>
    <x v="82"/>
    <x v="1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x v="1330"/>
    <n v="1464763109"/>
    <b v="0"/>
    <x v="133"/>
    <x v="1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x v="1331"/>
    <n v="1468843554"/>
    <b v="0"/>
    <x v="69"/>
    <x v="1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x v="1332"/>
    <n v="1482888408"/>
    <b v="0"/>
    <x v="78"/>
    <x v="1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x v="1333"/>
    <n v="1402886025"/>
    <b v="0"/>
    <x v="78"/>
    <x v="1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x v="1334"/>
    <n v="1455129287"/>
    <b v="0"/>
    <x v="222"/>
    <x v="1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x v="1335"/>
    <n v="1446762502"/>
    <b v="0"/>
    <x v="38"/>
    <x v="1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x v="1336"/>
    <n v="1415825028"/>
    <b v="0"/>
    <x v="291"/>
    <x v="1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x v="1337"/>
    <n v="1485957079"/>
    <b v="0"/>
    <x v="205"/>
    <x v="1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x v="1338"/>
    <n v="1435951033"/>
    <b v="0"/>
    <x v="41"/>
    <x v="1"/>
    <x v="8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x v="0"/>
    <x v="1339"/>
    <n v="1414164715"/>
    <b v="0"/>
    <x v="77"/>
    <x v="1"/>
    <x v="8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x v="0"/>
    <x v="1340"/>
    <n v="1405520253"/>
    <b v="0"/>
    <x v="78"/>
    <x v="1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x v="1341"/>
    <n v="1472569117"/>
    <b v="0"/>
    <x v="67"/>
    <x v="1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x v="1342"/>
    <n v="1434569739"/>
    <b v="0"/>
    <x v="29"/>
    <x v="1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x v="1343"/>
    <n v="1466512683"/>
    <b v="0"/>
    <x v="292"/>
    <x v="1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x v="1344"/>
    <n v="1464807439"/>
    <b v="0"/>
    <x v="237"/>
    <x v="0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x v="1345"/>
    <n v="1402342359"/>
    <b v="0"/>
    <x v="63"/>
    <x v="0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x v="1346"/>
    <n v="1369705751"/>
    <b v="0"/>
    <x v="184"/>
    <x v="0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x v="1347"/>
    <n v="1423149525"/>
    <b v="0"/>
    <x v="162"/>
    <x v="0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x v="1348"/>
    <n v="1416485333"/>
    <b v="0"/>
    <x v="55"/>
    <x v="0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x v="1349"/>
    <n v="1447055935"/>
    <b v="0"/>
    <x v="293"/>
    <x v="0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x v="1350"/>
    <n v="1448497134"/>
    <b v="0"/>
    <x v="76"/>
    <x v="0"/>
    <x v="9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x v="0"/>
    <x v="1351"/>
    <n v="1452707144"/>
    <b v="0"/>
    <x v="148"/>
    <x v="0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x v="1352"/>
    <n v="1436968366"/>
    <b v="0"/>
    <x v="294"/>
    <x v="0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x v="1353"/>
    <n v="1359946188"/>
    <b v="0"/>
    <x v="288"/>
    <x v="0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x v="1354"/>
    <n v="1463080979"/>
    <b v="0"/>
    <x v="31"/>
    <x v="0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x v="1355"/>
    <n v="1351663605"/>
    <b v="0"/>
    <x v="212"/>
    <x v="0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x v="1356"/>
    <n v="1370393760"/>
    <b v="0"/>
    <x v="45"/>
    <x v="0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x v="0"/>
    <x v="1357"/>
    <n v="1359587137"/>
    <b v="0"/>
    <x v="71"/>
    <x v="0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x v="0"/>
    <x v="1358"/>
    <n v="1306417323"/>
    <b v="0"/>
    <x v="72"/>
    <x v="0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x v="1359"/>
    <n v="1304623990"/>
    <b v="0"/>
    <x v="10"/>
    <x v="0"/>
    <x v="9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x v="0"/>
    <x v="1360"/>
    <n v="1341524220"/>
    <b v="0"/>
    <x v="75"/>
    <x v="0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x v="1361"/>
    <n v="1400778772"/>
    <b v="0"/>
    <x v="295"/>
    <x v="0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x v="1362"/>
    <n v="1373408731"/>
    <b v="0"/>
    <x v="20"/>
    <x v="0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x v="1363"/>
    <n v="1453925727"/>
    <b v="0"/>
    <x v="81"/>
    <x v="0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x v="1364"/>
    <n v="1415464906"/>
    <b v="0"/>
    <x v="296"/>
    <x v="0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x v="1365"/>
    <n v="1423935352"/>
    <b v="0"/>
    <x v="297"/>
    <x v="0"/>
    <x v="11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x v="0"/>
    <x v="1366"/>
    <n v="1413158063"/>
    <b v="0"/>
    <x v="206"/>
    <x v="0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x v="1367"/>
    <n v="1444867450"/>
    <b v="0"/>
    <x v="240"/>
    <x v="0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x v="1368"/>
    <n v="1432269294"/>
    <b v="0"/>
    <x v="45"/>
    <x v="0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x v="1369"/>
    <n v="1394633746"/>
    <b v="0"/>
    <x v="298"/>
    <x v="0"/>
    <x v="11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x v="0"/>
    <x v="1370"/>
    <n v="1380585890"/>
    <b v="0"/>
    <x v="9"/>
    <x v="0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x v="1371"/>
    <n v="1428430342"/>
    <b v="0"/>
    <x v="16"/>
    <x v="0"/>
    <x v="11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x v="0"/>
    <x v="1372"/>
    <n v="1339523132"/>
    <b v="0"/>
    <x v="38"/>
    <x v="0"/>
    <x v="11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x v="0"/>
    <x v="1373"/>
    <n v="1480546233"/>
    <b v="0"/>
    <x v="47"/>
    <x v="0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x v="1374"/>
    <n v="1456285988"/>
    <b v="0"/>
    <x v="36"/>
    <x v="0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x v="1375"/>
    <n v="1481852119"/>
    <b v="0"/>
    <x v="280"/>
    <x v="0"/>
    <x v="11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x v="1"/>
    <x v="1376"/>
    <n v="1478189006"/>
    <b v="0"/>
    <x v="129"/>
    <x v="0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x v="1377"/>
    <n v="1484198170"/>
    <b v="0"/>
    <x v="162"/>
    <x v="0"/>
    <x v="11"/>
    <x v="31"/>
    <n v="48.71"/>
    <x v="4"/>
    <x v="11"/>
  </r>
  <r>
    <n v="1378"/>
    <s v="SIX BY SEVEN"/>
    <s v="A psychedelic post rock masterpiece!"/>
    <x v="13"/>
    <n v="4067"/>
    <x v="0"/>
    <x v="1"/>
    <x v="1"/>
    <x v="1378"/>
    <n v="1468779210"/>
    <b v="0"/>
    <x v="182"/>
    <x v="0"/>
    <x v="11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x v="0"/>
    <x v="1379"/>
    <n v="1430912876"/>
    <b v="0"/>
    <x v="299"/>
    <x v="0"/>
    <x v="11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x v="0"/>
    <x v="1380"/>
    <n v="1431886706"/>
    <b v="0"/>
    <x v="81"/>
    <x v="0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x v="1381"/>
    <n v="1480396125"/>
    <b v="0"/>
    <x v="196"/>
    <x v="0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x v="1382"/>
    <n v="1365275536"/>
    <b v="0"/>
    <x v="265"/>
    <x v="0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x v="1383"/>
    <n v="1480729678"/>
    <b v="0"/>
    <x v="251"/>
    <x v="0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x v="1384"/>
    <n v="1433525922"/>
    <b v="0"/>
    <x v="287"/>
    <x v="0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x v="1385"/>
    <n v="1457109121"/>
    <b v="0"/>
    <x v="179"/>
    <x v="0"/>
    <x v="11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x v="0"/>
    <x v="1386"/>
    <n v="1435591889"/>
    <b v="0"/>
    <x v="25"/>
    <x v="0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x v="1387"/>
    <n v="1430604395"/>
    <b v="0"/>
    <x v="76"/>
    <x v="0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x v="1388"/>
    <n v="1474469117"/>
    <b v="0"/>
    <x v="300"/>
    <x v="0"/>
    <x v="11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x v="1"/>
    <x v="1389"/>
    <n v="1468495957"/>
    <b v="0"/>
    <x v="69"/>
    <x v="0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x v="1390"/>
    <n v="1427224606"/>
    <b v="0"/>
    <x v="10"/>
    <x v="0"/>
    <x v="11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x v="0"/>
    <x v="1391"/>
    <n v="1436369818"/>
    <b v="0"/>
    <x v="62"/>
    <x v="0"/>
    <x v="11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x v="0"/>
    <x v="1392"/>
    <n v="1454298186"/>
    <b v="0"/>
    <x v="201"/>
    <x v="0"/>
    <x v="11"/>
    <x v="35"/>
    <n v="27.32"/>
    <x v="4"/>
    <x v="11"/>
  </r>
  <r>
    <n v="1393"/>
    <s v="WolfHunt | Social Commentary Rock Project"/>
    <s v="Rock n' Roll tales of our times"/>
    <x v="3"/>
    <n v="10235"/>
    <x v="0"/>
    <x v="0"/>
    <x v="0"/>
    <x v="1393"/>
    <n v="1467476523"/>
    <b v="0"/>
    <x v="47"/>
    <x v="0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x v="1394"/>
    <n v="1484623726"/>
    <b v="0"/>
    <x v="57"/>
    <x v="0"/>
    <x v="11"/>
    <x v="108"/>
    <n v="53.88"/>
    <x v="4"/>
    <x v="11"/>
  </r>
  <r>
    <n v="1395"/>
    <s v="Quiet Oaks Full Length Album"/>
    <s v="Help Quiet Oaks record their debut album!!!"/>
    <x v="8"/>
    <n v="3916"/>
    <x v="0"/>
    <x v="0"/>
    <x v="0"/>
    <x v="1395"/>
    <n v="1481838481"/>
    <b v="0"/>
    <x v="141"/>
    <x v="0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x v="1396"/>
    <n v="1421279882"/>
    <b v="0"/>
    <x v="196"/>
    <x v="0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x v="1397"/>
    <n v="1475013710"/>
    <b v="0"/>
    <x v="150"/>
    <x v="0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x v="1398"/>
    <n v="1465160334"/>
    <b v="0"/>
    <x v="71"/>
    <x v="0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x v="1399"/>
    <n v="1410048373"/>
    <b v="0"/>
    <x v="192"/>
    <x v="0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x v="1400"/>
    <n v="1462695073"/>
    <b v="0"/>
    <x v="69"/>
    <x v="0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x v="1401"/>
    <n v="1367798074"/>
    <b v="0"/>
    <x v="301"/>
    <x v="0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x v="1402"/>
    <n v="1425259011"/>
    <b v="0"/>
    <x v="116"/>
    <x v="0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x v="1403"/>
    <n v="1372210235"/>
    <b v="0"/>
    <x v="36"/>
    <x v="0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x v="1404"/>
    <n v="1422447285"/>
    <b v="1"/>
    <x v="81"/>
    <x v="1"/>
    <x v="22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x v="0"/>
    <x v="1405"/>
    <n v="1414599601"/>
    <b v="1"/>
    <x v="57"/>
    <x v="1"/>
    <x v="22"/>
    <x v="50"/>
    <n v="6.18"/>
    <x v="3"/>
    <x v="22"/>
  </r>
  <r>
    <n v="1406"/>
    <s v="Man Down! Translation project"/>
    <s v="The White coat and the battle dress uniform"/>
    <x v="14"/>
    <n v="15"/>
    <x v="2"/>
    <x v="13"/>
    <x v="3"/>
    <x v="1406"/>
    <n v="1445336607"/>
    <b v="0"/>
    <x v="83"/>
    <x v="1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x v="1407"/>
    <n v="1405687978"/>
    <b v="0"/>
    <x v="84"/>
    <x v="1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x v="1408"/>
    <n v="1444856156"/>
    <b v="0"/>
    <x v="79"/>
    <x v="1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x v="1409"/>
    <n v="1414897935"/>
    <b v="0"/>
    <x v="78"/>
    <x v="1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x v="1410"/>
    <n v="1461051520"/>
    <b v="0"/>
    <x v="29"/>
    <x v="1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x v="1411"/>
    <n v="1420766700"/>
    <b v="0"/>
    <x v="83"/>
    <x v="1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x v="1412"/>
    <n v="1415064699"/>
    <b v="0"/>
    <x v="62"/>
    <x v="1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x v="1413"/>
    <n v="1450780170"/>
    <b v="0"/>
    <x v="29"/>
    <x v="1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x v="1414"/>
    <n v="1480831467"/>
    <b v="0"/>
    <x v="29"/>
    <x v="1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x v="1415"/>
    <n v="1436285591"/>
    <b v="0"/>
    <x v="82"/>
    <x v="1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x v="1416"/>
    <n v="1445552019"/>
    <b v="0"/>
    <x v="78"/>
    <x v="1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x v="1417"/>
    <n v="1439696174"/>
    <b v="0"/>
    <x v="84"/>
    <x v="1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x v="1418"/>
    <n v="1453805834"/>
    <b v="0"/>
    <x v="29"/>
    <x v="1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x v="1419"/>
    <n v="1473418619"/>
    <b v="0"/>
    <x v="73"/>
    <x v="1"/>
    <x v="22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x v="0"/>
    <x v="1420"/>
    <n v="1464969686"/>
    <b v="0"/>
    <x v="83"/>
    <x v="1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x v="1421"/>
    <n v="1420840709"/>
    <b v="0"/>
    <x v="84"/>
    <x v="1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x v="1422"/>
    <n v="1471844704"/>
    <b v="0"/>
    <x v="84"/>
    <x v="1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x v="1423"/>
    <n v="1449045531"/>
    <b v="0"/>
    <x v="29"/>
    <x v="1"/>
    <x v="22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x v="0"/>
    <x v="1424"/>
    <n v="1478106802"/>
    <b v="0"/>
    <x v="25"/>
    <x v="1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x v="1425"/>
    <n v="1427684959"/>
    <b v="0"/>
    <x v="78"/>
    <x v="1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x v="1426"/>
    <n v="1435224120"/>
    <b v="0"/>
    <x v="78"/>
    <x v="1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x v="1427"/>
    <n v="1471638385"/>
    <b v="0"/>
    <x v="80"/>
    <x v="1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x v="1428"/>
    <n v="1456996017"/>
    <b v="0"/>
    <x v="83"/>
    <x v="1"/>
    <x v="22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x v="0"/>
    <x v="1429"/>
    <n v="1426037242"/>
    <b v="0"/>
    <x v="78"/>
    <x v="1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x v="1430"/>
    <n v="1416339088"/>
    <b v="0"/>
    <x v="81"/>
    <x v="1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x v="1431"/>
    <n v="1445922216"/>
    <b v="0"/>
    <x v="5"/>
    <x v="1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x v="1432"/>
    <n v="1434825828"/>
    <b v="0"/>
    <x v="78"/>
    <x v="1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x v="1433"/>
    <n v="1477839675"/>
    <b v="0"/>
    <x v="73"/>
    <x v="1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x v="1434"/>
    <n v="1431973478"/>
    <b v="0"/>
    <x v="202"/>
    <x v="1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x v="1435"/>
    <n v="1441997020"/>
    <b v="0"/>
    <x v="84"/>
    <x v="1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x v="1436"/>
    <n v="1453451057"/>
    <b v="0"/>
    <x v="84"/>
    <x v="1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x v="1437"/>
    <n v="1402058739"/>
    <b v="0"/>
    <x v="19"/>
    <x v="1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x v="1438"/>
    <n v="1459198499"/>
    <b v="0"/>
    <x v="22"/>
    <x v="1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x v="1439"/>
    <n v="1423166101"/>
    <b v="0"/>
    <x v="79"/>
    <x v="1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x v="1440"/>
    <n v="1461693463"/>
    <b v="0"/>
    <x v="29"/>
    <x v="1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x v="1441"/>
    <n v="1436811769"/>
    <b v="0"/>
    <x v="83"/>
    <x v="1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x v="1442"/>
    <n v="1461598158"/>
    <b v="0"/>
    <x v="78"/>
    <x v="1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x v="1443"/>
    <n v="1480803209"/>
    <b v="0"/>
    <x v="78"/>
    <x v="1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x v="1444"/>
    <n v="1436907462"/>
    <b v="0"/>
    <x v="78"/>
    <x v="1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x v="1445"/>
    <n v="1431694855"/>
    <b v="0"/>
    <x v="78"/>
    <x v="1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x v="1446"/>
    <n v="1459507478"/>
    <b v="0"/>
    <x v="78"/>
    <x v="1"/>
    <x v="22"/>
    <x v="50"/>
    <n v="0"/>
    <x v="3"/>
    <x v="22"/>
  </r>
  <r>
    <n v="1447"/>
    <s v="Indian Language Dictionary"/>
    <s v="I'm creating a dictionary of multiple Indian languages."/>
    <x v="69"/>
    <n v="75"/>
    <x v="2"/>
    <x v="0"/>
    <x v="0"/>
    <x v="1447"/>
    <n v="1465407134"/>
    <b v="0"/>
    <x v="83"/>
    <x v="1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x v="1448"/>
    <n v="1429655318"/>
    <b v="0"/>
    <x v="78"/>
    <x v="1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x v="1449"/>
    <n v="1427138905"/>
    <b v="0"/>
    <x v="78"/>
    <x v="1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x v="1450"/>
    <n v="1453349197"/>
    <b v="0"/>
    <x v="29"/>
    <x v="1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x v="1451"/>
    <n v="1413759659"/>
    <b v="0"/>
    <x v="84"/>
    <x v="1"/>
    <x v="22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x v="0"/>
    <x v="1452"/>
    <n v="1403974363"/>
    <b v="0"/>
    <x v="78"/>
    <x v="1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x v="1453"/>
    <n v="1488386547"/>
    <b v="0"/>
    <x v="78"/>
    <x v="1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x v="1454"/>
    <n v="1459716480"/>
    <b v="0"/>
    <x v="29"/>
    <x v="1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x v="1455"/>
    <n v="1405181320"/>
    <b v="0"/>
    <x v="63"/>
    <x v="1"/>
    <x v="22"/>
    <x v="57"/>
    <n v="225"/>
    <x v="3"/>
    <x v="22"/>
  </r>
  <r>
    <n v="1456"/>
    <s v="Sometimes you don't need love (Canceled)"/>
    <s v="English Version of my auto-published novel"/>
    <x v="10"/>
    <n v="145"/>
    <x v="1"/>
    <x v="13"/>
    <x v="3"/>
    <x v="1456"/>
    <n v="1480867365"/>
    <b v="0"/>
    <x v="83"/>
    <x v="1"/>
    <x v="22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x v="0"/>
    <x v="1457"/>
    <n v="1444685444"/>
    <b v="0"/>
    <x v="78"/>
    <x v="1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x v="1458"/>
    <n v="1405097760"/>
    <b v="0"/>
    <x v="78"/>
    <x v="1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x v="1459"/>
    <n v="1446612896"/>
    <b v="0"/>
    <x v="78"/>
    <x v="1"/>
    <x v="22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x v="0"/>
    <x v="1460"/>
    <n v="1412371898"/>
    <b v="0"/>
    <x v="78"/>
    <x v="1"/>
    <x v="22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x v="0"/>
    <x v="1461"/>
    <n v="1410967754"/>
    <b v="1"/>
    <x v="158"/>
    <x v="0"/>
    <x v="23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x v="0"/>
    <x v="1462"/>
    <n v="1363017271"/>
    <b v="1"/>
    <x v="3"/>
    <x v="0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x v="1463"/>
    <n v="1361483538"/>
    <b v="1"/>
    <x v="20"/>
    <x v="0"/>
    <x v="23"/>
    <x v="34"/>
    <n v="35.44"/>
    <x v="3"/>
    <x v="23"/>
  </r>
  <r>
    <n v="1464"/>
    <s v="Science Studio"/>
    <s v="The Best Science Media on the Web"/>
    <x v="10"/>
    <n v="8160"/>
    <x v="0"/>
    <x v="0"/>
    <x v="0"/>
    <x v="1464"/>
    <n v="1358437958"/>
    <b v="1"/>
    <x v="302"/>
    <x v="0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x v="1465"/>
    <n v="1329759452"/>
    <b v="1"/>
    <x v="303"/>
    <x v="0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x v="1466"/>
    <n v="1449029266"/>
    <b v="1"/>
    <x v="290"/>
    <x v="0"/>
    <x v="23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x v="0"/>
    <x v="1467"/>
    <n v="1327518885"/>
    <b v="1"/>
    <x v="304"/>
    <x v="0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x v="1468"/>
    <n v="1302654049"/>
    <b v="1"/>
    <x v="305"/>
    <x v="0"/>
    <x v="23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x v="0"/>
    <x v="1469"/>
    <n v="1358346109"/>
    <b v="1"/>
    <x v="306"/>
    <x v="0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x v="1470"/>
    <n v="1354909863"/>
    <b v="1"/>
    <x v="75"/>
    <x v="0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x v="1471"/>
    <n v="1426028334"/>
    <b v="1"/>
    <x v="307"/>
    <x v="0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x v="1472"/>
    <n v="1379336503"/>
    <b v="1"/>
    <x v="226"/>
    <x v="0"/>
    <x v="23"/>
    <x v="86"/>
    <n v="103.2"/>
    <x v="3"/>
    <x v="23"/>
  </r>
  <r>
    <n v="1473"/>
    <s v="ONE LOVES ONLY FORM"/>
    <s v="Public Radio Project"/>
    <x v="15"/>
    <n v="1807.74"/>
    <x v="0"/>
    <x v="0"/>
    <x v="0"/>
    <x v="1473"/>
    <n v="1328052639"/>
    <b v="1"/>
    <x v="5"/>
    <x v="0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x v="1474"/>
    <n v="1376501292"/>
    <b v="1"/>
    <x v="88"/>
    <x v="0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x v="1475"/>
    <n v="1416244863"/>
    <b v="1"/>
    <x v="308"/>
    <x v="0"/>
    <x v="23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x v="0"/>
    <x v="1476"/>
    <n v="1313024422"/>
    <b v="1"/>
    <x v="309"/>
    <x v="0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x v="1477"/>
    <n v="1319467604"/>
    <b v="1"/>
    <x v="232"/>
    <x v="0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x v="1478"/>
    <n v="1367355313"/>
    <b v="1"/>
    <x v="310"/>
    <x v="0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x v="1479"/>
    <n v="1398448389"/>
    <b v="1"/>
    <x v="26"/>
    <x v="0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x v="1480"/>
    <n v="1373408699"/>
    <b v="1"/>
    <x v="311"/>
    <x v="0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x v="1481"/>
    <n v="1380838145"/>
    <b v="0"/>
    <x v="79"/>
    <x v="1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x v="1482"/>
    <n v="1345062936"/>
    <b v="0"/>
    <x v="29"/>
    <x v="1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x v="1483"/>
    <n v="1467002275"/>
    <b v="0"/>
    <x v="84"/>
    <x v="1"/>
    <x v="10"/>
    <x v="60"/>
    <n v="25"/>
    <x v="3"/>
    <x v="10"/>
  </r>
  <r>
    <n v="1484"/>
    <s v="a book called filtered down thru the stars"/>
    <s v="The mussings of an old wizard"/>
    <x v="13"/>
    <n v="0"/>
    <x v="2"/>
    <x v="0"/>
    <x v="0"/>
    <x v="1484"/>
    <n v="1337834963"/>
    <b v="0"/>
    <x v="78"/>
    <x v="1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x v="1485"/>
    <n v="1430939173"/>
    <b v="0"/>
    <x v="83"/>
    <x v="1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x v="1486"/>
    <n v="1422417761"/>
    <b v="0"/>
    <x v="83"/>
    <x v="1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x v="1487"/>
    <n v="1467583271"/>
    <b v="0"/>
    <x v="78"/>
    <x v="1"/>
    <x v="10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x v="2"/>
    <x v="1488"/>
    <n v="1386336660"/>
    <b v="0"/>
    <x v="79"/>
    <x v="1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x v="1489"/>
    <n v="1350398452"/>
    <b v="0"/>
    <x v="78"/>
    <x v="1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x v="1490"/>
    <n v="1378214874"/>
    <b v="0"/>
    <x v="10"/>
    <x v="1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x v="1491"/>
    <n v="1418922443"/>
    <b v="0"/>
    <x v="29"/>
    <x v="1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x v="1492"/>
    <n v="1305839646"/>
    <b v="0"/>
    <x v="84"/>
    <x v="1"/>
    <x v="10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x v="0"/>
    <x v="1493"/>
    <n v="1368823675"/>
    <b v="0"/>
    <x v="78"/>
    <x v="1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x v="1494"/>
    <n v="1425489613"/>
    <b v="0"/>
    <x v="202"/>
    <x v="1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x v="0"/>
    <x v="1495"/>
    <n v="1311879431"/>
    <b v="0"/>
    <x v="78"/>
    <x v="1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x v="1496"/>
    <n v="1405682659"/>
    <b v="0"/>
    <x v="78"/>
    <x v="1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x v="1497"/>
    <n v="1371655522"/>
    <b v="0"/>
    <x v="29"/>
    <x v="1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x v="1498"/>
    <n v="1405899378"/>
    <b v="0"/>
    <x v="83"/>
    <x v="1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x v="1499"/>
    <n v="1465171833"/>
    <b v="0"/>
    <x v="29"/>
    <x v="1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x v="1500"/>
    <n v="1364852557"/>
    <b v="0"/>
    <x v="41"/>
    <x v="1"/>
    <x v="10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x v="5"/>
    <x v="1501"/>
    <n v="1433772023"/>
    <b v="1"/>
    <x v="312"/>
    <x v="0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x v="1502"/>
    <n v="1456491680"/>
    <b v="1"/>
    <x v="313"/>
    <x v="0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x v="1503"/>
    <n v="1472026801"/>
    <b v="1"/>
    <x v="26"/>
    <x v="0"/>
    <x v="20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x v="1"/>
    <x v="1504"/>
    <n v="1399996024"/>
    <b v="1"/>
    <x v="314"/>
    <x v="0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x v="1505"/>
    <n v="1455446303"/>
    <b v="1"/>
    <x v="315"/>
    <x v="0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x v="1506"/>
    <n v="1403635904"/>
    <b v="1"/>
    <x v="68"/>
    <x v="0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x v="1507"/>
    <n v="1268822909"/>
    <b v="1"/>
    <x v="51"/>
    <x v="0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x v="1508"/>
    <n v="1401201881"/>
    <b v="1"/>
    <x v="263"/>
    <x v="0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x v="1509"/>
    <n v="1484570885"/>
    <b v="1"/>
    <x v="193"/>
    <x v="0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x v="1510"/>
    <n v="1403169278"/>
    <b v="1"/>
    <x v="316"/>
    <x v="0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x v="1511"/>
    <n v="1445263204"/>
    <b v="1"/>
    <x v="190"/>
    <x v="0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x v="1512"/>
    <n v="1483719939"/>
    <b v="1"/>
    <x v="317"/>
    <x v="0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x v="1513"/>
    <n v="1402931866"/>
    <b v="1"/>
    <x v="224"/>
    <x v="0"/>
    <x v="20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x v="0"/>
    <x v="1514"/>
    <n v="1439907640"/>
    <b v="1"/>
    <x v="282"/>
    <x v="0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x v="1515"/>
    <n v="1455516297"/>
    <b v="1"/>
    <x v="160"/>
    <x v="0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x v="1516"/>
    <n v="1473160292"/>
    <b v="1"/>
    <x v="318"/>
    <x v="0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x v="1517"/>
    <n v="1415194553"/>
    <b v="1"/>
    <x v="319"/>
    <x v="0"/>
    <x v="20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x v="0"/>
    <x v="1518"/>
    <n v="1398973252"/>
    <b v="1"/>
    <x v="163"/>
    <x v="0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x v="1519"/>
    <n v="1400867283"/>
    <b v="1"/>
    <x v="108"/>
    <x v="0"/>
    <x v="20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x v="0"/>
    <x v="1520"/>
    <n v="1415824513"/>
    <b v="1"/>
    <x v="157"/>
    <x v="0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x v="1521"/>
    <n v="1462248091"/>
    <b v="1"/>
    <x v="97"/>
    <x v="0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x v="1522"/>
    <n v="1410983739"/>
    <b v="1"/>
    <x v="320"/>
    <x v="0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x v="1523"/>
    <n v="1416592916"/>
    <b v="1"/>
    <x v="198"/>
    <x v="0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x v="1524"/>
    <n v="1485000090"/>
    <b v="1"/>
    <x v="33"/>
    <x v="0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x v="1525"/>
    <n v="1468947138"/>
    <b v="1"/>
    <x v="205"/>
    <x v="0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x v="1526"/>
    <n v="1448951847"/>
    <b v="1"/>
    <x v="321"/>
    <x v="0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x v="1527"/>
    <n v="1487082286"/>
    <b v="1"/>
    <x v="16"/>
    <x v="0"/>
    <x v="20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x v="0"/>
    <x v="1528"/>
    <n v="1483292122"/>
    <b v="1"/>
    <x v="322"/>
    <x v="0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x v="1529"/>
    <n v="1424185520"/>
    <b v="1"/>
    <x v="261"/>
    <x v="0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x v="1530"/>
    <n v="1443464695"/>
    <b v="1"/>
    <x v="323"/>
    <x v="0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x v="1531"/>
    <n v="1414610126"/>
    <b v="1"/>
    <x v="196"/>
    <x v="0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x v="1532"/>
    <n v="1453461865"/>
    <b v="1"/>
    <x v="324"/>
    <x v="0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x v="1533"/>
    <n v="1457913777"/>
    <b v="1"/>
    <x v="325"/>
    <x v="0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x v="1534"/>
    <n v="1438791062"/>
    <b v="1"/>
    <x v="232"/>
    <x v="0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x v="1535"/>
    <n v="1461527631"/>
    <b v="1"/>
    <x v="238"/>
    <x v="0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x v="1536"/>
    <n v="1438110910"/>
    <b v="1"/>
    <x v="326"/>
    <x v="0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x v="1537"/>
    <n v="1467358427"/>
    <b v="1"/>
    <x v="291"/>
    <x v="0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x v="1538"/>
    <n v="1418064370"/>
    <b v="1"/>
    <x v="67"/>
    <x v="0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x v="1539"/>
    <n v="1480629819"/>
    <b v="0"/>
    <x v="4"/>
    <x v="0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x v="1540"/>
    <n v="1414368616"/>
    <b v="1"/>
    <x v="15"/>
    <x v="0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x v="1541"/>
    <n v="1417453538"/>
    <b v="0"/>
    <x v="84"/>
    <x v="1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x v="1542"/>
    <n v="1434412500"/>
    <b v="0"/>
    <x v="29"/>
    <x v="1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x v="1543"/>
    <n v="1414066434"/>
    <b v="0"/>
    <x v="29"/>
    <x v="1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x v="1544"/>
    <n v="1424222024"/>
    <b v="0"/>
    <x v="78"/>
    <x v="1"/>
    <x v="24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x v="0"/>
    <x v="1545"/>
    <n v="1422393234"/>
    <b v="0"/>
    <x v="29"/>
    <x v="1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x v="1546"/>
    <n v="1405746399"/>
    <b v="0"/>
    <x v="202"/>
    <x v="1"/>
    <x v="24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x v="0"/>
    <x v="1547"/>
    <n v="1487240082"/>
    <b v="0"/>
    <x v="78"/>
    <x v="1"/>
    <x v="24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x v="0"/>
    <x v="1548"/>
    <n v="1444425020"/>
    <b v="0"/>
    <x v="29"/>
    <x v="1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x v="1549"/>
    <n v="1443928559"/>
    <b v="0"/>
    <x v="79"/>
    <x v="1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x v="1550"/>
    <n v="1460458034"/>
    <b v="0"/>
    <x v="63"/>
    <x v="1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x v="1551"/>
    <n v="1430164039"/>
    <b v="0"/>
    <x v="78"/>
    <x v="1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x v="341"/>
    <n v="1410366708"/>
    <b v="0"/>
    <x v="38"/>
    <x v="1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x v="1552"/>
    <n v="1438584447"/>
    <b v="0"/>
    <x v="78"/>
    <x v="1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x v="1553"/>
    <n v="1435903390"/>
    <b v="0"/>
    <x v="78"/>
    <x v="1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x v="1554"/>
    <n v="1440513832"/>
    <b v="0"/>
    <x v="78"/>
    <x v="1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x v="1555"/>
    <n v="1465011624"/>
    <b v="0"/>
    <x v="8"/>
    <x v="1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x v="0"/>
    <x v="1556"/>
    <n v="1408549233"/>
    <b v="0"/>
    <x v="29"/>
    <x v="1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x v="1557"/>
    <n v="1435656759"/>
    <b v="0"/>
    <x v="83"/>
    <x v="1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x v="0"/>
    <x v="1558"/>
    <n v="1428974199"/>
    <b v="0"/>
    <x v="29"/>
    <x v="1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x v="1559"/>
    <n v="1414110593"/>
    <b v="0"/>
    <x v="80"/>
    <x v="1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x v="1560"/>
    <n v="1381194003"/>
    <b v="0"/>
    <x v="29"/>
    <x v="1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x v="1561"/>
    <n v="1253712916"/>
    <b v="0"/>
    <x v="78"/>
    <x v="1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x v="1562"/>
    <n v="1389635351"/>
    <b v="0"/>
    <x v="84"/>
    <x v="1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x v="1563"/>
    <n v="1430124509"/>
    <b v="0"/>
    <x v="29"/>
    <x v="1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x v="1564"/>
    <n v="1304962261"/>
    <b v="0"/>
    <x v="29"/>
    <x v="1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x v="1565"/>
    <n v="1467151204"/>
    <b v="0"/>
    <x v="211"/>
    <x v="1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x v="1566"/>
    <n v="1391293745"/>
    <b v="0"/>
    <x v="62"/>
    <x v="1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x v="1567"/>
    <n v="1416360585"/>
    <b v="0"/>
    <x v="19"/>
    <x v="1"/>
    <x v="25"/>
    <x v="51"/>
    <n v="155"/>
    <x v="3"/>
    <x v="25"/>
  </r>
  <r>
    <n v="1569"/>
    <s v="to be removed (Canceled)"/>
    <s v="to be removed"/>
    <x v="11"/>
    <n v="0"/>
    <x v="1"/>
    <x v="0"/>
    <x v="0"/>
    <x v="1568"/>
    <n v="1366906714"/>
    <b v="0"/>
    <x v="78"/>
    <x v="1"/>
    <x v="25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x v="0"/>
    <x v="1569"/>
    <n v="1457551882"/>
    <b v="0"/>
    <x v="47"/>
    <x v="1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x v="1570"/>
    <n v="1432146483"/>
    <b v="0"/>
    <x v="80"/>
    <x v="1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x v="1571"/>
    <n v="1454546859"/>
    <b v="0"/>
    <x v="83"/>
    <x v="1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x v="1572"/>
    <n v="1487548802"/>
    <b v="0"/>
    <x v="83"/>
    <x v="1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x v="1573"/>
    <n v="1421187329"/>
    <b v="0"/>
    <x v="79"/>
    <x v="1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x v="1574"/>
    <n v="1402317296"/>
    <b v="0"/>
    <x v="2"/>
    <x v="1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x v="0"/>
    <x v="1575"/>
    <n v="1431810368"/>
    <b v="0"/>
    <x v="73"/>
    <x v="1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x v="1576"/>
    <n v="1337977248"/>
    <b v="0"/>
    <x v="84"/>
    <x v="1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x v="1577"/>
    <n v="1281317691"/>
    <b v="0"/>
    <x v="80"/>
    <x v="1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x v="1578"/>
    <n v="1374882891"/>
    <b v="0"/>
    <x v="84"/>
    <x v="1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x v="1579"/>
    <n v="1332378726"/>
    <b v="0"/>
    <x v="78"/>
    <x v="1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x v="1580"/>
    <n v="1447757190"/>
    <b v="0"/>
    <x v="29"/>
    <x v="1"/>
    <x v="26"/>
    <x v="60"/>
    <n v="5"/>
    <x v="8"/>
    <x v="26"/>
  </r>
  <r>
    <n v="1582"/>
    <s v="Scenes from New Orleans"/>
    <s v="I create canvas prints of images from in and around New Orleans"/>
    <x v="28"/>
    <n v="93"/>
    <x v="2"/>
    <x v="0"/>
    <x v="0"/>
    <x v="1581"/>
    <n v="1440961053"/>
    <b v="0"/>
    <x v="83"/>
    <x v="1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x v="1582"/>
    <n v="1409089391"/>
    <b v="0"/>
    <x v="29"/>
    <x v="1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x v="1583"/>
    <n v="1400600101"/>
    <b v="0"/>
    <x v="78"/>
    <x v="1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x v="1584"/>
    <n v="1480800568"/>
    <b v="0"/>
    <x v="8"/>
    <x v="1"/>
    <x v="26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x v="0"/>
    <x v="1585"/>
    <n v="1425609022"/>
    <b v="0"/>
    <x v="78"/>
    <x v="1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x v="1586"/>
    <n v="1415918965"/>
    <b v="0"/>
    <x v="29"/>
    <x v="1"/>
    <x v="26"/>
    <x v="50"/>
    <n v="1"/>
    <x v="8"/>
    <x v="26"/>
  </r>
  <r>
    <n v="1588"/>
    <s v="The Right Side of Texas"/>
    <s v="Southeast Texas as seen through the lens of a cell phone camera"/>
    <x v="274"/>
    <n v="0"/>
    <x v="2"/>
    <x v="0"/>
    <x v="0"/>
    <x v="1587"/>
    <n v="1420091999"/>
    <b v="0"/>
    <x v="78"/>
    <x v="1"/>
    <x v="26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x v="0"/>
    <x v="1588"/>
    <n v="1441841886"/>
    <b v="0"/>
    <x v="78"/>
    <x v="1"/>
    <x v="26"/>
    <x v="50"/>
    <n v="0"/>
    <x v="8"/>
    <x v="26"/>
  </r>
  <r>
    <n v="1590"/>
    <s v="An Italian Adventure"/>
    <s v="Discover Italy through photography."/>
    <x v="127"/>
    <n v="1020"/>
    <x v="2"/>
    <x v="13"/>
    <x v="3"/>
    <x v="1589"/>
    <n v="1440448464"/>
    <b v="0"/>
    <x v="84"/>
    <x v="1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x v="1590"/>
    <n v="1457112341"/>
    <b v="0"/>
    <x v="297"/>
    <x v="1"/>
    <x v="26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x v="0"/>
    <x v="1591"/>
    <n v="1423619085"/>
    <b v="0"/>
    <x v="78"/>
    <x v="1"/>
    <x v="26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x v="0"/>
    <x v="1592"/>
    <n v="1422562655"/>
    <b v="0"/>
    <x v="83"/>
    <x v="1"/>
    <x v="26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x v="0"/>
    <x v="1593"/>
    <n v="1458147982"/>
    <b v="0"/>
    <x v="73"/>
    <x v="1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x v="1594"/>
    <n v="1400634728"/>
    <b v="0"/>
    <x v="63"/>
    <x v="1"/>
    <x v="26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x v="1"/>
    <x v="1595"/>
    <n v="1414577969"/>
    <b v="0"/>
    <x v="83"/>
    <x v="1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x v="1596"/>
    <n v="1471768197"/>
    <b v="0"/>
    <x v="78"/>
    <x v="1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x v="1597"/>
    <n v="1432742458"/>
    <b v="0"/>
    <x v="29"/>
    <x v="1"/>
    <x v="26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x v="1"/>
    <x v="1598"/>
    <n v="1457528176"/>
    <b v="0"/>
    <x v="78"/>
    <x v="1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x v="1599"/>
    <n v="1401585752"/>
    <b v="0"/>
    <x v="82"/>
    <x v="1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x v="1600"/>
    <n v="1301969633"/>
    <b v="0"/>
    <x v="66"/>
    <x v="0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x v="1601"/>
    <n v="1314947317"/>
    <b v="0"/>
    <x v="58"/>
    <x v="0"/>
    <x v="11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x v="0"/>
    <x v="1602"/>
    <n v="1322539459"/>
    <b v="0"/>
    <x v="209"/>
    <x v="0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x v="1603"/>
    <n v="1328559435"/>
    <b v="0"/>
    <x v="16"/>
    <x v="0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x v="1604"/>
    <n v="1311380313"/>
    <b v="0"/>
    <x v="34"/>
    <x v="0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x v="1605"/>
    <n v="1293158438"/>
    <b v="0"/>
    <x v="297"/>
    <x v="0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x v="1606"/>
    <n v="1337887451"/>
    <b v="0"/>
    <x v="242"/>
    <x v="0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x v="1607"/>
    <n v="1385754986"/>
    <b v="0"/>
    <x v="23"/>
    <x v="0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x v="1608"/>
    <n v="1315612909"/>
    <b v="0"/>
    <x v="80"/>
    <x v="0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x v="1609"/>
    <n v="1353017510"/>
    <b v="0"/>
    <x v="300"/>
    <x v="0"/>
    <x v="11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x v="0"/>
    <x v="1610"/>
    <n v="1368576032"/>
    <b v="0"/>
    <x v="74"/>
    <x v="0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x v="1611"/>
    <n v="1354568384"/>
    <b v="0"/>
    <x v="202"/>
    <x v="0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x v="1612"/>
    <n v="1340329202"/>
    <b v="0"/>
    <x v="55"/>
    <x v="0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x v="1613"/>
    <n v="1401924769"/>
    <b v="0"/>
    <x v="99"/>
    <x v="0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x v="1614"/>
    <n v="1319850796"/>
    <b v="0"/>
    <x v="327"/>
    <x v="0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x v="1615"/>
    <n v="1350061821"/>
    <b v="0"/>
    <x v="328"/>
    <x v="0"/>
    <x v="11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x v="0"/>
    <x v="1616"/>
    <n v="1380470188"/>
    <b v="0"/>
    <x v="150"/>
    <x v="0"/>
    <x v="11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x v="0"/>
    <x v="1617"/>
    <n v="1359301335"/>
    <b v="0"/>
    <x v="74"/>
    <x v="0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x v="1618"/>
    <n v="1408940886"/>
    <b v="0"/>
    <x v="23"/>
    <x v="0"/>
    <x v="11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x v="0"/>
    <x v="1619"/>
    <n v="1361002140"/>
    <b v="0"/>
    <x v="57"/>
    <x v="0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x v="1620"/>
    <n v="1333550015"/>
    <b v="0"/>
    <x v="77"/>
    <x v="0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x v="1621"/>
    <n v="1415343874"/>
    <b v="0"/>
    <x v="71"/>
    <x v="0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x v="1622"/>
    <n v="1372437089"/>
    <b v="0"/>
    <x v="59"/>
    <x v="0"/>
    <x v="11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x v="0"/>
    <x v="1623"/>
    <n v="1354265335"/>
    <b v="0"/>
    <x v="20"/>
    <x v="0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x v="1624"/>
    <n v="1344962853"/>
    <b v="0"/>
    <x v="201"/>
    <x v="0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x v="1625"/>
    <n v="1383337267"/>
    <b v="0"/>
    <x v="52"/>
    <x v="0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x v="1626"/>
    <n v="1351011489"/>
    <b v="0"/>
    <x v="44"/>
    <x v="0"/>
    <x v="11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x v="0"/>
    <x v="1627"/>
    <n v="1400175682"/>
    <b v="0"/>
    <x v="106"/>
    <x v="0"/>
    <x v="11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x v="0"/>
    <x v="1628"/>
    <n v="1389041333"/>
    <b v="0"/>
    <x v="141"/>
    <x v="0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x v="1629"/>
    <n v="1328040375"/>
    <b v="0"/>
    <x v="149"/>
    <x v="0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x v="1630"/>
    <n v="1347482261"/>
    <b v="0"/>
    <x v="182"/>
    <x v="0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x v="1631"/>
    <n v="1311667854"/>
    <b v="0"/>
    <x v="5"/>
    <x v="0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x v="1632"/>
    <n v="1324329156"/>
    <b v="0"/>
    <x v="6"/>
    <x v="0"/>
    <x v="11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x v="0"/>
    <x v="1633"/>
    <n v="1303706001"/>
    <b v="0"/>
    <x v="58"/>
    <x v="0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x v="1634"/>
    <n v="1463086261"/>
    <b v="0"/>
    <x v="77"/>
    <x v="0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x v="1635"/>
    <n v="1304129088"/>
    <b v="0"/>
    <x v="45"/>
    <x v="0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x v="1636"/>
    <n v="1257444140"/>
    <b v="0"/>
    <x v="41"/>
    <x v="0"/>
    <x v="11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x v="0"/>
    <x v="1637"/>
    <n v="1358180968"/>
    <b v="0"/>
    <x v="74"/>
    <x v="0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x v="1638"/>
    <n v="1328197165"/>
    <b v="0"/>
    <x v="10"/>
    <x v="0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x v="1639"/>
    <n v="1279603955"/>
    <b v="0"/>
    <x v="57"/>
    <x v="0"/>
    <x v="11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x v="0"/>
    <x v="1640"/>
    <n v="1416406744"/>
    <b v="0"/>
    <x v="55"/>
    <x v="0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x v="1641"/>
    <n v="1306283727"/>
    <b v="0"/>
    <x v="33"/>
    <x v="0"/>
    <x v="27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x v="0"/>
    <x v="1642"/>
    <n v="1345924012"/>
    <b v="0"/>
    <x v="77"/>
    <x v="0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x v="1643"/>
    <n v="1348363560"/>
    <b v="0"/>
    <x v="130"/>
    <x v="0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x v="1644"/>
    <n v="1378306140"/>
    <b v="0"/>
    <x v="73"/>
    <x v="0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x v="1645"/>
    <n v="1405248503"/>
    <b v="0"/>
    <x v="183"/>
    <x v="0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x v="1646"/>
    <n v="1336643377"/>
    <b v="0"/>
    <x v="67"/>
    <x v="0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x v="1647"/>
    <n v="1298048082"/>
    <b v="0"/>
    <x v="240"/>
    <x v="0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x v="1648"/>
    <n v="1396974355"/>
    <b v="0"/>
    <x v="75"/>
    <x v="0"/>
    <x v="27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x v="0"/>
    <x v="1649"/>
    <n v="1378722437"/>
    <b v="0"/>
    <x v="58"/>
    <x v="0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x v="1650"/>
    <n v="1300916220"/>
    <b v="0"/>
    <x v="9"/>
    <x v="0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x v="1651"/>
    <n v="1382701793"/>
    <b v="0"/>
    <x v="16"/>
    <x v="0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x v="1652"/>
    <n v="1300996896"/>
    <b v="0"/>
    <x v="129"/>
    <x v="0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x v="1653"/>
    <n v="1332192160"/>
    <b v="0"/>
    <x v="69"/>
    <x v="0"/>
    <x v="27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x v="0"/>
    <x v="1654"/>
    <n v="1331060420"/>
    <b v="0"/>
    <x v="53"/>
    <x v="0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x v="1655"/>
    <n v="1352845052"/>
    <b v="0"/>
    <x v="53"/>
    <x v="0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x v="1656"/>
    <n v="1335293168"/>
    <b v="0"/>
    <x v="170"/>
    <x v="0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x v="1657"/>
    <n v="1352524767"/>
    <b v="0"/>
    <x v="329"/>
    <x v="0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x v="1658"/>
    <n v="1384811721"/>
    <b v="0"/>
    <x v="43"/>
    <x v="0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x v="1659"/>
    <n v="1459355950"/>
    <b v="0"/>
    <x v="17"/>
    <x v="0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x v="1660"/>
    <n v="1449359831"/>
    <b v="0"/>
    <x v="21"/>
    <x v="0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x v="1661"/>
    <n v="1320122736"/>
    <b v="0"/>
    <x v="95"/>
    <x v="0"/>
    <x v="27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x v="0"/>
    <x v="1662"/>
    <n v="1420158707"/>
    <b v="0"/>
    <x v="58"/>
    <x v="0"/>
    <x v="27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x v="0"/>
    <x v="1663"/>
    <n v="1328033818"/>
    <b v="0"/>
    <x v="30"/>
    <x v="0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x v="1664"/>
    <n v="1295624113"/>
    <b v="0"/>
    <x v="251"/>
    <x v="0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x v="1665"/>
    <n v="1361858673"/>
    <b v="0"/>
    <x v="15"/>
    <x v="0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x v="1666"/>
    <n v="1392169298"/>
    <b v="0"/>
    <x v="141"/>
    <x v="0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x v="1667"/>
    <n v="1319859339"/>
    <b v="0"/>
    <x v="318"/>
    <x v="0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x v="1668"/>
    <n v="1459545276"/>
    <b v="0"/>
    <x v="47"/>
    <x v="0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x v="1669"/>
    <n v="1273961999"/>
    <b v="0"/>
    <x v="23"/>
    <x v="0"/>
    <x v="27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x v="0"/>
    <x v="1670"/>
    <n v="1467464614"/>
    <b v="0"/>
    <x v="99"/>
    <x v="0"/>
    <x v="27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x v="0"/>
    <x v="1671"/>
    <n v="1336232730"/>
    <b v="0"/>
    <x v="72"/>
    <x v="0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x v="1672"/>
    <n v="1423083892"/>
    <b v="0"/>
    <x v="211"/>
    <x v="0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x v="1673"/>
    <n v="1468852306"/>
    <b v="0"/>
    <x v="116"/>
    <x v="0"/>
    <x v="27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x v="0"/>
    <x v="1674"/>
    <n v="1316194540"/>
    <b v="0"/>
    <x v="69"/>
    <x v="0"/>
    <x v="27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x v="0"/>
    <x v="1675"/>
    <n v="1330968347"/>
    <b v="0"/>
    <x v="288"/>
    <x v="0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x v="1676"/>
    <n v="1455615976"/>
    <b v="0"/>
    <x v="288"/>
    <x v="0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x v="1677"/>
    <n v="1390509071"/>
    <b v="0"/>
    <x v="72"/>
    <x v="0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x v="1678"/>
    <n v="1309311545"/>
    <b v="0"/>
    <x v="66"/>
    <x v="0"/>
    <x v="27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x v="0"/>
    <x v="1679"/>
    <n v="1402596667"/>
    <b v="0"/>
    <x v="20"/>
    <x v="0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x v="1680"/>
    <n v="1486522484"/>
    <b v="0"/>
    <x v="330"/>
    <x v="1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x v="1681"/>
    <n v="1486962460"/>
    <b v="0"/>
    <x v="78"/>
    <x v="1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x v="1682"/>
    <n v="1489517138"/>
    <b v="0"/>
    <x v="73"/>
    <x v="1"/>
    <x v="28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x v="0"/>
    <x v="1683"/>
    <n v="1487360041"/>
    <b v="0"/>
    <x v="21"/>
    <x v="1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x v="1684"/>
    <n v="1487743223"/>
    <b v="0"/>
    <x v="41"/>
    <x v="1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x v="1685"/>
    <n v="1488140119"/>
    <b v="0"/>
    <x v="29"/>
    <x v="1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x v="1686"/>
    <n v="1488935245"/>
    <b v="0"/>
    <x v="70"/>
    <x v="1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x v="1687"/>
    <n v="1489150194"/>
    <b v="0"/>
    <x v="63"/>
    <x v="1"/>
    <x v="28"/>
    <x v="156"/>
    <n v="253.14"/>
    <x v="4"/>
    <x v="28"/>
  </r>
  <r>
    <n v="1689"/>
    <s v="Fly Away"/>
    <s v="Praising the Living God in the second half of life."/>
    <x v="262"/>
    <n v="2400"/>
    <x v="3"/>
    <x v="0"/>
    <x v="0"/>
    <x v="1688"/>
    <n v="1487111830"/>
    <b v="0"/>
    <x v="25"/>
    <x v="1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x v="1689"/>
    <n v="1488882042"/>
    <b v="0"/>
    <x v="202"/>
    <x v="1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x v="1690"/>
    <n v="1488387008"/>
    <b v="0"/>
    <x v="44"/>
    <x v="1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x v="0"/>
    <x v="1691"/>
    <n v="1487734667"/>
    <b v="0"/>
    <x v="41"/>
    <x v="1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x v="1692"/>
    <n v="1489097112"/>
    <b v="0"/>
    <x v="22"/>
    <x v="1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x v="1693"/>
    <n v="1488038674"/>
    <b v="0"/>
    <x v="29"/>
    <x v="1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x v="1694"/>
    <n v="1488847514"/>
    <b v="0"/>
    <x v="23"/>
    <x v="1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x v="1695"/>
    <n v="1488418811"/>
    <b v="0"/>
    <x v="78"/>
    <x v="1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x v="1696"/>
    <n v="1489193248"/>
    <b v="0"/>
    <x v="19"/>
    <x v="1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x v="1697"/>
    <n v="1488430760"/>
    <b v="0"/>
    <x v="78"/>
    <x v="1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x v="1698"/>
    <n v="1489351445"/>
    <b v="0"/>
    <x v="80"/>
    <x v="1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x v="1699"/>
    <n v="1488418990"/>
    <b v="0"/>
    <x v="1"/>
    <x v="1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x v="1700"/>
    <n v="1418745405"/>
    <b v="0"/>
    <x v="84"/>
    <x v="1"/>
    <x v="28"/>
    <x v="50"/>
    <n v="5"/>
    <x v="4"/>
    <x v="28"/>
  </r>
  <r>
    <n v="1702"/>
    <s v="lyndale lewis and new vision prosper cd release"/>
    <s v="I can do all things through christ jesus"/>
    <x v="281"/>
    <n v="1"/>
    <x v="2"/>
    <x v="0"/>
    <x v="0"/>
    <x v="1701"/>
    <n v="1425156750"/>
    <b v="0"/>
    <x v="29"/>
    <x v="1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x v="1702"/>
    <n v="1435819537"/>
    <b v="0"/>
    <x v="84"/>
    <x v="1"/>
    <x v="28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x v="0"/>
    <x v="1703"/>
    <n v="1421464873"/>
    <b v="0"/>
    <x v="202"/>
    <x v="1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x v="0"/>
    <x v="1704"/>
    <n v="1440807846"/>
    <b v="0"/>
    <x v="78"/>
    <x v="1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x v="1705"/>
    <n v="1435130472"/>
    <b v="0"/>
    <x v="78"/>
    <x v="1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x v="1706"/>
    <n v="1456593495"/>
    <b v="0"/>
    <x v="82"/>
    <x v="1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x v="1707"/>
    <n v="1458679706"/>
    <b v="0"/>
    <x v="78"/>
    <x v="1"/>
    <x v="28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x v="0"/>
    <x v="1708"/>
    <n v="1405949514"/>
    <b v="0"/>
    <x v="80"/>
    <x v="1"/>
    <x v="28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x v="3"/>
    <x v="1709"/>
    <n v="1449151888"/>
    <b v="0"/>
    <x v="29"/>
    <x v="1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x v="1710"/>
    <n v="1406907034"/>
    <b v="0"/>
    <x v="84"/>
    <x v="1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x v="1711"/>
    <n v="1430517353"/>
    <b v="0"/>
    <x v="78"/>
    <x v="1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x v="1712"/>
    <n v="1409944412"/>
    <b v="0"/>
    <x v="29"/>
    <x v="1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x v="1713"/>
    <n v="1427925761"/>
    <b v="0"/>
    <x v="57"/>
    <x v="1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x v="1714"/>
    <n v="1425186785"/>
    <b v="0"/>
    <x v="84"/>
    <x v="1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x v="1715"/>
    <n v="1477835499"/>
    <b v="0"/>
    <x v="83"/>
    <x v="1"/>
    <x v="28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x v="0"/>
    <x v="1716"/>
    <n v="1459467238"/>
    <b v="0"/>
    <x v="14"/>
    <x v="1"/>
    <x v="28"/>
    <x v="152"/>
    <n v="34.020000000000003"/>
    <x v="4"/>
    <x v="28"/>
  </r>
  <r>
    <n v="1718"/>
    <s v="The Prodigal Son"/>
    <s v="A melody for the galaxy."/>
    <x v="19"/>
    <n v="75"/>
    <x v="2"/>
    <x v="0"/>
    <x v="0"/>
    <x v="1717"/>
    <n v="1459435149"/>
    <b v="0"/>
    <x v="84"/>
    <x v="1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x v="1718"/>
    <n v="1408366191"/>
    <b v="0"/>
    <x v="83"/>
    <x v="1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x v="1719"/>
    <n v="1412966871"/>
    <b v="0"/>
    <x v="22"/>
    <x v="1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x v="1720"/>
    <n v="1447239863"/>
    <b v="0"/>
    <x v="78"/>
    <x v="1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x v="1721"/>
    <n v="1456441429"/>
    <b v="0"/>
    <x v="29"/>
    <x v="1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x v="1722"/>
    <n v="1430855315"/>
    <b v="0"/>
    <x v="83"/>
    <x v="1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x v="1723"/>
    <n v="1412115762"/>
    <b v="0"/>
    <x v="80"/>
    <x v="1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x v="1724"/>
    <n v="1406330049"/>
    <b v="0"/>
    <x v="82"/>
    <x v="1"/>
    <x v="28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x v="0"/>
    <x v="1725"/>
    <n v="1401401064"/>
    <b v="0"/>
    <x v="38"/>
    <x v="1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x v="1726"/>
    <n v="1423520177"/>
    <b v="0"/>
    <x v="29"/>
    <x v="1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x v="1727"/>
    <n v="1442847674"/>
    <b v="0"/>
    <x v="63"/>
    <x v="1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x v="1728"/>
    <n v="1460337306"/>
    <b v="0"/>
    <x v="78"/>
    <x v="1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x v="1729"/>
    <n v="1443146783"/>
    <b v="0"/>
    <x v="78"/>
    <x v="1"/>
    <x v="28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x v="0"/>
    <x v="1730"/>
    <n v="1432849552"/>
    <b v="0"/>
    <x v="78"/>
    <x v="1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x v="1731"/>
    <n v="1447777481"/>
    <b v="0"/>
    <x v="78"/>
    <x v="1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x v="1732"/>
    <n v="1472746374"/>
    <b v="0"/>
    <x v="78"/>
    <x v="1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x v="1733"/>
    <n v="1428454356"/>
    <b v="0"/>
    <x v="29"/>
    <x v="1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x v="1734"/>
    <n v="1468006345"/>
    <b v="0"/>
    <x v="84"/>
    <x v="1"/>
    <x v="28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x v="0"/>
    <x v="1735"/>
    <n v="1444423233"/>
    <b v="0"/>
    <x v="29"/>
    <x v="1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x v="1736"/>
    <n v="1434840392"/>
    <b v="0"/>
    <x v="41"/>
    <x v="1"/>
    <x v="28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x v="0"/>
    <x v="1737"/>
    <n v="1409691542"/>
    <b v="0"/>
    <x v="29"/>
    <x v="1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x v="1738"/>
    <n v="1457297932"/>
    <b v="0"/>
    <x v="29"/>
    <x v="1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x v="1739"/>
    <n v="1434483422"/>
    <b v="0"/>
    <x v="78"/>
    <x v="1"/>
    <x v="28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x v="1"/>
    <x v="1740"/>
    <n v="1430060671"/>
    <b v="0"/>
    <x v="47"/>
    <x v="0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x v="1741"/>
    <n v="1481058170"/>
    <b v="0"/>
    <x v="69"/>
    <x v="0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x v="1742"/>
    <n v="1470348775"/>
    <b v="0"/>
    <x v="85"/>
    <x v="0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x v="1743"/>
    <n v="1421937077"/>
    <b v="0"/>
    <x v="16"/>
    <x v="0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x v="1744"/>
    <n v="1479276838"/>
    <b v="0"/>
    <x v="30"/>
    <x v="0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x v="1745"/>
    <n v="1477368867"/>
    <b v="0"/>
    <x v="329"/>
    <x v="0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x v="1746"/>
    <n v="1444904830"/>
    <b v="0"/>
    <x v="180"/>
    <x v="0"/>
    <x v="20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x v="5"/>
    <x v="1747"/>
    <n v="1438642143"/>
    <b v="0"/>
    <x v="331"/>
    <x v="0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x v="1748"/>
    <n v="1485213921"/>
    <b v="0"/>
    <x v="132"/>
    <x v="0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x v="1749"/>
    <n v="1458936304"/>
    <b v="0"/>
    <x v="207"/>
    <x v="0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x v="0"/>
    <x v="1750"/>
    <n v="1424198723"/>
    <b v="0"/>
    <x v="42"/>
    <x v="0"/>
    <x v="20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x v="1"/>
    <x v="1751"/>
    <n v="1473833082"/>
    <b v="0"/>
    <x v="240"/>
    <x v="0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x v="1752"/>
    <n v="1455991168"/>
    <b v="0"/>
    <x v="2"/>
    <x v="0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x v="1753"/>
    <n v="1425502953"/>
    <b v="0"/>
    <x v="240"/>
    <x v="0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x v="1754"/>
    <n v="1441479361"/>
    <b v="0"/>
    <x v="80"/>
    <x v="0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x v="1755"/>
    <n v="1468987269"/>
    <b v="0"/>
    <x v="148"/>
    <x v="0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x v="1756"/>
    <n v="1483041083"/>
    <b v="0"/>
    <x v="25"/>
    <x v="0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x v="1757"/>
    <n v="1463352992"/>
    <b v="0"/>
    <x v="74"/>
    <x v="0"/>
    <x v="20"/>
    <x v="41"/>
    <n v="42.48"/>
    <x v="8"/>
    <x v="20"/>
  </r>
  <r>
    <n v="1759"/>
    <s v="Death Valley"/>
    <s v="Death Valley will be the first photo book of Andi State"/>
    <x v="10"/>
    <n v="5330"/>
    <x v="0"/>
    <x v="0"/>
    <x v="0"/>
    <x v="1758"/>
    <n v="1425585229"/>
    <b v="0"/>
    <x v="72"/>
    <x v="0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x v="1759"/>
    <n v="1454688513"/>
    <b v="0"/>
    <x v="332"/>
    <x v="0"/>
    <x v="20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x v="1"/>
    <x v="1760"/>
    <n v="1437745060"/>
    <b v="0"/>
    <x v="83"/>
    <x v="0"/>
    <x v="20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x v="0"/>
    <x v="1761"/>
    <n v="1455147245"/>
    <b v="0"/>
    <x v="20"/>
    <x v="0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x v="1762"/>
    <n v="1474663840"/>
    <b v="0"/>
    <x v="115"/>
    <x v="0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x v="1763"/>
    <n v="1404560379"/>
    <b v="1"/>
    <x v="70"/>
    <x v="1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x v="1764"/>
    <n v="1405380712"/>
    <b v="1"/>
    <x v="273"/>
    <x v="1"/>
    <x v="20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x v="2"/>
    <x v="1765"/>
    <n v="1407184688"/>
    <b v="1"/>
    <x v="78"/>
    <x v="1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x v="1766"/>
    <n v="1404488884"/>
    <b v="1"/>
    <x v="70"/>
    <x v="1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x v="1767"/>
    <n v="1406640444"/>
    <b v="1"/>
    <x v="41"/>
    <x v="1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x v="1768"/>
    <n v="1418585959"/>
    <b v="1"/>
    <x v="19"/>
    <x v="1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x v="1769"/>
    <n v="1410288194"/>
    <b v="1"/>
    <x v="297"/>
    <x v="1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x v="1770"/>
    <n v="1411515040"/>
    <b v="1"/>
    <x v="20"/>
    <x v="1"/>
    <x v="20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x v="1"/>
    <x v="1771"/>
    <n v="1399482836"/>
    <b v="1"/>
    <x v="10"/>
    <x v="1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x v="1772"/>
    <n v="1417803298"/>
    <b v="1"/>
    <x v="10"/>
    <x v="1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x v="1773"/>
    <n v="1413609292"/>
    <b v="1"/>
    <x v="62"/>
    <x v="1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x v="1774"/>
    <n v="1410305160"/>
    <b v="1"/>
    <x v="204"/>
    <x v="1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x v="1775"/>
    <n v="1411513071"/>
    <b v="1"/>
    <x v="80"/>
    <x v="1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x v="1776"/>
    <n v="1421829253"/>
    <b v="1"/>
    <x v="73"/>
    <x v="1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x v="1777"/>
    <n v="1423600995"/>
    <b v="1"/>
    <x v="41"/>
    <x v="1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x v="1778"/>
    <n v="1470242180"/>
    <b v="1"/>
    <x v="44"/>
    <x v="1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x v="1779"/>
    <n v="1462285510"/>
    <b v="1"/>
    <x v="215"/>
    <x v="1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x v="1780"/>
    <n v="1471272545"/>
    <b v="1"/>
    <x v="54"/>
    <x v="1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x v="1781"/>
    <n v="1453211289"/>
    <b v="1"/>
    <x v="88"/>
    <x v="1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x v="1782"/>
    <n v="1429656478"/>
    <b v="1"/>
    <x v="333"/>
    <x v="1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x v="1783"/>
    <n v="1419954240"/>
    <b v="1"/>
    <x v="51"/>
    <x v="1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x v="1784"/>
    <n v="1410750855"/>
    <b v="1"/>
    <x v="52"/>
    <x v="1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x v="1785"/>
    <n v="1416057177"/>
    <b v="1"/>
    <x v="60"/>
    <x v="1"/>
    <x v="20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x v="0"/>
    <x v="1786"/>
    <n v="1425570237"/>
    <b v="1"/>
    <x v="54"/>
    <x v="1"/>
    <x v="20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x v="1"/>
    <x v="1787"/>
    <n v="1412203542"/>
    <b v="1"/>
    <x v="80"/>
    <x v="1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x v="1788"/>
    <n v="1415858403"/>
    <b v="1"/>
    <x v="80"/>
    <x v="1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x v="1789"/>
    <n v="1420560678"/>
    <b v="1"/>
    <x v="41"/>
    <x v="1"/>
    <x v="20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x v="1"/>
    <x v="1790"/>
    <n v="1417369565"/>
    <b v="1"/>
    <x v="80"/>
    <x v="1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x v="1791"/>
    <n v="1435970682"/>
    <b v="1"/>
    <x v="237"/>
    <x v="1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x v="1792"/>
    <n v="1414531440"/>
    <b v="1"/>
    <x v="84"/>
    <x v="1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x v="1793"/>
    <n v="1420636422"/>
    <b v="1"/>
    <x v="59"/>
    <x v="1"/>
    <x v="20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x v="3"/>
    <x v="1794"/>
    <n v="1473922541"/>
    <b v="1"/>
    <x v="75"/>
    <x v="1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x v="1795"/>
    <n v="1464172366"/>
    <b v="1"/>
    <x v="48"/>
    <x v="1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x v="1796"/>
    <n v="1479217189"/>
    <b v="1"/>
    <x v="205"/>
    <x v="1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x v="1797"/>
    <n v="1449388233"/>
    <b v="1"/>
    <x v="77"/>
    <x v="1"/>
    <x v="20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x v="1"/>
    <x v="1798"/>
    <n v="1414008808"/>
    <b v="1"/>
    <x v="79"/>
    <x v="1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x v="1799"/>
    <n v="1473517970"/>
    <b v="1"/>
    <x v="116"/>
    <x v="1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x v="1800"/>
    <n v="1447429868"/>
    <b v="1"/>
    <x v="77"/>
    <x v="1"/>
    <x v="20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x v="3"/>
    <x v="1801"/>
    <n v="1433416830"/>
    <b v="1"/>
    <x v="59"/>
    <x v="1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x v="1802"/>
    <n v="1421199782"/>
    <b v="1"/>
    <x v="11"/>
    <x v="1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x v="1803"/>
    <n v="1444061804"/>
    <b v="1"/>
    <x v="47"/>
    <x v="1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x v="1804"/>
    <n v="1441048658"/>
    <b v="1"/>
    <x v="259"/>
    <x v="1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x v="1805"/>
    <n v="1409066349"/>
    <b v="1"/>
    <x v="22"/>
    <x v="1"/>
    <x v="20"/>
    <x v="56"/>
    <n v="73.88"/>
    <x v="8"/>
    <x v="20"/>
  </r>
  <r>
    <n v="1807"/>
    <s v="Anywhere but Here"/>
    <s v="I want to explore alternative cultures and lifestyles in America."/>
    <x v="10"/>
    <n v="553"/>
    <x v="2"/>
    <x v="0"/>
    <x v="0"/>
    <x v="1806"/>
    <n v="1409276313"/>
    <b v="1"/>
    <x v="22"/>
    <x v="1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x v="1807"/>
    <n v="1483806030"/>
    <b v="1"/>
    <x v="93"/>
    <x v="1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x v="1808"/>
    <n v="1422222439"/>
    <b v="1"/>
    <x v="82"/>
    <x v="1"/>
    <x v="20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x v="0"/>
    <x v="1809"/>
    <n v="1407621026"/>
    <b v="0"/>
    <x v="84"/>
    <x v="1"/>
    <x v="20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x v="0"/>
    <x v="1810"/>
    <n v="1408962270"/>
    <b v="0"/>
    <x v="55"/>
    <x v="1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x v="1811"/>
    <n v="1464939536"/>
    <b v="0"/>
    <x v="23"/>
    <x v="1"/>
    <x v="20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x v="1"/>
    <x v="1812"/>
    <n v="1404940812"/>
    <b v="0"/>
    <x v="78"/>
    <x v="1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x v="1813"/>
    <n v="1422516736"/>
    <b v="0"/>
    <x v="205"/>
    <x v="1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x v="1814"/>
    <n v="1434577537"/>
    <b v="0"/>
    <x v="78"/>
    <x v="1"/>
    <x v="20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x v="11"/>
    <x v="1815"/>
    <n v="1467061303"/>
    <b v="0"/>
    <x v="79"/>
    <x v="1"/>
    <x v="20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x v="0"/>
    <x v="1816"/>
    <n v="1480607607"/>
    <b v="0"/>
    <x v="61"/>
    <x v="1"/>
    <x v="20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x v="0"/>
    <x v="1817"/>
    <n v="1425447450"/>
    <b v="0"/>
    <x v="78"/>
    <x v="1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x v="1818"/>
    <n v="1404151396"/>
    <b v="0"/>
    <x v="80"/>
    <x v="1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x v="1819"/>
    <n v="1425261690"/>
    <b v="0"/>
    <x v="22"/>
    <x v="1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x v="1820"/>
    <n v="1326872367"/>
    <b v="0"/>
    <x v="7"/>
    <x v="0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x v="5"/>
    <x v="1821"/>
    <n v="1388084862"/>
    <b v="0"/>
    <x v="202"/>
    <x v="0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x v="1822"/>
    <n v="1348503976"/>
    <b v="0"/>
    <x v="51"/>
    <x v="0"/>
    <x v="11"/>
    <x v="31"/>
    <n v="24.58"/>
    <x v="4"/>
    <x v="11"/>
  </r>
  <r>
    <n v="1824"/>
    <s v="Tin Man's Broken Wisdom Fund"/>
    <s v="cd fund raiser"/>
    <x v="9"/>
    <n v="3002"/>
    <x v="0"/>
    <x v="0"/>
    <x v="0"/>
    <x v="1823"/>
    <n v="1387403967"/>
    <b v="0"/>
    <x v="244"/>
    <x v="0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x v="1824"/>
    <n v="1371585703"/>
    <b v="0"/>
    <x v="133"/>
    <x v="0"/>
    <x v="11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x v="0"/>
    <x v="1825"/>
    <n v="1390083017"/>
    <b v="0"/>
    <x v="44"/>
    <x v="0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x v="1826"/>
    <n v="1294818561"/>
    <b v="0"/>
    <x v="93"/>
    <x v="0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x v="1827"/>
    <n v="1396906530"/>
    <b v="0"/>
    <x v="53"/>
    <x v="0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x v="1828"/>
    <n v="1291428371"/>
    <b v="0"/>
    <x v="51"/>
    <x v="0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x v="1829"/>
    <n v="1390667107"/>
    <b v="0"/>
    <x v="334"/>
    <x v="0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x v="1830"/>
    <n v="1335570863"/>
    <b v="0"/>
    <x v="25"/>
    <x v="0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x v="1831"/>
    <n v="1296651427"/>
    <b v="0"/>
    <x v="9"/>
    <x v="0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x v="1832"/>
    <n v="1359421403"/>
    <b v="0"/>
    <x v="20"/>
    <x v="0"/>
    <x v="11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x v="0"/>
    <x v="1833"/>
    <n v="1418684895"/>
    <b v="0"/>
    <x v="240"/>
    <x v="0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x v="1834"/>
    <n v="1456851071"/>
    <b v="0"/>
    <x v="202"/>
    <x v="0"/>
    <x v="11"/>
    <x v="3"/>
    <n v="47.27"/>
    <x v="4"/>
    <x v="11"/>
  </r>
  <r>
    <n v="1836"/>
    <s v="KICKSTART OUR &lt;+3"/>
    <s v="Help fund our 2013 Sound &amp; Lighting Touring rig!"/>
    <x v="10"/>
    <n v="10017"/>
    <x v="0"/>
    <x v="0"/>
    <x v="0"/>
    <x v="1835"/>
    <n v="1359660329"/>
    <b v="0"/>
    <x v="165"/>
    <x v="0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x v="1836"/>
    <n v="1326848935"/>
    <b v="0"/>
    <x v="209"/>
    <x v="0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x v="1837"/>
    <n v="1314989557"/>
    <b v="0"/>
    <x v="33"/>
    <x v="0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x v="1838"/>
    <n v="1472750382"/>
    <b v="0"/>
    <x v="43"/>
    <x v="0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x v="1839"/>
    <n v="1366251510"/>
    <b v="0"/>
    <x v="62"/>
    <x v="0"/>
    <x v="11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x v="0"/>
    <x v="1840"/>
    <n v="1397679445"/>
    <b v="0"/>
    <x v="244"/>
    <x v="0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x v="1841"/>
    <n v="1422371381"/>
    <b v="0"/>
    <x v="64"/>
    <x v="0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x v="1842"/>
    <n v="1295653954"/>
    <b v="0"/>
    <x v="179"/>
    <x v="0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x v="1843"/>
    <n v="1304464914"/>
    <b v="0"/>
    <x v="9"/>
    <x v="0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x v="1844"/>
    <n v="1464854398"/>
    <b v="0"/>
    <x v="10"/>
    <x v="0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x v="1845"/>
    <n v="1352993777"/>
    <b v="0"/>
    <x v="335"/>
    <x v="0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x v="1846"/>
    <n v="1427780432"/>
    <b v="0"/>
    <x v="44"/>
    <x v="0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x v="1847"/>
    <n v="1306608888"/>
    <b v="0"/>
    <x v="54"/>
    <x v="0"/>
    <x v="11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x v="0"/>
    <x v="1848"/>
    <n v="1347913059"/>
    <b v="0"/>
    <x v="22"/>
    <x v="0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x v="1849"/>
    <n v="1402441300"/>
    <b v="0"/>
    <x v="122"/>
    <x v="0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x v="1850"/>
    <n v="1404769538"/>
    <b v="0"/>
    <x v="55"/>
    <x v="0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x v="1851"/>
    <n v="1426703452"/>
    <b v="0"/>
    <x v="132"/>
    <x v="0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x v="1852"/>
    <n v="1348536417"/>
    <b v="0"/>
    <x v="25"/>
    <x v="0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x v="1853"/>
    <n v="1366763437"/>
    <b v="0"/>
    <x v="49"/>
    <x v="0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x v="1854"/>
    <n v="1385124940"/>
    <b v="0"/>
    <x v="277"/>
    <x v="0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x v="1855"/>
    <n v="1403901072"/>
    <b v="0"/>
    <x v="44"/>
    <x v="0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x v="1856"/>
    <n v="1407954413"/>
    <b v="0"/>
    <x v="19"/>
    <x v="0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x v="1857"/>
    <n v="1318826921"/>
    <b v="0"/>
    <x v="184"/>
    <x v="0"/>
    <x v="11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x v="0"/>
    <x v="1858"/>
    <n v="1314124129"/>
    <b v="0"/>
    <x v="66"/>
    <x v="0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x v="1859"/>
    <n v="1389891684"/>
    <b v="0"/>
    <x v="10"/>
    <x v="0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x v="1860"/>
    <n v="1419664341"/>
    <b v="0"/>
    <x v="78"/>
    <x v="1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x v="1861"/>
    <n v="1484912974"/>
    <b v="0"/>
    <x v="38"/>
    <x v="1"/>
    <x v="18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x v="0"/>
    <x v="1862"/>
    <n v="1400008085"/>
    <b v="0"/>
    <x v="84"/>
    <x v="1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x v="1863"/>
    <n v="1396631500"/>
    <b v="0"/>
    <x v="53"/>
    <x v="1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x v="1864"/>
    <n v="1475398147"/>
    <b v="0"/>
    <x v="84"/>
    <x v="1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x v="1865"/>
    <n v="1483768497"/>
    <b v="0"/>
    <x v="84"/>
    <x v="1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x v="1866"/>
    <n v="1475791912"/>
    <b v="0"/>
    <x v="29"/>
    <x v="1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x v="1867"/>
    <n v="1448044925"/>
    <b v="0"/>
    <x v="57"/>
    <x v="1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x v="1868"/>
    <n v="1480896249"/>
    <b v="0"/>
    <x v="78"/>
    <x v="1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x v="1869"/>
    <n v="1451723535"/>
    <b v="0"/>
    <x v="202"/>
    <x v="1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x v="1870"/>
    <n v="1413053301"/>
    <b v="0"/>
    <x v="195"/>
    <x v="1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x v="1871"/>
    <n v="1433041602"/>
    <b v="0"/>
    <x v="62"/>
    <x v="1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x v="1872"/>
    <n v="1433861210"/>
    <b v="0"/>
    <x v="84"/>
    <x v="1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x v="1873"/>
    <n v="1465427733"/>
    <b v="0"/>
    <x v="84"/>
    <x v="1"/>
    <x v="18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x v="0"/>
    <x v="1874"/>
    <n v="1465335308"/>
    <b v="0"/>
    <x v="83"/>
    <x v="1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x v="1875"/>
    <n v="1400309405"/>
    <b v="0"/>
    <x v="78"/>
    <x v="1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x v="1876"/>
    <n v="1422664925"/>
    <b v="0"/>
    <x v="78"/>
    <x v="1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x v="1877"/>
    <n v="1400026355"/>
    <b v="0"/>
    <x v="78"/>
    <x v="1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x v="1878"/>
    <n v="1455377729"/>
    <b v="0"/>
    <x v="84"/>
    <x v="1"/>
    <x v="18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x v="1"/>
    <x v="1879"/>
    <n v="1456839380"/>
    <b v="0"/>
    <x v="54"/>
    <x v="1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x v="1880"/>
    <n v="1423366789"/>
    <b v="0"/>
    <x v="16"/>
    <x v="0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x v="1881"/>
    <n v="1339109212"/>
    <b v="0"/>
    <x v="75"/>
    <x v="0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x v="1882"/>
    <n v="1331333108"/>
    <b v="0"/>
    <x v="58"/>
    <x v="0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x v="1883"/>
    <n v="1350967535"/>
    <b v="0"/>
    <x v="55"/>
    <x v="0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x v="1884"/>
    <n v="1341800110"/>
    <b v="0"/>
    <x v="217"/>
    <x v="0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x v="1885"/>
    <n v="1413236738"/>
    <b v="0"/>
    <x v="60"/>
    <x v="0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x v="1886"/>
    <n v="1447614732"/>
    <b v="0"/>
    <x v="22"/>
    <x v="0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x v="1887"/>
    <n v="1272692732"/>
    <b v="0"/>
    <x v="30"/>
    <x v="0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x v="1888"/>
    <n v="1359140546"/>
    <b v="0"/>
    <x v="34"/>
    <x v="0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x v="1889"/>
    <n v="1353005528"/>
    <b v="0"/>
    <x v="336"/>
    <x v="0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x v="1890"/>
    <n v="1275851354"/>
    <b v="0"/>
    <x v="148"/>
    <x v="0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x v="1891"/>
    <n v="1304867881"/>
    <b v="0"/>
    <x v="55"/>
    <x v="0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x v="1892"/>
    <n v="1301524585"/>
    <b v="0"/>
    <x v="43"/>
    <x v="0"/>
    <x v="14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x v="0"/>
    <x v="1893"/>
    <n v="1326404583"/>
    <b v="0"/>
    <x v="9"/>
    <x v="0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x v="1894"/>
    <n v="1442771722"/>
    <b v="0"/>
    <x v="5"/>
    <x v="0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x v="1895"/>
    <n v="1331658165"/>
    <b v="0"/>
    <x v="62"/>
    <x v="0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x v="1896"/>
    <n v="1392040806"/>
    <b v="0"/>
    <x v="275"/>
    <x v="0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x v="1897"/>
    <n v="1451277473"/>
    <b v="0"/>
    <x v="64"/>
    <x v="0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x v="1898"/>
    <n v="1424730966"/>
    <b v="0"/>
    <x v="288"/>
    <x v="0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x v="1899"/>
    <n v="1347137731"/>
    <b v="0"/>
    <x v="241"/>
    <x v="0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x v="1900"/>
    <n v="1429707729"/>
    <b v="0"/>
    <x v="20"/>
    <x v="1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x v="1901"/>
    <n v="1422903447"/>
    <b v="0"/>
    <x v="83"/>
    <x v="1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x v="1902"/>
    <n v="1480357791"/>
    <b v="0"/>
    <x v="14"/>
    <x v="1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x v="1903"/>
    <n v="1447864021"/>
    <b v="0"/>
    <x v="84"/>
    <x v="1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x v="1904"/>
    <n v="1407535994"/>
    <b v="0"/>
    <x v="80"/>
    <x v="1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x v="1905"/>
    <n v="1464105983"/>
    <b v="0"/>
    <x v="221"/>
    <x v="1"/>
    <x v="29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x v="0"/>
    <x v="1906"/>
    <n v="1399557925"/>
    <b v="0"/>
    <x v="80"/>
    <x v="1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x v="1907"/>
    <n v="1480456900"/>
    <b v="0"/>
    <x v="80"/>
    <x v="1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x v="1908"/>
    <n v="1411467479"/>
    <b v="0"/>
    <x v="44"/>
    <x v="1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x v="1909"/>
    <n v="1442531217"/>
    <b v="0"/>
    <x v="168"/>
    <x v="1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x v="1910"/>
    <n v="1404953334"/>
    <b v="0"/>
    <x v="29"/>
    <x v="1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x v="1911"/>
    <n v="1430803560"/>
    <b v="0"/>
    <x v="288"/>
    <x v="1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x v="1"/>
    <x v="1912"/>
    <n v="1410178578"/>
    <b v="0"/>
    <x v="55"/>
    <x v="1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x v="1913"/>
    <n v="1413519073"/>
    <b v="0"/>
    <x v="84"/>
    <x v="1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x v="1914"/>
    <n v="1407892222"/>
    <b v="0"/>
    <x v="80"/>
    <x v="1"/>
    <x v="29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x v="0"/>
    <x v="1915"/>
    <n v="1476378775"/>
    <b v="0"/>
    <x v="79"/>
    <x v="1"/>
    <x v="29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x v="6"/>
    <x v="1916"/>
    <n v="1484116133"/>
    <b v="0"/>
    <x v="16"/>
    <x v="1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x v="1917"/>
    <n v="1404845851"/>
    <b v="0"/>
    <x v="82"/>
    <x v="1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x v="1918"/>
    <n v="1429477249"/>
    <b v="0"/>
    <x v="22"/>
    <x v="1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x v="1919"/>
    <n v="1443042061"/>
    <b v="0"/>
    <x v="217"/>
    <x v="1"/>
    <x v="29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x v="0"/>
    <x v="1920"/>
    <n v="1339651143"/>
    <b v="0"/>
    <x v="44"/>
    <x v="0"/>
    <x v="14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x v="0"/>
    <x v="1921"/>
    <n v="1384236507"/>
    <b v="0"/>
    <x v="31"/>
    <x v="0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x v="1922"/>
    <n v="1313612532"/>
    <b v="0"/>
    <x v="62"/>
    <x v="0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x v="1923"/>
    <n v="1387390555"/>
    <b v="0"/>
    <x v="51"/>
    <x v="0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x v="1924"/>
    <n v="1379540288"/>
    <b v="0"/>
    <x v="47"/>
    <x v="0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x v="1925"/>
    <n v="1286319256"/>
    <b v="0"/>
    <x v="329"/>
    <x v="0"/>
    <x v="14"/>
    <x v="228"/>
    <n v="27.39"/>
    <x v="4"/>
    <x v="14"/>
  </r>
  <r>
    <n v="1927"/>
    <s v="GBS Detroit Presents Hampshire"/>
    <s v="Hampshire is headed to GBS Detroit."/>
    <x v="20"/>
    <n v="620"/>
    <x v="0"/>
    <x v="0"/>
    <x v="0"/>
    <x v="1926"/>
    <n v="1329856839"/>
    <b v="0"/>
    <x v="202"/>
    <x v="0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x v="1927"/>
    <n v="1365348794"/>
    <b v="0"/>
    <x v="69"/>
    <x v="0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x v="1928"/>
    <n v="1306197066"/>
    <b v="0"/>
    <x v="11"/>
    <x v="0"/>
    <x v="14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x v="0"/>
    <x v="1929"/>
    <n v="1368019482"/>
    <b v="0"/>
    <x v="55"/>
    <x v="0"/>
    <x v="14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x v="0"/>
    <x v="1930"/>
    <n v="1336512309"/>
    <b v="0"/>
    <x v="133"/>
    <x v="0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x v="1931"/>
    <n v="1325618773"/>
    <b v="0"/>
    <x v="144"/>
    <x v="0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x v="1932"/>
    <n v="1409195307"/>
    <b v="0"/>
    <x v="238"/>
    <x v="0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x v="1933"/>
    <n v="1321649321"/>
    <b v="0"/>
    <x v="99"/>
    <x v="0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x v="1934"/>
    <n v="1400106171"/>
    <b v="0"/>
    <x v="133"/>
    <x v="0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x v="1935"/>
    <n v="1320528070"/>
    <b v="0"/>
    <x v="108"/>
    <x v="0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x v="1936"/>
    <n v="1338346281"/>
    <b v="0"/>
    <x v="60"/>
    <x v="0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x v="1937"/>
    <n v="1370067231"/>
    <b v="0"/>
    <x v="229"/>
    <x v="0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x v="1938"/>
    <n v="1360366708"/>
    <b v="0"/>
    <x v="93"/>
    <x v="0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x v="1939"/>
    <n v="1304770233"/>
    <b v="0"/>
    <x v="162"/>
    <x v="0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x v="1940"/>
    <n v="1397545131"/>
    <b v="1"/>
    <x v="337"/>
    <x v="0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x v="1941"/>
    <n v="1302033140"/>
    <b v="1"/>
    <x v="195"/>
    <x v="0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x v="1942"/>
    <n v="1467008916"/>
    <b v="1"/>
    <x v="338"/>
    <x v="0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x v="1943"/>
    <n v="1396360890"/>
    <b v="1"/>
    <x v="339"/>
    <x v="0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x v="1944"/>
    <n v="1433224958"/>
    <b v="1"/>
    <x v="340"/>
    <x v="0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x v="1945"/>
    <n v="1392780961"/>
    <b v="1"/>
    <x v="16"/>
    <x v="0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x v="1946"/>
    <n v="1255730520"/>
    <b v="1"/>
    <x v="23"/>
    <x v="0"/>
    <x v="30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x v="0"/>
    <x v="1947"/>
    <n v="1460557809"/>
    <b v="1"/>
    <x v="341"/>
    <x v="0"/>
    <x v="30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x v="1"/>
    <x v="1948"/>
    <n v="1402394951"/>
    <b v="1"/>
    <x v="342"/>
    <x v="0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x v="1949"/>
    <n v="1300767673"/>
    <b v="1"/>
    <x v="343"/>
    <x v="0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x v="1950"/>
    <n v="1475921137"/>
    <b v="1"/>
    <x v="344"/>
    <x v="0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x v="1951"/>
    <n v="1378737215"/>
    <b v="1"/>
    <x v="345"/>
    <x v="0"/>
    <x v="30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x v="0"/>
    <x v="1952"/>
    <n v="1328158065"/>
    <b v="1"/>
    <x v="206"/>
    <x v="0"/>
    <x v="30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x v="0"/>
    <x v="1953"/>
    <n v="1453730176"/>
    <b v="1"/>
    <x v="119"/>
    <x v="0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x v="1954"/>
    <n v="1334989881"/>
    <b v="1"/>
    <x v="126"/>
    <x v="0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x v="1955"/>
    <n v="1425507005"/>
    <b v="1"/>
    <x v="346"/>
    <x v="0"/>
    <x v="30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x v="0"/>
    <x v="1956"/>
    <n v="1348712513"/>
    <b v="1"/>
    <x v="347"/>
    <x v="0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x v="1957"/>
    <n v="1361490161"/>
    <b v="1"/>
    <x v="348"/>
    <x v="0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x v="1958"/>
    <n v="1408565860"/>
    <b v="1"/>
    <x v="349"/>
    <x v="0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x v="1959"/>
    <n v="1416559341"/>
    <b v="1"/>
    <x v="51"/>
    <x v="0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x v="1960"/>
    <n v="1346042417"/>
    <b v="1"/>
    <x v="350"/>
    <x v="0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x v="1961"/>
    <n v="1397414636"/>
    <b v="1"/>
    <x v="351"/>
    <x v="0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x v="1962"/>
    <n v="1407838734"/>
    <b v="1"/>
    <x v="242"/>
    <x v="0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x v="1963"/>
    <n v="1458714772"/>
    <b v="1"/>
    <x v="352"/>
    <x v="0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x v="1964"/>
    <n v="1324433310"/>
    <b v="1"/>
    <x v="273"/>
    <x v="0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x v="1965"/>
    <n v="1405429098"/>
    <b v="1"/>
    <x v="353"/>
    <x v="0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x v="1966"/>
    <n v="1396367729"/>
    <b v="1"/>
    <x v="316"/>
    <x v="0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x v="1967"/>
    <n v="1478095515"/>
    <b v="1"/>
    <x v="354"/>
    <x v="0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x v="1968"/>
    <n v="1467831668"/>
    <b v="1"/>
    <x v="355"/>
    <x v="0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x v="1969"/>
    <n v="1361248701"/>
    <b v="1"/>
    <x v="356"/>
    <x v="0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x v="1970"/>
    <n v="1381752061"/>
    <b v="1"/>
    <x v="357"/>
    <x v="0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x v="1971"/>
    <n v="1350605844"/>
    <b v="1"/>
    <x v="146"/>
    <x v="0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x v="1972"/>
    <n v="1467134464"/>
    <b v="1"/>
    <x v="358"/>
    <x v="0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x v="1973"/>
    <n v="1371715269"/>
    <b v="1"/>
    <x v="359"/>
    <x v="0"/>
    <x v="30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x v="0"/>
    <x v="1974"/>
    <n v="1360346851"/>
    <b v="1"/>
    <x v="35"/>
    <x v="0"/>
    <x v="30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x v="1"/>
    <x v="1975"/>
    <n v="1371159325"/>
    <b v="1"/>
    <x v="360"/>
    <x v="0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x v="1976"/>
    <n v="1446527540"/>
    <b v="1"/>
    <x v="361"/>
    <x v="0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x v="1977"/>
    <n v="1336627492"/>
    <b v="1"/>
    <x v="362"/>
    <x v="0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x v="1978"/>
    <n v="1444734146"/>
    <b v="1"/>
    <x v="363"/>
    <x v="0"/>
    <x v="30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x v="3"/>
    <x v="1979"/>
    <n v="1456232462"/>
    <b v="1"/>
    <x v="364"/>
    <x v="0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x v="1980"/>
    <n v="1402334665"/>
    <b v="0"/>
    <x v="8"/>
    <x v="1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x v="1981"/>
    <n v="1478268287"/>
    <b v="0"/>
    <x v="78"/>
    <x v="1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x v="1982"/>
    <n v="1470874618"/>
    <b v="0"/>
    <x v="38"/>
    <x v="1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x v="1983"/>
    <n v="1412189881"/>
    <b v="0"/>
    <x v="63"/>
    <x v="1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x v="1984"/>
    <n v="1467650771"/>
    <b v="0"/>
    <x v="80"/>
    <x v="1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x v="1985"/>
    <n v="1455359083"/>
    <b v="0"/>
    <x v="29"/>
    <x v="1"/>
    <x v="31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x v="1"/>
    <x v="1986"/>
    <n v="1422631276"/>
    <b v="0"/>
    <x v="33"/>
    <x v="1"/>
    <x v="31"/>
    <x v="72"/>
    <n v="83.43"/>
    <x v="8"/>
    <x v="31"/>
  </r>
  <r>
    <n v="1988"/>
    <s v="Phillip Michael Photography"/>
    <s v="Expressing art in an image!"/>
    <x v="12"/>
    <n v="25"/>
    <x v="2"/>
    <x v="0"/>
    <x v="0"/>
    <x v="1987"/>
    <n v="1437502742"/>
    <b v="0"/>
    <x v="29"/>
    <x v="1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x v="1988"/>
    <n v="1478881208"/>
    <b v="0"/>
    <x v="29"/>
    <x v="1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x v="1989"/>
    <n v="1454042532"/>
    <b v="0"/>
    <x v="81"/>
    <x v="1"/>
    <x v="31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x v="0"/>
    <x v="1990"/>
    <n v="1434144386"/>
    <b v="0"/>
    <x v="83"/>
    <x v="1"/>
    <x v="31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x v="0"/>
    <x v="1991"/>
    <n v="1421637991"/>
    <b v="0"/>
    <x v="84"/>
    <x v="1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x v="1992"/>
    <n v="1448114837"/>
    <b v="0"/>
    <x v="78"/>
    <x v="1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x v="1993"/>
    <n v="1475885342"/>
    <b v="0"/>
    <x v="78"/>
    <x v="1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x v="1994"/>
    <n v="1435354736"/>
    <b v="0"/>
    <x v="83"/>
    <x v="1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x v="1995"/>
    <n v="1402429211"/>
    <b v="0"/>
    <x v="78"/>
    <x v="1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x v="1996"/>
    <n v="1406499612"/>
    <b v="0"/>
    <x v="78"/>
    <x v="1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x v="1997"/>
    <n v="1402973438"/>
    <b v="0"/>
    <x v="83"/>
    <x v="1"/>
    <x v="31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x v="1"/>
    <x v="1998"/>
    <n v="1413286508"/>
    <b v="0"/>
    <x v="63"/>
    <x v="1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x v="1999"/>
    <n v="1449528613"/>
    <b v="0"/>
    <x v="20"/>
    <x v="1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x v="2000"/>
    <n v="1431406916"/>
    <b v="1"/>
    <x v="365"/>
    <x v="0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x v="2001"/>
    <n v="1482599143"/>
    <b v="1"/>
    <x v="366"/>
    <x v="0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x v="2002"/>
    <n v="1276830052"/>
    <b v="1"/>
    <x v="57"/>
    <x v="0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x v="2003"/>
    <n v="1402410663"/>
    <b v="1"/>
    <x v="178"/>
    <x v="0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x v="2004"/>
    <n v="1379532618"/>
    <b v="1"/>
    <x v="277"/>
    <x v="0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x v="2005"/>
    <n v="1414584045"/>
    <b v="1"/>
    <x v="175"/>
    <x v="0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x v="2006"/>
    <n v="1276891586"/>
    <b v="1"/>
    <x v="89"/>
    <x v="0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x v="2007"/>
    <n v="1312641022"/>
    <b v="1"/>
    <x v="14"/>
    <x v="0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x v="2008"/>
    <n v="1476776743"/>
    <b v="1"/>
    <x v="367"/>
    <x v="0"/>
    <x v="30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x v="0"/>
    <x v="2009"/>
    <n v="1468972491"/>
    <b v="1"/>
    <x v="368"/>
    <x v="0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x v="2010"/>
    <n v="1449650173"/>
    <b v="1"/>
    <x v="369"/>
    <x v="0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x v="2011"/>
    <n v="1420573441"/>
    <b v="1"/>
    <x v="275"/>
    <x v="0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x v="2012"/>
    <n v="1462835014"/>
    <b v="1"/>
    <x v="370"/>
    <x v="0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x v="2013"/>
    <n v="1361250539"/>
    <b v="1"/>
    <x v="371"/>
    <x v="0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x v="2014"/>
    <n v="1313010163"/>
    <b v="1"/>
    <x v="372"/>
    <x v="0"/>
    <x v="30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x v="0"/>
    <x v="2015"/>
    <n v="1360271299"/>
    <b v="1"/>
    <x v="373"/>
    <x v="0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x v="2016"/>
    <n v="1329873755"/>
    <b v="1"/>
    <x v="374"/>
    <x v="0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x v="2017"/>
    <n v="1436863609"/>
    <b v="1"/>
    <x v="375"/>
    <x v="0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x v="2018"/>
    <n v="1471971621"/>
    <b v="1"/>
    <x v="376"/>
    <x v="0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x v="2019"/>
    <n v="1396923624"/>
    <b v="1"/>
    <x v="259"/>
    <x v="0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x v="2020"/>
    <n v="1407634897"/>
    <b v="1"/>
    <x v="195"/>
    <x v="0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x v="2021"/>
    <n v="1463060372"/>
    <b v="1"/>
    <x v="166"/>
    <x v="0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x v="2022"/>
    <n v="1431425153"/>
    <b v="1"/>
    <x v="377"/>
    <x v="0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x v="2023"/>
    <n v="1341875544"/>
    <b v="1"/>
    <x v="217"/>
    <x v="0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x v="2024"/>
    <n v="1431404746"/>
    <b v="1"/>
    <x v="378"/>
    <x v="0"/>
    <x v="30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x v="0"/>
    <x v="2025"/>
    <n v="1394127585"/>
    <b v="1"/>
    <x v="379"/>
    <x v="0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x v="2026"/>
    <n v="1423855919"/>
    <b v="1"/>
    <x v="380"/>
    <x v="0"/>
    <x v="30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x v="0"/>
    <x v="2027"/>
    <n v="1265493806"/>
    <b v="1"/>
    <x v="1"/>
    <x v="0"/>
    <x v="30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x v="0"/>
    <x v="2028"/>
    <n v="1406507481"/>
    <b v="1"/>
    <x v="225"/>
    <x v="0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x v="2029"/>
    <n v="1351641296"/>
    <b v="1"/>
    <x v="381"/>
    <x v="0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x v="2030"/>
    <n v="1417506853"/>
    <b v="1"/>
    <x v="278"/>
    <x v="0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x v="2031"/>
    <n v="1479216874"/>
    <b v="1"/>
    <x v="382"/>
    <x v="0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x v="2032"/>
    <n v="1395885518"/>
    <b v="1"/>
    <x v="150"/>
    <x v="0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x v="2033"/>
    <n v="1426216033"/>
    <b v="1"/>
    <x v="278"/>
    <x v="0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x v="2034"/>
    <n v="1446562807"/>
    <b v="1"/>
    <x v="383"/>
    <x v="0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x v="2035"/>
    <n v="1397076319"/>
    <b v="1"/>
    <x v="384"/>
    <x v="0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x v="2036"/>
    <n v="1383195753"/>
    <b v="1"/>
    <x v="385"/>
    <x v="0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x v="2037"/>
    <n v="1369895421"/>
    <b v="1"/>
    <x v="386"/>
    <x v="0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x v="2038"/>
    <n v="1477996325"/>
    <b v="1"/>
    <x v="169"/>
    <x v="0"/>
    <x v="30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x v="0"/>
    <x v="2039"/>
    <n v="1383257703"/>
    <b v="1"/>
    <x v="197"/>
    <x v="0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x v="2040"/>
    <n v="1476189427"/>
    <b v="0"/>
    <x v="148"/>
    <x v="0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x v="2041"/>
    <n v="1448297974"/>
    <b v="0"/>
    <x v="205"/>
    <x v="0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x v="2042"/>
    <n v="1476764077"/>
    <b v="0"/>
    <x v="189"/>
    <x v="0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x v="2043"/>
    <n v="1431620714"/>
    <b v="0"/>
    <x v="387"/>
    <x v="0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x v="2044"/>
    <n v="1339207647"/>
    <b v="0"/>
    <x v="40"/>
    <x v="0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x v="2045"/>
    <n v="1366690044"/>
    <b v="0"/>
    <x v="37"/>
    <x v="0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x v="2046"/>
    <n v="1426714870"/>
    <b v="0"/>
    <x v="388"/>
    <x v="0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x v="2047"/>
    <n v="1366731491"/>
    <b v="0"/>
    <x v="389"/>
    <x v="0"/>
    <x v="30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x v="1"/>
    <x v="2048"/>
    <n v="1382963963"/>
    <b v="0"/>
    <x v="390"/>
    <x v="0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x v="2049"/>
    <n v="1429580578"/>
    <b v="0"/>
    <x v="203"/>
    <x v="0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x v="2050"/>
    <n v="1385425937"/>
    <b v="0"/>
    <x v="391"/>
    <x v="0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x v="2051"/>
    <n v="1452045653"/>
    <b v="0"/>
    <x v="392"/>
    <x v="0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x v="2052"/>
    <n v="1445870951"/>
    <b v="0"/>
    <x v="212"/>
    <x v="0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x v="2053"/>
    <n v="1396441810"/>
    <b v="0"/>
    <x v="393"/>
    <x v="0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x v="2054"/>
    <n v="1415031043"/>
    <b v="0"/>
    <x v="21"/>
    <x v="0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x v="2055"/>
    <n v="1363630542"/>
    <b v="0"/>
    <x v="394"/>
    <x v="0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x v="2056"/>
    <n v="1453895532"/>
    <b v="0"/>
    <x v="395"/>
    <x v="0"/>
    <x v="30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x v="1"/>
    <x v="2057"/>
    <n v="1421916830"/>
    <b v="0"/>
    <x v="396"/>
    <x v="0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x v="2058"/>
    <n v="1450880854"/>
    <b v="0"/>
    <x v="269"/>
    <x v="0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x v="2059"/>
    <n v="1400945150"/>
    <b v="0"/>
    <x v="397"/>
    <x v="0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x v="2060"/>
    <n v="1480616454"/>
    <b v="0"/>
    <x v="2"/>
    <x v="0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x v="2061"/>
    <n v="1456218698"/>
    <b v="0"/>
    <x v="398"/>
    <x v="0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x v="3"/>
    <x v="2062"/>
    <n v="1460482501"/>
    <b v="0"/>
    <x v="72"/>
    <x v="0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x v="2063"/>
    <n v="1366879523"/>
    <b v="0"/>
    <x v="399"/>
    <x v="0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x v="2064"/>
    <n v="1385366429"/>
    <b v="0"/>
    <x v="400"/>
    <x v="0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x v="2065"/>
    <n v="1406226683"/>
    <b v="0"/>
    <x v="71"/>
    <x v="0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x v="1"/>
    <x v="2066"/>
    <n v="1429648176"/>
    <b v="0"/>
    <x v="73"/>
    <x v="0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x v="2067"/>
    <n v="1474402315"/>
    <b v="0"/>
    <x v="88"/>
    <x v="0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x v="2068"/>
    <n v="1449098391"/>
    <b v="0"/>
    <x v="40"/>
    <x v="0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x v="2069"/>
    <n v="1464536723"/>
    <b v="0"/>
    <x v="401"/>
    <x v="0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x v="2070"/>
    <n v="1471502484"/>
    <b v="0"/>
    <x v="402"/>
    <x v="0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x v="2071"/>
    <n v="1460037432"/>
    <b v="0"/>
    <x v="403"/>
    <x v="0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x v="2072"/>
    <n v="1427212918"/>
    <b v="0"/>
    <x v="404"/>
    <x v="0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x v="0"/>
    <x v="2073"/>
    <n v="1459972182"/>
    <b v="0"/>
    <x v="83"/>
    <x v="0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x v="2074"/>
    <n v="1372177288"/>
    <b v="0"/>
    <x v="405"/>
    <x v="0"/>
    <x v="30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x v="1"/>
    <x v="2075"/>
    <n v="1402693689"/>
    <b v="0"/>
    <x v="406"/>
    <x v="0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x v="2076"/>
    <n v="1428541276"/>
    <b v="0"/>
    <x v="101"/>
    <x v="0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x v="2077"/>
    <n v="1479493857"/>
    <b v="0"/>
    <x v="53"/>
    <x v="0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x v="2078"/>
    <n v="1432659793"/>
    <b v="0"/>
    <x v="407"/>
    <x v="0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x v="2079"/>
    <n v="1444690700"/>
    <b v="0"/>
    <x v="133"/>
    <x v="0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x v="2080"/>
    <n v="1333597555"/>
    <b v="0"/>
    <x v="165"/>
    <x v="0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x v="2081"/>
    <n v="1316919196"/>
    <b v="0"/>
    <x v="44"/>
    <x v="0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x v="2082"/>
    <n v="1336238395"/>
    <b v="0"/>
    <x v="20"/>
    <x v="0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x v="2083"/>
    <n v="1396468782"/>
    <b v="0"/>
    <x v="67"/>
    <x v="0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x v="2084"/>
    <n v="1339790587"/>
    <b v="0"/>
    <x v="183"/>
    <x v="0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x v="2085"/>
    <n v="1321200332"/>
    <b v="0"/>
    <x v="2"/>
    <x v="0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x v="2086"/>
    <n v="1312865658"/>
    <b v="0"/>
    <x v="20"/>
    <x v="0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x v="2087"/>
    <n v="1281028152"/>
    <b v="0"/>
    <x v="11"/>
    <x v="0"/>
    <x v="14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x v="0"/>
    <x v="2088"/>
    <n v="1372384194"/>
    <b v="0"/>
    <x v="95"/>
    <x v="0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x v="2089"/>
    <n v="1359104955"/>
    <b v="0"/>
    <x v="322"/>
    <x v="0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x v="2090"/>
    <n v="1294818278"/>
    <b v="0"/>
    <x v="336"/>
    <x v="0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x v="2091"/>
    <n v="1312822732"/>
    <b v="0"/>
    <x v="165"/>
    <x v="0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x v="2092"/>
    <n v="1351024232"/>
    <b v="0"/>
    <x v="23"/>
    <x v="0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x v="2093"/>
    <n v="1327969730"/>
    <b v="0"/>
    <x v="250"/>
    <x v="0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x v="2094"/>
    <n v="1312392973"/>
    <b v="0"/>
    <x v="19"/>
    <x v="0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x v="2095"/>
    <n v="1349892735"/>
    <b v="0"/>
    <x v="25"/>
    <x v="0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x v="2096"/>
    <n v="1317564135"/>
    <b v="0"/>
    <x v="44"/>
    <x v="0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x v="2097"/>
    <n v="1328582635"/>
    <b v="0"/>
    <x v="58"/>
    <x v="0"/>
    <x v="14"/>
    <x v="8"/>
    <n v="188.13"/>
    <x v="4"/>
    <x v="14"/>
  </r>
  <r>
    <n v="2099"/>
    <s v="Roosevelt Died."/>
    <s v="Our tour van died, we need help!"/>
    <x v="9"/>
    <n v="3971"/>
    <x v="0"/>
    <x v="0"/>
    <x v="0"/>
    <x v="2098"/>
    <n v="1434650084"/>
    <b v="0"/>
    <x v="287"/>
    <x v="0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x v="2099"/>
    <n v="1339704141"/>
    <b v="0"/>
    <x v="74"/>
    <x v="0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x v="2100"/>
    <n v="1323920114"/>
    <b v="0"/>
    <x v="34"/>
    <x v="0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x v="2101"/>
    <n v="1302036648"/>
    <b v="0"/>
    <x v="44"/>
    <x v="0"/>
    <x v="14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x v="0"/>
    <x v="2102"/>
    <n v="1349892427"/>
    <b v="0"/>
    <x v="248"/>
    <x v="0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x v="2103"/>
    <n v="1367286434"/>
    <b v="0"/>
    <x v="77"/>
    <x v="0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x v="2104"/>
    <n v="1415472953"/>
    <b v="0"/>
    <x v="221"/>
    <x v="0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x v="2105"/>
    <n v="1356584974"/>
    <b v="0"/>
    <x v="34"/>
    <x v="0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x v="2106"/>
    <n v="1413997393"/>
    <b v="0"/>
    <x v="6"/>
    <x v="0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x v="2107"/>
    <n v="1344917580"/>
    <b v="0"/>
    <x v="277"/>
    <x v="0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x v="2108"/>
    <n v="1433523617"/>
    <b v="0"/>
    <x v="244"/>
    <x v="0"/>
    <x v="14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x v="0"/>
    <x v="2109"/>
    <n v="1398873969"/>
    <b v="0"/>
    <x v="44"/>
    <x v="0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x v="2110"/>
    <n v="1307594625"/>
    <b v="0"/>
    <x v="70"/>
    <x v="0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x v="2111"/>
    <n v="1364854593"/>
    <b v="0"/>
    <x v="202"/>
    <x v="0"/>
    <x v="14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x v="0"/>
    <x v="2112"/>
    <n v="1408481176"/>
    <b v="0"/>
    <x v="329"/>
    <x v="0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x v="2113"/>
    <n v="1286480070"/>
    <b v="0"/>
    <x v="206"/>
    <x v="0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x v="2114"/>
    <n v="1295575001"/>
    <b v="0"/>
    <x v="17"/>
    <x v="0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x v="2115"/>
    <n v="1345056003"/>
    <b v="0"/>
    <x v="297"/>
    <x v="0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x v="2116"/>
    <n v="1444699549"/>
    <b v="0"/>
    <x v="2"/>
    <x v="0"/>
    <x v="14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x v="0"/>
    <x v="2117"/>
    <n v="1308946136"/>
    <b v="0"/>
    <x v="57"/>
    <x v="0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x v="0"/>
    <x v="2118"/>
    <n v="1342494445"/>
    <b v="0"/>
    <x v="19"/>
    <x v="0"/>
    <x v="14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x v="0"/>
    <x v="2119"/>
    <n v="1384384136"/>
    <b v="0"/>
    <x v="50"/>
    <x v="0"/>
    <x v="14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x v="11"/>
    <x v="2120"/>
    <n v="1481564948"/>
    <b v="0"/>
    <x v="73"/>
    <x v="1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x v="2121"/>
    <n v="1481181169"/>
    <b v="0"/>
    <x v="83"/>
    <x v="1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x v="2122"/>
    <n v="1263982307"/>
    <b v="0"/>
    <x v="81"/>
    <x v="1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x v="2123"/>
    <n v="1286930435"/>
    <b v="0"/>
    <x v="81"/>
    <x v="1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x v="2124"/>
    <n v="1436142833"/>
    <b v="0"/>
    <x v="74"/>
    <x v="1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x v="2125"/>
    <n v="1415488887"/>
    <b v="0"/>
    <x v="84"/>
    <x v="1"/>
    <x v="17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x v="1"/>
    <x v="2126"/>
    <n v="1423570063"/>
    <b v="0"/>
    <x v="163"/>
    <x v="1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x v="2127"/>
    <n v="1406140369"/>
    <b v="0"/>
    <x v="29"/>
    <x v="1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x v="2128"/>
    <n v="1454978100"/>
    <b v="0"/>
    <x v="8"/>
    <x v="1"/>
    <x v="17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x v="0"/>
    <x v="2129"/>
    <n v="1405130663"/>
    <b v="0"/>
    <x v="80"/>
    <x v="1"/>
    <x v="17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x v="0"/>
    <x v="2130"/>
    <n v="1434085091"/>
    <b v="0"/>
    <x v="83"/>
    <x v="1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x v="2131"/>
    <n v="1388835692"/>
    <b v="0"/>
    <x v="221"/>
    <x v="1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x v="2132"/>
    <n v="1300328399"/>
    <b v="0"/>
    <x v="83"/>
    <x v="1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x v="2133"/>
    <n v="1364505391"/>
    <b v="0"/>
    <x v="83"/>
    <x v="1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x v="2134"/>
    <n v="1346800033"/>
    <b v="0"/>
    <x v="19"/>
    <x v="1"/>
    <x v="17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x v="0"/>
    <x v="2135"/>
    <n v="1379592786"/>
    <b v="0"/>
    <x v="80"/>
    <x v="1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x v="2136"/>
    <n v="1415212229"/>
    <b v="0"/>
    <x v="408"/>
    <x v="1"/>
    <x v="17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x v="1"/>
    <x v="2137"/>
    <n v="1381364339"/>
    <b v="0"/>
    <x v="8"/>
    <x v="1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x v="2138"/>
    <n v="1475604008"/>
    <b v="0"/>
    <x v="66"/>
    <x v="1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x v="2139"/>
    <n v="1355342424"/>
    <b v="0"/>
    <x v="202"/>
    <x v="1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x v="2140"/>
    <n v="1413351559"/>
    <b v="0"/>
    <x v="78"/>
    <x v="1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x v="2141"/>
    <n v="1449075010"/>
    <b v="0"/>
    <x v="8"/>
    <x v="1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x v="2142"/>
    <n v="1275599812"/>
    <b v="0"/>
    <x v="81"/>
    <x v="1"/>
    <x v="17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x v="0"/>
    <x v="2143"/>
    <n v="1376399240"/>
    <b v="0"/>
    <x v="54"/>
    <x v="1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x v="2144"/>
    <n v="1382938914"/>
    <b v="0"/>
    <x v="30"/>
    <x v="1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x v="2145"/>
    <n v="1453997910"/>
    <b v="0"/>
    <x v="29"/>
    <x v="1"/>
    <x v="17"/>
    <x v="50"/>
    <n v="1"/>
    <x v="6"/>
    <x v="17"/>
  </r>
  <r>
    <n v="2147"/>
    <s v="Johnny Rocketfingers 3"/>
    <s v="A Point and Click Adventure on Steroids."/>
    <x v="303"/>
    <n v="2716"/>
    <x v="2"/>
    <x v="0"/>
    <x v="0"/>
    <x v="2146"/>
    <n v="1413356748"/>
    <b v="0"/>
    <x v="165"/>
    <x v="1"/>
    <x v="17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x v="1"/>
    <x v="2147"/>
    <n v="1425404182"/>
    <b v="0"/>
    <x v="84"/>
    <x v="1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x v="2148"/>
    <n v="1277512556"/>
    <b v="0"/>
    <x v="78"/>
    <x v="1"/>
    <x v="17"/>
    <x v="50"/>
    <n v="0"/>
    <x v="6"/>
    <x v="17"/>
  </r>
  <r>
    <n v="2150"/>
    <s v="The Unknown Door"/>
    <s v="A pixel styled open world detective game."/>
    <x v="63"/>
    <n v="405"/>
    <x v="2"/>
    <x v="10"/>
    <x v="8"/>
    <x v="2149"/>
    <n v="1465800599"/>
    <b v="0"/>
    <x v="80"/>
    <x v="1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x v="2150"/>
    <n v="1464639614"/>
    <b v="0"/>
    <x v="79"/>
    <x v="1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x v="2151"/>
    <n v="1392321509"/>
    <b v="0"/>
    <x v="80"/>
    <x v="1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x v="2152"/>
    <n v="1417470718"/>
    <b v="0"/>
    <x v="80"/>
    <x v="1"/>
    <x v="17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x v="0"/>
    <x v="2153"/>
    <n v="1389193827"/>
    <b v="0"/>
    <x v="84"/>
    <x v="1"/>
    <x v="17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x v="1"/>
    <x v="2154"/>
    <n v="1456854985"/>
    <b v="0"/>
    <x v="81"/>
    <x v="1"/>
    <x v="17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x v="0"/>
    <x v="2155"/>
    <n v="1375475406"/>
    <b v="0"/>
    <x v="183"/>
    <x v="1"/>
    <x v="17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x v="0"/>
    <x v="2156"/>
    <n v="1479684783"/>
    <b v="0"/>
    <x v="7"/>
    <x v="1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x v="2157"/>
    <n v="1356121774"/>
    <b v="0"/>
    <x v="409"/>
    <x v="1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x v="2158"/>
    <n v="1308245574"/>
    <b v="0"/>
    <x v="84"/>
    <x v="1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x v="2159"/>
    <n v="1334855105"/>
    <b v="0"/>
    <x v="38"/>
    <x v="1"/>
    <x v="17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x v="0"/>
    <x v="2160"/>
    <n v="1440448059"/>
    <b v="0"/>
    <x v="62"/>
    <x v="0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x v="2161"/>
    <n v="1403547791"/>
    <b v="0"/>
    <x v="6"/>
    <x v="0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x v="2162"/>
    <n v="1429306520"/>
    <b v="0"/>
    <x v="34"/>
    <x v="0"/>
    <x v="11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x v="0"/>
    <x v="2163"/>
    <n v="1464196414"/>
    <b v="0"/>
    <x v="183"/>
    <x v="0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x v="2164"/>
    <n v="1457539235"/>
    <b v="0"/>
    <x v="27"/>
    <x v="0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x v="2165"/>
    <n v="1413922018"/>
    <b v="0"/>
    <x v="58"/>
    <x v="0"/>
    <x v="11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x v="0"/>
    <x v="2166"/>
    <n v="1346463337"/>
    <b v="0"/>
    <x v="22"/>
    <x v="0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x v="2167"/>
    <n v="1484058261"/>
    <b v="0"/>
    <x v="158"/>
    <x v="0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x v="2168"/>
    <n v="1488214151"/>
    <b v="0"/>
    <x v="63"/>
    <x v="0"/>
    <x v="11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x v="0"/>
    <x v="2169"/>
    <n v="1436810422"/>
    <b v="0"/>
    <x v="10"/>
    <x v="0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x v="2170"/>
    <n v="1431903495"/>
    <b v="0"/>
    <x v="5"/>
    <x v="0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x v="2171"/>
    <n v="1426773320"/>
    <b v="0"/>
    <x v="62"/>
    <x v="0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x v="2172"/>
    <n v="1376066243"/>
    <b v="0"/>
    <x v="240"/>
    <x v="0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x v="2173"/>
    <n v="1459861307"/>
    <b v="0"/>
    <x v="287"/>
    <x v="0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x v="2174"/>
    <n v="1468455186"/>
    <b v="0"/>
    <x v="55"/>
    <x v="0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x v="2175"/>
    <n v="1427987509"/>
    <b v="0"/>
    <x v="26"/>
    <x v="0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x v="2176"/>
    <n v="1463032867"/>
    <b v="0"/>
    <x v="44"/>
    <x v="0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x v="2177"/>
    <n v="1482160597"/>
    <b v="0"/>
    <x v="410"/>
    <x v="0"/>
    <x v="11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x v="0"/>
    <x v="2178"/>
    <n v="1426133192"/>
    <b v="0"/>
    <x v="64"/>
    <x v="0"/>
    <x v="11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x v="0"/>
    <x v="2179"/>
    <n v="1443801868"/>
    <b v="0"/>
    <x v="76"/>
    <x v="0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x v="2180"/>
    <n v="1486426053"/>
    <b v="0"/>
    <x v="28"/>
    <x v="0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x v="2181"/>
    <n v="1409261825"/>
    <b v="0"/>
    <x v="289"/>
    <x v="0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x v="2182"/>
    <n v="1484037977"/>
    <b v="0"/>
    <x v="411"/>
    <x v="0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x v="2183"/>
    <n v="1452530041"/>
    <b v="1"/>
    <x v="161"/>
    <x v="0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x v="2184"/>
    <n v="1360830239"/>
    <b v="0"/>
    <x v="412"/>
    <x v="0"/>
    <x v="32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x v="0"/>
    <x v="2185"/>
    <n v="1470062743"/>
    <b v="0"/>
    <x v="413"/>
    <x v="0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x v="2186"/>
    <n v="1425531666"/>
    <b v="1"/>
    <x v="414"/>
    <x v="0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x v="2187"/>
    <n v="1474380241"/>
    <b v="0"/>
    <x v="415"/>
    <x v="0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x v="2188"/>
    <n v="1460055300"/>
    <b v="0"/>
    <x v="106"/>
    <x v="0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x v="2189"/>
    <n v="1455721204"/>
    <b v="0"/>
    <x v="416"/>
    <x v="0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x v="2190"/>
    <n v="1486065627"/>
    <b v="0"/>
    <x v="20"/>
    <x v="0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x v="2191"/>
    <n v="1479414344"/>
    <b v="0"/>
    <x v="417"/>
    <x v="0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x v="2192"/>
    <n v="1477043072"/>
    <b v="0"/>
    <x v="418"/>
    <x v="0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x v="2193"/>
    <n v="1456423890"/>
    <b v="0"/>
    <x v="419"/>
    <x v="0"/>
    <x v="32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x v="0"/>
    <x v="2194"/>
    <n v="1436725900"/>
    <b v="0"/>
    <x v="248"/>
    <x v="0"/>
    <x v="32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x v="0"/>
    <x v="2195"/>
    <n v="1478000502"/>
    <b v="0"/>
    <x v="302"/>
    <x v="0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x v="2196"/>
    <n v="1422540059"/>
    <b v="0"/>
    <x v="420"/>
    <x v="0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x v="2197"/>
    <n v="1444911600"/>
    <b v="0"/>
    <x v="421"/>
    <x v="0"/>
    <x v="32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x v="3"/>
    <x v="2198"/>
    <n v="1442311198"/>
    <b v="1"/>
    <x v="140"/>
    <x v="0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x v="2199"/>
    <n v="1433775668"/>
    <b v="0"/>
    <x v="40"/>
    <x v="0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x v="2200"/>
    <n v="1357157965"/>
    <b v="0"/>
    <x v="33"/>
    <x v="0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x v="2201"/>
    <n v="1349209368"/>
    <b v="0"/>
    <x v="422"/>
    <x v="0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x v="2202"/>
    <n v="1440535082"/>
    <b v="0"/>
    <x v="133"/>
    <x v="0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x v="2203"/>
    <n v="1360222119"/>
    <b v="0"/>
    <x v="196"/>
    <x v="0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x v="2204"/>
    <n v="1335987789"/>
    <b v="0"/>
    <x v="74"/>
    <x v="0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x v="2205"/>
    <n v="1333001424"/>
    <b v="0"/>
    <x v="69"/>
    <x v="0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x v="2206"/>
    <n v="1381984773"/>
    <b v="0"/>
    <x v="63"/>
    <x v="0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x v="2207"/>
    <n v="1328649026"/>
    <b v="0"/>
    <x v="54"/>
    <x v="0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x v="2208"/>
    <n v="1396524644"/>
    <b v="0"/>
    <x v="41"/>
    <x v="0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x v="2209"/>
    <n v="1329442510"/>
    <b v="0"/>
    <x v="250"/>
    <x v="0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x v="2210"/>
    <n v="1395168625"/>
    <b v="0"/>
    <x v="148"/>
    <x v="0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x v="2211"/>
    <n v="1380650177"/>
    <b v="0"/>
    <x v="252"/>
    <x v="0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x v="2212"/>
    <n v="1429127379"/>
    <b v="0"/>
    <x v="29"/>
    <x v="0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x v="2213"/>
    <n v="1389121248"/>
    <b v="0"/>
    <x v="54"/>
    <x v="0"/>
    <x v="15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x v="0"/>
    <x v="2214"/>
    <n v="1329671572"/>
    <b v="0"/>
    <x v="51"/>
    <x v="0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x v="2215"/>
    <n v="1436464945"/>
    <b v="0"/>
    <x v="25"/>
    <x v="0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x v="2216"/>
    <n v="1445539113"/>
    <b v="0"/>
    <x v="82"/>
    <x v="0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x v="2217"/>
    <n v="1344281383"/>
    <b v="0"/>
    <x v="88"/>
    <x v="0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x v="2218"/>
    <n v="1437412512"/>
    <b v="0"/>
    <x v="10"/>
    <x v="0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x v="2219"/>
    <n v="1372296436"/>
    <b v="0"/>
    <x v="50"/>
    <x v="0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x v="2220"/>
    <n v="1458748809"/>
    <b v="0"/>
    <x v="423"/>
    <x v="0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x v="2221"/>
    <n v="1325184847"/>
    <b v="0"/>
    <x v="209"/>
    <x v="0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x v="2222"/>
    <n v="1432826568"/>
    <b v="0"/>
    <x v="61"/>
    <x v="0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x v="2223"/>
    <n v="1475337675"/>
    <b v="0"/>
    <x v="228"/>
    <x v="0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x v="2224"/>
    <n v="1408734015"/>
    <b v="0"/>
    <x v="424"/>
    <x v="0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x v="2225"/>
    <n v="1452625822"/>
    <b v="0"/>
    <x v="306"/>
    <x v="0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x v="2226"/>
    <n v="1381778555"/>
    <b v="0"/>
    <x v="425"/>
    <x v="0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x v="2227"/>
    <n v="1437115236"/>
    <b v="0"/>
    <x v="296"/>
    <x v="0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x v="2228"/>
    <n v="1375113391"/>
    <b v="0"/>
    <x v="380"/>
    <x v="0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x v="2229"/>
    <n v="1395868127"/>
    <b v="0"/>
    <x v="156"/>
    <x v="0"/>
    <x v="32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x v="0"/>
    <x v="2230"/>
    <n v="1369864301"/>
    <b v="0"/>
    <x v="426"/>
    <x v="0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x v="2231"/>
    <n v="1402945408"/>
    <b v="0"/>
    <x v="427"/>
    <x v="0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x v="2232"/>
    <n v="1448269539"/>
    <b v="0"/>
    <x v="428"/>
    <x v="0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x v="2233"/>
    <n v="1481053647"/>
    <b v="0"/>
    <x v="33"/>
    <x v="0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x v="2234"/>
    <n v="1424997111"/>
    <b v="0"/>
    <x v="206"/>
    <x v="0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x v="2235"/>
    <n v="1451746123"/>
    <b v="0"/>
    <x v="340"/>
    <x v="0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x v="2236"/>
    <n v="1412294683"/>
    <b v="0"/>
    <x v="429"/>
    <x v="0"/>
    <x v="32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x v="3"/>
    <x v="2237"/>
    <n v="1486565716"/>
    <b v="0"/>
    <x v="1"/>
    <x v="0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x v="0"/>
    <x v="2238"/>
    <n v="1382742014"/>
    <b v="0"/>
    <x v="374"/>
    <x v="0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x v="2239"/>
    <n v="1458762544"/>
    <b v="0"/>
    <x v="93"/>
    <x v="0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x v="2240"/>
    <n v="1485892300"/>
    <b v="0"/>
    <x v="430"/>
    <x v="0"/>
    <x v="32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x v="0"/>
    <x v="2241"/>
    <n v="1382449733"/>
    <b v="0"/>
    <x v="431"/>
    <x v="0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x v="2242"/>
    <n v="1488823290"/>
    <b v="0"/>
    <x v="432"/>
    <x v="0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x v="2243"/>
    <n v="1475609946"/>
    <b v="0"/>
    <x v="126"/>
    <x v="0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x v="2244"/>
    <n v="1390323617"/>
    <b v="0"/>
    <x v="433"/>
    <x v="0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x v="2245"/>
    <n v="1438801210"/>
    <b v="0"/>
    <x v="7"/>
    <x v="0"/>
    <x v="32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x v="0"/>
    <x v="2246"/>
    <n v="1436975965"/>
    <b v="0"/>
    <x v="434"/>
    <x v="0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x v="2247"/>
    <n v="1479157278"/>
    <b v="0"/>
    <x v="130"/>
    <x v="0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x v="0"/>
    <x v="2248"/>
    <n v="1362329565"/>
    <b v="0"/>
    <x v="387"/>
    <x v="0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x v="2249"/>
    <n v="1478131673"/>
    <b v="0"/>
    <x v="435"/>
    <x v="0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x v="2250"/>
    <n v="1406362677"/>
    <b v="0"/>
    <x v="436"/>
    <x v="0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x v="2251"/>
    <n v="1469173938"/>
    <b v="0"/>
    <x v="437"/>
    <x v="0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x v="2252"/>
    <n v="1445267347"/>
    <b v="0"/>
    <x v="87"/>
    <x v="0"/>
    <x v="32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x v="0"/>
    <x v="2253"/>
    <n v="1484667168"/>
    <b v="0"/>
    <x v="438"/>
    <x v="0"/>
    <x v="32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x v="0"/>
    <x v="2254"/>
    <n v="1460069451"/>
    <b v="0"/>
    <x v="197"/>
    <x v="0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x v="1"/>
    <x v="2255"/>
    <n v="1478602246"/>
    <b v="0"/>
    <x v="133"/>
    <x v="0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x v="2256"/>
    <n v="1463351329"/>
    <b v="0"/>
    <x v="39"/>
    <x v="0"/>
    <x v="32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x v="0"/>
    <x v="2257"/>
    <n v="1431453687"/>
    <b v="0"/>
    <x v="242"/>
    <x v="0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x v="2258"/>
    <n v="1480360736"/>
    <b v="0"/>
    <x v="190"/>
    <x v="0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x v="2259"/>
    <n v="1393287850"/>
    <b v="0"/>
    <x v="87"/>
    <x v="0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x v="2260"/>
    <n v="1485278620"/>
    <b v="0"/>
    <x v="439"/>
    <x v="0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x v="0"/>
    <x v="2261"/>
    <n v="1413295358"/>
    <b v="0"/>
    <x v="331"/>
    <x v="0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x v="2262"/>
    <n v="1420919913"/>
    <b v="0"/>
    <x v="65"/>
    <x v="0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x v="2263"/>
    <n v="1462543114"/>
    <b v="0"/>
    <x v="440"/>
    <x v="0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x v="2264"/>
    <n v="1479241707"/>
    <b v="0"/>
    <x v="57"/>
    <x v="0"/>
    <x v="32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x v="0"/>
    <x v="2265"/>
    <n v="1460235592"/>
    <b v="0"/>
    <x v="441"/>
    <x v="0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x v="2266"/>
    <n v="1416945297"/>
    <b v="0"/>
    <x v="442"/>
    <x v="0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x v="2267"/>
    <n v="1486691915"/>
    <b v="0"/>
    <x v="441"/>
    <x v="0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x v="2268"/>
    <n v="1486745663"/>
    <b v="0"/>
    <x v="443"/>
    <x v="0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x v="2269"/>
    <n v="1482353513"/>
    <b v="0"/>
    <x v="444"/>
    <x v="0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x v="2270"/>
    <n v="1478736004"/>
    <b v="0"/>
    <x v="445"/>
    <x v="0"/>
    <x v="32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x v="0"/>
    <x v="2271"/>
    <n v="1446914836"/>
    <b v="0"/>
    <x v="446"/>
    <x v="0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x v="2272"/>
    <n v="1487164242"/>
    <b v="0"/>
    <x v="206"/>
    <x v="0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x v="2273"/>
    <n v="1390564857"/>
    <b v="0"/>
    <x v="221"/>
    <x v="0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x v="2274"/>
    <n v="1416667679"/>
    <b v="0"/>
    <x v="1"/>
    <x v="0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x v="2275"/>
    <n v="1386344289"/>
    <b v="0"/>
    <x v="11"/>
    <x v="0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x v="2276"/>
    <n v="1327767423"/>
    <b v="0"/>
    <x v="447"/>
    <x v="0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x v="2277"/>
    <n v="1448902867"/>
    <b v="0"/>
    <x v="332"/>
    <x v="0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x v="2278"/>
    <n v="1421436099"/>
    <b v="0"/>
    <x v="58"/>
    <x v="0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x v="2279"/>
    <n v="1439909991"/>
    <b v="0"/>
    <x v="436"/>
    <x v="0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x v="2280"/>
    <n v="1306219897"/>
    <b v="0"/>
    <x v="202"/>
    <x v="0"/>
    <x v="11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x v="0"/>
    <x v="2281"/>
    <n v="1447560686"/>
    <b v="0"/>
    <x v="8"/>
    <x v="0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x v="2282"/>
    <n v="1331348404"/>
    <b v="0"/>
    <x v="53"/>
    <x v="0"/>
    <x v="11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x v="0"/>
    <x v="2283"/>
    <n v="1297451245"/>
    <b v="0"/>
    <x v="211"/>
    <x v="0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x v="2284"/>
    <n v="1338352043"/>
    <b v="0"/>
    <x v="1"/>
    <x v="0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x v="2285"/>
    <n v="1376003254"/>
    <b v="0"/>
    <x v="25"/>
    <x v="0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x v="2286"/>
    <n v="1401724860"/>
    <b v="0"/>
    <x v="448"/>
    <x v="0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x v="2287"/>
    <n v="1339098689"/>
    <b v="0"/>
    <x v="20"/>
    <x v="0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x v="2288"/>
    <n v="1382659060"/>
    <b v="0"/>
    <x v="20"/>
    <x v="0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x v="2289"/>
    <n v="1252908330"/>
    <b v="0"/>
    <x v="60"/>
    <x v="0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x v="2290"/>
    <n v="1332199618"/>
    <b v="0"/>
    <x v="68"/>
    <x v="0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x v="2291"/>
    <n v="1332175476"/>
    <b v="0"/>
    <x v="67"/>
    <x v="0"/>
    <x v="11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x v="0"/>
    <x v="2292"/>
    <n v="1346345999"/>
    <b v="0"/>
    <x v="74"/>
    <x v="0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x v="2293"/>
    <n v="1356110480"/>
    <b v="0"/>
    <x v="300"/>
    <x v="0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x v="2294"/>
    <n v="1356648856"/>
    <b v="0"/>
    <x v="69"/>
    <x v="0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x v="2295"/>
    <n v="1326994426"/>
    <b v="0"/>
    <x v="108"/>
    <x v="0"/>
    <x v="11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x v="0"/>
    <x v="2296"/>
    <n v="1328749249"/>
    <b v="0"/>
    <x v="10"/>
    <x v="0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x v="2297"/>
    <n v="1393272633"/>
    <b v="0"/>
    <x v="449"/>
    <x v="0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x v="2298"/>
    <n v="1295657209"/>
    <b v="0"/>
    <x v="25"/>
    <x v="0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x v="2299"/>
    <n v="1339694816"/>
    <b v="0"/>
    <x v="63"/>
    <x v="0"/>
    <x v="11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x v="0"/>
    <x v="2300"/>
    <n v="1369193496"/>
    <b v="1"/>
    <x v="263"/>
    <x v="0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x v="2301"/>
    <n v="1385585434"/>
    <b v="1"/>
    <x v="268"/>
    <x v="0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x v="2302"/>
    <n v="1320287996"/>
    <b v="1"/>
    <x v="273"/>
    <x v="0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x v="1254"/>
    <n v="1290281691"/>
    <b v="1"/>
    <x v="116"/>
    <x v="0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x v="2303"/>
    <n v="1405356072"/>
    <b v="1"/>
    <x v="157"/>
    <x v="0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x v="2304"/>
    <n v="1328760129"/>
    <b v="1"/>
    <x v="196"/>
    <x v="0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x v="2305"/>
    <n v="1333653333"/>
    <b v="1"/>
    <x v="11"/>
    <x v="0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x v="2306"/>
    <n v="1406847996"/>
    <b v="1"/>
    <x v="450"/>
    <x v="0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x v="2307"/>
    <n v="1359848537"/>
    <b v="1"/>
    <x v="329"/>
    <x v="0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x v="2308"/>
    <n v="1361300615"/>
    <b v="1"/>
    <x v="451"/>
    <x v="0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x v="2309"/>
    <n v="1396829189"/>
    <b v="1"/>
    <x v="201"/>
    <x v="0"/>
    <x v="14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x v="0"/>
    <x v="2310"/>
    <n v="1395155478"/>
    <b v="1"/>
    <x v="1"/>
    <x v="0"/>
    <x v="14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x v="0"/>
    <x v="2311"/>
    <n v="1333494026"/>
    <b v="1"/>
    <x v="328"/>
    <x v="0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x v="2312"/>
    <n v="1336482857"/>
    <b v="1"/>
    <x v="133"/>
    <x v="0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x v="2313"/>
    <n v="1333646743"/>
    <b v="1"/>
    <x v="31"/>
    <x v="0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x v="2314"/>
    <n v="1253726650"/>
    <b v="1"/>
    <x v="452"/>
    <x v="0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x v="2315"/>
    <n v="1263474049"/>
    <b v="1"/>
    <x v="19"/>
    <x v="0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x v="2316"/>
    <n v="1251214014"/>
    <b v="1"/>
    <x v="430"/>
    <x v="0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x v="2317"/>
    <n v="1384480685"/>
    <b v="1"/>
    <x v="99"/>
    <x v="0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x v="2318"/>
    <n v="1393443400"/>
    <b v="1"/>
    <x v="30"/>
    <x v="0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x v="2319"/>
    <n v="1488694501"/>
    <b v="0"/>
    <x v="31"/>
    <x v="1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x v="2320"/>
    <n v="1489181369"/>
    <b v="0"/>
    <x v="80"/>
    <x v="1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x v="2321"/>
    <n v="1489428447"/>
    <b v="0"/>
    <x v="80"/>
    <x v="1"/>
    <x v="33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x v="1"/>
    <x v="2322"/>
    <n v="1487970885"/>
    <b v="0"/>
    <x v="42"/>
    <x v="1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x v="2323"/>
    <n v="1488241931"/>
    <b v="0"/>
    <x v="63"/>
    <x v="1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x v="2324"/>
    <n v="1489106948"/>
    <b v="0"/>
    <x v="29"/>
    <x v="1"/>
    <x v="33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x v="2325"/>
    <n v="1406066440"/>
    <b v="1"/>
    <x v="453"/>
    <x v="0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x v="2326"/>
    <n v="1431715537"/>
    <b v="1"/>
    <x v="416"/>
    <x v="0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x v="2327"/>
    <n v="1403017146"/>
    <b v="1"/>
    <x v="207"/>
    <x v="0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x v="2328"/>
    <n v="1448400943"/>
    <b v="1"/>
    <x v="430"/>
    <x v="0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x v="2329"/>
    <n v="1405728490"/>
    <b v="1"/>
    <x v="454"/>
    <x v="0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x v="2330"/>
    <n v="1420643071"/>
    <b v="1"/>
    <x v="455"/>
    <x v="0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x v="2331"/>
    <n v="1399563390"/>
    <b v="1"/>
    <x v="225"/>
    <x v="0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x v="2332"/>
    <n v="1412611498"/>
    <b v="1"/>
    <x v="85"/>
    <x v="0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x v="2333"/>
    <n v="1399902243"/>
    <b v="1"/>
    <x v="170"/>
    <x v="0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x v="2334"/>
    <n v="1390860695"/>
    <b v="1"/>
    <x v="456"/>
    <x v="0"/>
    <x v="33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x v="0"/>
    <x v="2335"/>
    <n v="1401204143"/>
    <b v="1"/>
    <x v="122"/>
    <x v="0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x v="2336"/>
    <n v="1401485484"/>
    <b v="1"/>
    <x v="252"/>
    <x v="0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x v="2337"/>
    <n v="1479496309"/>
    <b v="1"/>
    <x v="457"/>
    <x v="0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x v="2338"/>
    <n v="1475249138"/>
    <b v="1"/>
    <x v="458"/>
    <x v="0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x v="2339"/>
    <n v="1434137504"/>
    <b v="0"/>
    <x v="78"/>
    <x v="1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x v="2340"/>
    <n v="1410799870"/>
    <b v="0"/>
    <x v="78"/>
    <x v="1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x v="2341"/>
    <n v="1447962505"/>
    <b v="0"/>
    <x v="29"/>
    <x v="1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x v="2342"/>
    <n v="1464197269"/>
    <b v="0"/>
    <x v="29"/>
    <x v="1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x v="2343"/>
    <n v="1424822556"/>
    <b v="0"/>
    <x v="78"/>
    <x v="1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x v="2344"/>
    <n v="1472843431"/>
    <b v="0"/>
    <x v="83"/>
    <x v="1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x v="2345"/>
    <n v="1469543676"/>
    <b v="0"/>
    <x v="29"/>
    <x v="1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x v="2346"/>
    <n v="1450822938"/>
    <b v="0"/>
    <x v="81"/>
    <x v="1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x v="2347"/>
    <n v="1436812628"/>
    <b v="0"/>
    <x v="78"/>
    <x v="1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x v="2348"/>
    <n v="1480882370"/>
    <b v="0"/>
    <x v="78"/>
    <x v="1"/>
    <x v="7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x v="4"/>
    <x v="2349"/>
    <n v="1427768739"/>
    <b v="0"/>
    <x v="63"/>
    <x v="1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x v="2350"/>
    <n v="1428419552"/>
    <b v="0"/>
    <x v="78"/>
    <x v="1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x v="2351"/>
    <n v="1428596022"/>
    <b v="0"/>
    <x v="78"/>
    <x v="1"/>
    <x v="7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x v="0"/>
    <x v="2352"/>
    <n v="1415726460"/>
    <b v="0"/>
    <x v="29"/>
    <x v="1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x v="2353"/>
    <n v="1428012136"/>
    <b v="0"/>
    <x v="84"/>
    <x v="1"/>
    <x v="7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x v="3"/>
    <x v="2354"/>
    <n v="1430938104"/>
    <b v="0"/>
    <x v="78"/>
    <x v="1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x v="2355"/>
    <n v="1442501578"/>
    <b v="0"/>
    <x v="78"/>
    <x v="1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x v="2356"/>
    <n v="1417818036"/>
    <b v="0"/>
    <x v="78"/>
    <x v="1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x v="2357"/>
    <n v="1433432124"/>
    <b v="0"/>
    <x v="83"/>
    <x v="1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x v="2358"/>
    <n v="1452272280"/>
    <b v="0"/>
    <x v="29"/>
    <x v="1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x v="2359"/>
    <n v="1459975008"/>
    <b v="0"/>
    <x v="78"/>
    <x v="1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x v="2360"/>
    <n v="1415723470"/>
    <b v="0"/>
    <x v="84"/>
    <x v="1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x v="2361"/>
    <n v="1447460200"/>
    <b v="0"/>
    <x v="78"/>
    <x v="1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x v="2362"/>
    <n v="1441146356"/>
    <b v="0"/>
    <x v="78"/>
    <x v="1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x v="2363"/>
    <n v="1449596425"/>
    <b v="0"/>
    <x v="78"/>
    <x v="1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x v="2364"/>
    <n v="1442839533"/>
    <b v="0"/>
    <x v="74"/>
    <x v="1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x v="2365"/>
    <n v="1456442216"/>
    <b v="0"/>
    <x v="25"/>
    <x v="1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x v="2366"/>
    <n v="1425143965"/>
    <b v="0"/>
    <x v="84"/>
    <x v="1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x v="2367"/>
    <n v="1452540611"/>
    <b v="0"/>
    <x v="78"/>
    <x v="1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x v="2368"/>
    <n v="1416285141"/>
    <b v="0"/>
    <x v="80"/>
    <x v="1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x v="2369"/>
    <n v="1432665596"/>
    <b v="0"/>
    <x v="78"/>
    <x v="1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x v="2370"/>
    <n v="1427247571"/>
    <b v="0"/>
    <x v="79"/>
    <x v="1"/>
    <x v="7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x v="9"/>
    <x v="2371"/>
    <n v="1438271624"/>
    <b v="0"/>
    <x v="29"/>
    <x v="1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x v="2372"/>
    <n v="1421180060"/>
    <b v="0"/>
    <x v="29"/>
    <x v="1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x v="2373"/>
    <n v="1470859437"/>
    <b v="0"/>
    <x v="78"/>
    <x v="1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x v="2374"/>
    <n v="1447193566"/>
    <b v="0"/>
    <x v="80"/>
    <x v="1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x v="2375"/>
    <n v="1477515183"/>
    <b v="0"/>
    <x v="78"/>
    <x v="1"/>
    <x v="7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x v="0"/>
    <x v="2376"/>
    <n v="1438042730"/>
    <b v="0"/>
    <x v="78"/>
    <x v="1"/>
    <x v="7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x v="0"/>
    <x v="2377"/>
    <n v="1440116616"/>
    <b v="0"/>
    <x v="78"/>
    <x v="1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x v="2378"/>
    <n v="1441134142"/>
    <b v="0"/>
    <x v="83"/>
    <x v="1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x v="2379"/>
    <n v="1426112848"/>
    <b v="0"/>
    <x v="63"/>
    <x v="1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x v="2380"/>
    <n v="1436502603"/>
    <b v="0"/>
    <x v="84"/>
    <x v="1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x v="2381"/>
    <n v="1421976107"/>
    <b v="0"/>
    <x v="83"/>
    <x v="1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x v="2382"/>
    <n v="1413337043"/>
    <b v="0"/>
    <x v="22"/>
    <x v="1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x v="2383"/>
    <n v="1436201432"/>
    <b v="0"/>
    <x v="63"/>
    <x v="1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x v="2384"/>
    <n v="1415736424"/>
    <b v="0"/>
    <x v="78"/>
    <x v="1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x v="2385"/>
    <n v="1465311740"/>
    <b v="0"/>
    <x v="83"/>
    <x v="1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x v="2386"/>
    <n v="1418761759"/>
    <b v="0"/>
    <x v="22"/>
    <x v="1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x v="2387"/>
    <n v="1435160452"/>
    <b v="0"/>
    <x v="29"/>
    <x v="1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x v="2388"/>
    <n v="1416896264"/>
    <b v="0"/>
    <x v="78"/>
    <x v="1"/>
    <x v="7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x v="0"/>
    <x v="2389"/>
    <n v="1425236644"/>
    <b v="0"/>
    <x v="29"/>
    <x v="1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x v="2390"/>
    <n v="1443495223"/>
    <b v="0"/>
    <x v="78"/>
    <x v="1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x v="2391"/>
    <n v="1436456017"/>
    <b v="0"/>
    <x v="29"/>
    <x v="1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x v="2392"/>
    <n v="1422348093"/>
    <b v="0"/>
    <x v="84"/>
    <x v="1"/>
    <x v="7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x v="0"/>
    <x v="2393"/>
    <n v="1481597687"/>
    <b v="0"/>
    <x v="78"/>
    <x v="1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x v="2394"/>
    <n v="1442348558"/>
    <b v="0"/>
    <x v="29"/>
    <x v="1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x v="2395"/>
    <n v="1417641256"/>
    <b v="0"/>
    <x v="78"/>
    <x v="1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x v="2396"/>
    <n v="1433282384"/>
    <b v="0"/>
    <x v="78"/>
    <x v="1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x v="2397"/>
    <n v="1415910506"/>
    <b v="0"/>
    <x v="78"/>
    <x v="1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x v="2398"/>
    <n v="1458023164"/>
    <b v="0"/>
    <x v="78"/>
    <x v="1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x v="2399"/>
    <n v="1452023096"/>
    <b v="0"/>
    <x v="82"/>
    <x v="1"/>
    <x v="19"/>
    <x v="60"/>
    <n v="22.33"/>
    <x v="7"/>
    <x v="19"/>
  </r>
  <r>
    <n v="2402"/>
    <s v="Cupcake Truck Unite"/>
    <s v="Small town, delicious treats, and a mobile truck"/>
    <x v="14"/>
    <n v="52"/>
    <x v="2"/>
    <x v="0"/>
    <x v="0"/>
    <x v="2400"/>
    <n v="1428941931"/>
    <b v="0"/>
    <x v="29"/>
    <x v="1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x v="2401"/>
    <n v="1454188258"/>
    <b v="0"/>
    <x v="8"/>
    <x v="1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x v="2402"/>
    <n v="1449190607"/>
    <b v="0"/>
    <x v="78"/>
    <x v="1"/>
    <x v="19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x v="0"/>
    <x v="2403"/>
    <n v="1471096975"/>
    <b v="0"/>
    <x v="9"/>
    <x v="1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x v="2404"/>
    <n v="1418179190"/>
    <b v="0"/>
    <x v="38"/>
    <x v="1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x v="2405"/>
    <n v="1426772928"/>
    <b v="0"/>
    <x v="51"/>
    <x v="1"/>
    <x v="19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x v="0"/>
    <x v="2406"/>
    <n v="1412652157"/>
    <b v="0"/>
    <x v="84"/>
    <x v="1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x v="2407"/>
    <n v="1437339675"/>
    <b v="0"/>
    <x v="79"/>
    <x v="1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x v="2408"/>
    <n v="1439027275"/>
    <b v="0"/>
    <x v="78"/>
    <x v="1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x v="2409"/>
    <n v="1437932082"/>
    <b v="0"/>
    <x v="83"/>
    <x v="1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x v="2410"/>
    <n v="1476294073"/>
    <b v="0"/>
    <x v="78"/>
    <x v="1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x v="2411"/>
    <n v="1398911882"/>
    <b v="0"/>
    <x v="83"/>
    <x v="1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x v="2412"/>
    <n v="1436805660"/>
    <b v="0"/>
    <x v="62"/>
    <x v="1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x v="2413"/>
    <n v="1466023346"/>
    <b v="0"/>
    <x v="79"/>
    <x v="1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x v="2414"/>
    <n v="1421343743"/>
    <b v="0"/>
    <x v="29"/>
    <x v="1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x v="2415"/>
    <n v="1405113187"/>
    <b v="0"/>
    <x v="78"/>
    <x v="1"/>
    <x v="19"/>
    <x v="50"/>
    <n v="0"/>
    <x v="7"/>
    <x v="19"/>
  </r>
  <r>
    <n v="2418"/>
    <s v="Mexican food truck"/>
    <s v="I want to start my food truck business."/>
    <x v="31"/>
    <n v="5"/>
    <x v="2"/>
    <x v="0"/>
    <x v="0"/>
    <x v="2416"/>
    <n v="1422045244"/>
    <b v="0"/>
    <x v="81"/>
    <x v="1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x v="2417"/>
    <n v="1419097389"/>
    <b v="0"/>
    <x v="78"/>
    <x v="1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x v="2418"/>
    <n v="1410396095"/>
    <b v="0"/>
    <x v="17"/>
    <x v="1"/>
    <x v="19"/>
    <x v="77"/>
    <n v="69.47"/>
    <x v="7"/>
    <x v="19"/>
  </r>
  <r>
    <n v="2421"/>
    <s v="hot dog cart"/>
    <s v="help me start Merrill's first hot dog cart in this empty lot"/>
    <x v="12"/>
    <n v="1"/>
    <x v="2"/>
    <x v="0"/>
    <x v="0"/>
    <x v="2419"/>
    <n v="1421944196"/>
    <b v="0"/>
    <x v="29"/>
    <x v="1"/>
    <x v="19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x v="0"/>
    <x v="2420"/>
    <n v="1423502636"/>
    <b v="0"/>
    <x v="29"/>
    <x v="1"/>
    <x v="19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x v="0"/>
    <x v="2421"/>
    <n v="1417452890"/>
    <b v="0"/>
    <x v="29"/>
    <x v="1"/>
    <x v="19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x v="0"/>
    <x v="2422"/>
    <n v="1411853108"/>
    <b v="0"/>
    <x v="82"/>
    <x v="1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x v="2423"/>
    <n v="1463090149"/>
    <b v="0"/>
    <x v="29"/>
    <x v="1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x v="2424"/>
    <n v="1433822692"/>
    <b v="0"/>
    <x v="78"/>
    <x v="1"/>
    <x v="19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x v="0"/>
    <x v="2425"/>
    <n v="1455262733"/>
    <b v="0"/>
    <x v="29"/>
    <x v="1"/>
    <x v="19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x v="0"/>
    <x v="2426"/>
    <n v="1423594151"/>
    <b v="0"/>
    <x v="29"/>
    <x v="1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x v="2427"/>
    <n v="1483131966"/>
    <b v="0"/>
    <x v="80"/>
    <x v="1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x v="2428"/>
    <n v="1452654504"/>
    <b v="0"/>
    <x v="84"/>
    <x v="1"/>
    <x v="19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x v="0"/>
    <x v="2429"/>
    <n v="1461896613"/>
    <b v="0"/>
    <x v="84"/>
    <x v="1"/>
    <x v="19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x v="0"/>
    <x v="2430"/>
    <n v="1423199697"/>
    <b v="0"/>
    <x v="84"/>
    <x v="1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x v="2431"/>
    <n v="1454016943"/>
    <b v="0"/>
    <x v="78"/>
    <x v="1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x v="2432"/>
    <n v="1435206474"/>
    <b v="0"/>
    <x v="84"/>
    <x v="1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x v="2433"/>
    <n v="1441435186"/>
    <b v="0"/>
    <x v="80"/>
    <x v="1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x v="2434"/>
    <n v="1448894770"/>
    <b v="0"/>
    <x v="84"/>
    <x v="1"/>
    <x v="19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x v="0"/>
    <x v="2435"/>
    <n v="1422400188"/>
    <b v="0"/>
    <x v="78"/>
    <x v="1"/>
    <x v="19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x v="0"/>
    <x v="2436"/>
    <n v="1444341462"/>
    <b v="0"/>
    <x v="29"/>
    <x v="1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x v="2437"/>
    <n v="1442605129"/>
    <b v="0"/>
    <x v="78"/>
    <x v="1"/>
    <x v="19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x v="3"/>
    <x v="2438"/>
    <n v="1452807313"/>
    <b v="0"/>
    <x v="84"/>
    <x v="1"/>
    <x v="19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x v="0"/>
    <x v="2439"/>
    <n v="1435806054"/>
    <b v="0"/>
    <x v="280"/>
    <x v="0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x v="2440"/>
    <n v="1424188828"/>
    <b v="0"/>
    <x v="459"/>
    <x v="0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x v="2441"/>
    <n v="1405522822"/>
    <b v="0"/>
    <x v="409"/>
    <x v="0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x v="2442"/>
    <n v="1461607591"/>
    <b v="0"/>
    <x v="42"/>
    <x v="0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x v="2443"/>
    <n v="1440650021"/>
    <b v="0"/>
    <x v="248"/>
    <x v="0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x v="2444"/>
    <n v="1477578471"/>
    <b v="0"/>
    <x v="112"/>
    <x v="0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x v="2445"/>
    <n v="1476184593"/>
    <b v="0"/>
    <x v="152"/>
    <x v="0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x v="2446"/>
    <n v="1472110513"/>
    <b v="0"/>
    <x v="82"/>
    <x v="0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x v="2447"/>
    <n v="1414725915"/>
    <b v="0"/>
    <x v="148"/>
    <x v="0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x v="2448"/>
    <n v="1411177456"/>
    <b v="0"/>
    <x v="332"/>
    <x v="0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x v="2449"/>
    <n v="1487022490"/>
    <b v="0"/>
    <x v="153"/>
    <x v="0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x v="2450"/>
    <n v="1448914500"/>
    <b v="0"/>
    <x v="41"/>
    <x v="0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x v="2451"/>
    <n v="1483461409"/>
    <b v="0"/>
    <x v="85"/>
    <x v="0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x v="2452"/>
    <n v="1486183808"/>
    <b v="0"/>
    <x v="208"/>
    <x v="0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x v="2453"/>
    <n v="1458758750"/>
    <b v="0"/>
    <x v="38"/>
    <x v="0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x v="2454"/>
    <n v="1485471839"/>
    <b v="0"/>
    <x v="85"/>
    <x v="0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x v="2455"/>
    <n v="1456237656"/>
    <b v="0"/>
    <x v="204"/>
    <x v="0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x v="2456"/>
    <n v="1462481718"/>
    <b v="0"/>
    <x v="144"/>
    <x v="0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x v="2457"/>
    <n v="1454858285"/>
    <b v="0"/>
    <x v="460"/>
    <x v="0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x v="2458"/>
    <n v="1480480167"/>
    <b v="0"/>
    <x v="32"/>
    <x v="0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x v="1837"/>
    <n v="1314577097"/>
    <b v="0"/>
    <x v="48"/>
    <x v="0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x v="2459"/>
    <n v="1340944096"/>
    <b v="0"/>
    <x v="248"/>
    <x v="0"/>
    <x v="14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x v="0"/>
    <x v="2460"/>
    <n v="1362710425"/>
    <b v="0"/>
    <x v="11"/>
    <x v="0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x v="2461"/>
    <n v="1441143397"/>
    <b v="0"/>
    <x v="68"/>
    <x v="0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x v="2462"/>
    <n v="1345828548"/>
    <b v="0"/>
    <x v="53"/>
    <x v="0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x v="2463"/>
    <n v="1365474453"/>
    <b v="0"/>
    <x v="47"/>
    <x v="0"/>
    <x v="14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x v="0"/>
    <x v="2464"/>
    <n v="1335473931"/>
    <b v="0"/>
    <x v="68"/>
    <x v="0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x v="2465"/>
    <n v="1348285321"/>
    <b v="0"/>
    <x v="6"/>
    <x v="0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x v="2466"/>
    <n v="1295000329"/>
    <b v="0"/>
    <x v="5"/>
    <x v="0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x v="2467"/>
    <n v="1335232055"/>
    <b v="0"/>
    <x v="17"/>
    <x v="0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x v="2468"/>
    <n v="1324079392"/>
    <b v="0"/>
    <x v="57"/>
    <x v="0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x v="2469"/>
    <n v="1277433980"/>
    <b v="0"/>
    <x v="201"/>
    <x v="0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x v="2470"/>
    <n v="1349978269"/>
    <b v="0"/>
    <x v="5"/>
    <x v="0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x v="2471"/>
    <n v="1282868176"/>
    <b v="0"/>
    <x v="44"/>
    <x v="0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x v="2472"/>
    <n v="1273647255"/>
    <b v="0"/>
    <x v="75"/>
    <x v="0"/>
    <x v="14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x v="0"/>
    <x v="2473"/>
    <n v="1412149970"/>
    <b v="0"/>
    <x v="165"/>
    <x v="0"/>
    <x v="14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x v="0"/>
    <x v="2474"/>
    <n v="1340901345"/>
    <b v="0"/>
    <x v="14"/>
    <x v="0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x v="2475"/>
    <n v="1355525313"/>
    <b v="0"/>
    <x v="1"/>
    <x v="0"/>
    <x v="14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x v="0"/>
    <x v="2476"/>
    <n v="1342545994"/>
    <b v="0"/>
    <x v="38"/>
    <x v="0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x v="2477"/>
    <n v="1439332084"/>
    <b v="0"/>
    <x v="22"/>
    <x v="0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x v="2478"/>
    <n v="1333207808"/>
    <b v="0"/>
    <x v="195"/>
    <x v="0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x v="2479"/>
    <n v="1308336383"/>
    <b v="0"/>
    <x v="20"/>
    <x v="0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x v="2480"/>
    <n v="1330711203"/>
    <b v="0"/>
    <x v="10"/>
    <x v="0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x v="2481"/>
    <n v="1313532003"/>
    <b v="0"/>
    <x v="240"/>
    <x v="0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x v="2482"/>
    <n v="1315439879"/>
    <b v="0"/>
    <x v="14"/>
    <x v="0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x v="2483"/>
    <n v="1332521976"/>
    <b v="0"/>
    <x v="209"/>
    <x v="0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x v="2484"/>
    <n v="1335491997"/>
    <b v="0"/>
    <x v="44"/>
    <x v="0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x v="2485"/>
    <n v="1318864308"/>
    <b v="0"/>
    <x v="71"/>
    <x v="0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x v="2486"/>
    <n v="1365525239"/>
    <b v="0"/>
    <x v="11"/>
    <x v="0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x v="2487"/>
    <n v="1335245276"/>
    <b v="0"/>
    <x v="38"/>
    <x v="0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x v="2488"/>
    <n v="1293739714"/>
    <b v="0"/>
    <x v="73"/>
    <x v="0"/>
    <x v="14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x v="0"/>
    <x v="2489"/>
    <n v="1335397188"/>
    <b v="0"/>
    <x v="74"/>
    <x v="0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x v="2490"/>
    <n v="1363320140"/>
    <b v="0"/>
    <x v="461"/>
    <x v="0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x v="2491"/>
    <n v="1335194944"/>
    <b v="0"/>
    <x v="70"/>
    <x v="0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x v="2492"/>
    <n v="1336430575"/>
    <b v="0"/>
    <x v="288"/>
    <x v="0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x v="2493"/>
    <n v="1361577292"/>
    <b v="0"/>
    <x v="73"/>
    <x v="0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x v="2494"/>
    <n v="1309986338"/>
    <b v="0"/>
    <x v="66"/>
    <x v="0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x v="2495"/>
    <n v="1421190787"/>
    <b v="0"/>
    <x v="9"/>
    <x v="0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x v="2496"/>
    <n v="1352820837"/>
    <b v="0"/>
    <x v="203"/>
    <x v="0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x v="2497"/>
    <n v="1337884375"/>
    <b v="0"/>
    <x v="60"/>
    <x v="0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x v="2498"/>
    <n v="1440787104"/>
    <b v="0"/>
    <x v="63"/>
    <x v="1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x v="2499"/>
    <n v="1407440918"/>
    <b v="0"/>
    <x v="81"/>
    <x v="1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x v="2500"/>
    <n v="1462743308"/>
    <b v="0"/>
    <x v="78"/>
    <x v="1"/>
    <x v="34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x v="0"/>
    <x v="2501"/>
    <n v="1413418934"/>
    <b v="0"/>
    <x v="78"/>
    <x v="1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x v="2502"/>
    <n v="1423704016"/>
    <b v="0"/>
    <x v="78"/>
    <x v="1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x v="2503"/>
    <n v="1441955269"/>
    <b v="0"/>
    <x v="84"/>
    <x v="1"/>
    <x v="34"/>
    <x v="60"/>
    <n v="15"/>
    <x v="7"/>
    <x v="34"/>
  </r>
  <r>
    <n v="2507"/>
    <s v="Help Cafe Talavera get a New Kitchen!"/>
    <s v="Unique dishes for a unique city!."/>
    <x v="350"/>
    <n v="0"/>
    <x v="2"/>
    <x v="0"/>
    <x v="0"/>
    <x v="2504"/>
    <n v="1428716704"/>
    <b v="0"/>
    <x v="78"/>
    <x v="1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x v="2505"/>
    <n v="1405464634"/>
    <b v="0"/>
    <x v="78"/>
    <x v="1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x v="2506"/>
    <n v="1424719549"/>
    <b v="0"/>
    <x v="33"/>
    <x v="1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x v="2507"/>
    <n v="1426463772"/>
    <b v="0"/>
    <x v="84"/>
    <x v="1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x v="1"/>
    <x v="2508"/>
    <n v="1451731413"/>
    <b v="0"/>
    <x v="78"/>
    <x v="1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x v="2509"/>
    <n v="1417208561"/>
    <b v="0"/>
    <x v="78"/>
    <x v="1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x v="2510"/>
    <n v="1482883789"/>
    <b v="0"/>
    <x v="78"/>
    <x v="1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x v="2511"/>
    <n v="1407057677"/>
    <b v="0"/>
    <x v="80"/>
    <x v="1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x v="2512"/>
    <n v="1422043753"/>
    <b v="0"/>
    <x v="8"/>
    <x v="1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x v="2513"/>
    <n v="1414683652"/>
    <b v="0"/>
    <x v="78"/>
    <x v="1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x v="2514"/>
    <n v="1424200530"/>
    <b v="0"/>
    <x v="51"/>
    <x v="1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x v="2515"/>
    <n v="1413303628"/>
    <b v="0"/>
    <x v="78"/>
    <x v="1"/>
    <x v="34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x v="0"/>
    <x v="2516"/>
    <n v="1403149404"/>
    <b v="0"/>
    <x v="80"/>
    <x v="1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x v="2517"/>
    <n v="1472567085"/>
    <b v="0"/>
    <x v="78"/>
    <x v="1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x v="2518"/>
    <n v="1442963621"/>
    <b v="0"/>
    <x v="462"/>
    <x v="0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x v="2519"/>
    <n v="1459431960"/>
    <b v="0"/>
    <x v="74"/>
    <x v="0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x v="2520"/>
    <n v="1413674692"/>
    <b v="0"/>
    <x v="55"/>
    <x v="0"/>
    <x v="35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x v="0"/>
    <x v="2521"/>
    <n v="1416338557"/>
    <b v="0"/>
    <x v="68"/>
    <x v="0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x v="2522"/>
    <n v="1338322571"/>
    <b v="0"/>
    <x v="144"/>
    <x v="0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x v="2523"/>
    <n v="1415585474"/>
    <b v="0"/>
    <x v="51"/>
    <x v="0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x v="2524"/>
    <n v="1380477691"/>
    <b v="0"/>
    <x v="26"/>
    <x v="0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x v="2525"/>
    <n v="1438459303"/>
    <b v="0"/>
    <x v="75"/>
    <x v="0"/>
    <x v="35"/>
    <x v="13"/>
    <n v="52.96"/>
    <x v="4"/>
    <x v="35"/>
  </r>
  <r>
    <n v="2529"/>
    <s v="UrbanArias is DC's Contemporary Opera Company"/>
    <s v="Opera. Short. New."/>
    <x v="12"/>
    <n v="6257"/>
    <x v="0"/>
    <x v="0"/>
    <x v="0"/>
    <x v="2526"/>
    <n v="1328752575"/>
    <b v="0"/>
    <x v="88"/>
    <x v="0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x v="2527"/>
    <n v="1426711505"/>
    <b v="0"/>
    <x v="53"/>
    <x v="0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x v="2528"/>
    <n v="1437668354"/>
    <b v="0"/>
    <x v="42"/>
    <x v="0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x v="2529"/>
    <n v="1342556566"/>
    <b v="0"/>
    <x v="65"/>
    <x v="0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x v="2530"/>
    <n v="1359568911"/>
    <b v="0"/>
    <x v="327"/>
    <x v="0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x v="2531"/>
    <n v="1257871712"/>
    <b v="0"/>
    <x v="25"/>
    <x v="0"/>
    <x v="35"/>
    <x v="2"/>
    <n v="150"/>
    <x v="4"/>
    <x v="35"/>
  </r>
  <r>
    <n v="2535"/>
    <s v="Mark Hayes Requiem Recording"/>
    <s v="Mark Hayes: Requiem Recording"/>
    <x v="22"/>
    <n v="20755"/>
    <x v="0"/>
    <x v="0"/>
    <x v="0"/>
    <x v="2532"/>
    <n v="1414781945"/>
    <b v="0"/>
    <x v="76"/>
    <x v="0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x v="2533"/>
    <n v="1373337166"/>
    <b v="0"/>
    <x v="80"/>
    <x v="0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x v="2534"/>
    <n v="1307028855"/>
    <b v="0"/>
    <x v="202"/>
    <x v="0"/>
    <x v="35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x v="0"/>
    <x v="2535"/>
    <n v="1359029661"/>
    <b v="0"/>
    <x v="333"/>
    <x v="0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x v="2536"/>
    <n v="1417729152"/>
    <b v="0"/>
    <x v="211"/>
    <x v="0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x v="2537"/>
    <n v="1314720721"/>
    <b v="0"/>
    <x v="74"/>
    <x v="0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x v="2538"/>
    <n v="1375008418"/>
    <b v="0"/>
    <x v="287"/>
    <x v="0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x v="2539"/>
    <n v="1377252857"/>
    <b v="0"/>
    <x v="62"/>
    <x v="0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x v="2540"/>
    <n v="1291257298"/>
    <b v="0"/>
    <x v="62"/>
    <x v="0"/>
    <x v="35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x v="0"/>
    <x v="2541"/>
    <n v="1339158569"/>
    <b v="0"/>
    <x v="7"/>
    <x v="0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x v="2542"/>
    <n v="1421983138"/>
    <b v="0"/>
    <x v="42"/>
    <x v="0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x v="2543"/>
    <n v="1378586179"/>
    <b v="0"/>
    <x v="71"/>
    <x v="0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x v="2544"/>
    <n v="1330972403"/>
    <b v="0"/>
    <x v="179"/>
    <x v="0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x v="2545"/>
    <n v="1473087637"/>
    <b v="0"/>
    <x v="77"/>
    <x v="0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x v="2546"/>
    <n v="1366999870"/>
    <b v="0"/>
    <x v="77"/>
    <x v="0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x v="2547"/>
    <n v="1439392406"/>
    <b v="0"/>
    <x v="3"/>
    <x v="0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x v="2548"/>
    <n v="1329890585"/>
    <b v="0"/>
    <x v="66"/>
    <x v="0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x v="2549"/>
    <n v="1486149981"/>
    <b v="0"/>
    <x v="59"/>
    <x v="0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x v="2550"/>
    <n v="1343018807"/>
    <b v="0"/>
    <x v="65"/>
    <x v="0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x v="2551"/>
    <n v="1430445163"/>
    <b v="0"/>
    <x v="85"/>
    <x v="0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x v="2552"/>
    <n v="1335541393"/>
    <b v="0"/>
    <x v="2"/>
    <x v="0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x v="2553"/>
    <n v="1352504857"/>
    <b v="0"/>
    <x v="69"/>
    <x v="0"/>
    <x v="35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x v="1"/>
    <x v="2554"/>
    <n v="1397584386"/>
    <b v="0"/>
    <x v="17"/>
    <x v="0"/>
    <x v="35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x v="2"/>
    <x v="2555"/>
    <n v="1427747906"/>
    <b v="0"/>
    <x v="59"/>
    <x v="0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x v="2556"/>
    <n v="1318539484"/>
    <b v="0"/>
    <x v="20"/>
    <x v="0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x v="2557"/>
    <n v="1423090174"/>
    <b v="0"/>
    <x v="64"/>
    <x v="0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x v="2558"/>
    <n v="1442148089"/>
    <b v="0"/>
    <x v="78"/>
    <x v="1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x v="2559"/>
    <n v="1471005339"/>
    <b v="0"/>
    <x v="83"/>
    <x v="1"/>
    <x v="19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x v="0"/>
    <x v="2560"/>
    <n v="1433042451"/>
    <b v="0"/>
    <x v="78"/>
    <x v="1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x v="2561"/>
    <n v="1404262699"/>
    <b v="0"/>
    <x v="78"/>
    <x v="1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x v="2562"/>
    <n v="1457710589"/>
    <b v="0"/>
    <x v="29"/>
    <x v="1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x v="2563"/>
    <n v="1406071948"/>
    <b v="0"/>
    <x v="78"/>
    <x v="1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x v="2564"/>
    <n v="1427231138"/>
    <b v="0"/>
    <x v="84"/>
    <x v="1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x v="2565"/>
    <n v="1470153594"/>
    <b v="0"/>
    <x v="29"/>
    <x v="1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x v="2566"/>
    <n v="1439865112"/>
    <b v="0"/>
    <x v="84"/>
    <x v="1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x v="2567"/>
    <n v="1483998035"/>
    <b v="0"/>
    <x v="84"/>
    <x v="1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x v="2568"/>
    <n v="1458461521"/>
    <b v="0"/>
    <x v="80"/>
    <x v="1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x v="2569"/>
    <n v="1426301517"/>
    <b v="0"/>
    <x v="78"/>
    <x v="1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x v="2570"/>
    <n v="1404915149"/>
    <b v="0"/>
    <x v="78"/>
    <x v="1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x v="2571"/>
    <n v="1461786545"/>
    <b v="0"/>
    <x v="78"/>
    <x v="1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x v="2572"/>
    <n v="1418438194"/>
    <b v="0"/>
    <x v="78"/>
    <x v="1"/>
    <x v="19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x v="0"/>
    <x v="2573"/>
    <n v="1424823247"/>
    <b v="0"/>
    <x v="78"/>
    <x v="1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x v="2574"/>
    <n v="1405021297"/>
    <b v="0"/>
    <x v="78"/>
    <x v="1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x v="2575"/>
    <n v="1440203579"/>
    <b v="0"/>
    <x v="78"/>
    <x v="1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x v="2576"/>
    <n v="1405626903"/>
    <b v="0"/>
    <x v="8"/>
    <x v="1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x v="2577"/>
    <n v="1429170603"/>
    <b v="0"/>
    <x v="84"/>
    <x v="1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x v="2578"/>
    <n v="1445094298"/>
    <b v="0"/>
    <x v="202"/>
    <x v="1"/>
    <x v="19"/>
    <x v="57"/>
    <n v="48.18"/>
    <x v="7"/>
    <x v="19"/>
  </r>
  <r>
    <n v="2582"/>
    <s v="Drunken Wings"/>
    <s v="The place where chicken meets liquor for the first time!"/>
    <x v="161"/>
    <n v="1"/>
    <x v="2"/>
    <x v="0"/>
    <x v="0"/>
    <x v="2579"/>
    <n v="1475192634"/>
    <b v="0"/>
    <x v="29"/>
    <x v="1"/>
    <x v="19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x v="0"/>
    <x v="2580"/>
    <n v="1421346480"/>
    <b v="0"/>
    <x v="81"/>
    <x v="1"/>
    <x v="19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x v="0"/>
    <x v="2581"/>
    <n v="1431749369"/>
    <b v="0"/>
    <x v="78"/>
    <x v="1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x v="2582"/>
    <n v="1402009632"/>
    <b v="0"/>
    <x v="29"/>
    <x v="1"/>
    <x v="19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x v="1"/>
    <x v="2583"/>
    <n v="1448438136"/>
    <b v="0"/>
    <x v="29"/>
    <x v="1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x v="2584"/>
    <n v="1448899953"/>
    <b v="0"/>
    <x v="79"/>
    <x v="1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x v="2585"/>
    <n v="1423325626"/>
    <b v="0"/>
    <x v="22"/>
    <x v="1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x v="2586"/>
    <n v="1456145527"/>
    <b v="0"/>
    <x v="29"/>
    <x v="1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x v="2587"/>
    <n v="1453212497"/>
    <b v="0"/>
    <x v="78"/>
    <x v="1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x v="2588"/>
    <n v="1452721524"/>
    <b v="0"/>
    <x v="84"/>
    <x v="1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x v="2589"/>
    <n v="1409944421"/>
    <b v="0"/>
    <x v="29"/>
    <x v="1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x v="2590"/>
    <n v="1427401026"/>
    <b v="0"/>
    <x v="78"/>
    <x v="1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x v="2591"/>
    <n v="1404861228"/>
    <b v="0"/>
    <x v="29"/>
    <x v="1"/>
    <x v="19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x v="0"/>
    <x v="2592"/>
    <n v="1485323500"/>
    <b v="0"/>
    <x v="10"/>
    <x v="1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x v="2593"/>
    <n v="1404835009"/>
    <b v="0"/>
    <x v="74"/>
    <x v="1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x v="2594"/>
    <n v="1463731917"/>
    <b v="0"/>
    <x v="63"/>
    <x v="1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x v="2595"/>
    <n v="1440447001"/>
    <b v="0"/>
    <x v="25"/>
    <x v="1"/>
    <x v="19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x v="0"/>
    <x v="2596"/>
    <n v="1403201147"/>
    <b v="0"/>
    <x v="81"/>
    <x v="1"/>
    <x v="19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x v="0"/>
    <x v="2597"/>
    <n v="1453757800"/>
    <b v="0"/>
    <x v="209"/>
    <x v="1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x v="2598"/>
    <n v="1346276349"/>
    <b v="1"/>
    <x v="299"/>
    <x v="0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x v="2599"/>
    <n v="1412358968"/>
    <b v="1"/>
    <x v="463"/>
    <x v="0"/>
    <x v="36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x v="0"/>
    <x v="2600"/>
    <n v="1386626054"/>
    <b v="1"/>
    <x v="133"/>
    <x v="0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x v="2601"/>
    <n v="1333070023"/>
    <b v="1"/>
    <x v="306"/>
    <x v="0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x v="2602"/>
    <n v="1463576390"/>
    <b v="1"/>
    <x v="464"/>
    <x v="0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x v="2603"/>
    <n v="1396026382"/>
    <b v="1"/>
    <x v="465"/>
    <x v="0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x v="2604"/>
    <n v="1435611572"/>
    <b v="1"/>
    <x v="367"/>
    <x v="0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x v="2605"/>
    <n v="1485976468"/>
    <b v="1"/>
    <x v="466"/>
    <x v="0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x v="2606"/>
    <n v="1339738951"/>
    <b v="1"/>
    <x v="467"/>
    <x v="0"/>
    <x v="36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x v="0"/>
    <x v="2607"/>
    <n v="1468444125"/>
    <b v="1"/>
    <x v="468"/>
    <x v="0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x v="2608"/>
    <n v="1480493014"/>
    <b v="1"/>
    <x v="469"/>
    <x v="0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x v="2609"/>
    <n v="1418095570"/>
    <b v="1"/>
    <x v="324"/>
    <x v="0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x v="2610"/>
    <n v="1345664294"/>
    <b v="1"/>
    <x v="33"/>
    <x v="0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x v="2611"/>
    <n v="1396371612"/>
    <b v="1"/>
    <x v="61"/>
    <x v="0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x v="2612"/>
    <n v="1458820564"/>
    <b v="0"/>
    <x v="250"/>
    <x v="0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x v="2613"/>
    <n v="1437954729"/>
    <b v="1"/>
    <x v="146"/>
    <x v="0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x v="2614"/>
    <n v="1411246751"/>
    <b v="1"/>
    <x v="180"/>
    <x v="0"/>
    <x v="36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x v="0"/>
    <x v="2615"/>
    <n v="1443812461"/>
    <b v="1"/>
    <x v="99"/>
    <x v="0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x v="2616"/>
    <n v="1443302004"/>
    <b v="1"/>
    <x v="28"/>
    <x v="0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x v="2617"/>
    <n v="1441339242"/>
    <b v="1"/>
    <x v="470"/>
    <x v="0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x v="2618"/>
    <n v="1429638988"/>
    <b v="1"/>
    <x v="471"/>
    <x v="0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x v="2619"/>
    <n v="1479232216"/>
    <b v="0"/>
    <x v="142"/>
    <x v="0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x v="2620"/>
    <n v="1479449366"/>
    <b v="0"/>
    <x v="95"/>
    <x v="0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x v="2621"/>
    <n v="1345716422"/>
    <b v="0"/>
    <x v="472"/>
    <x v="0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x v="2622"/>
    <n v="1476559608"/>
    <b v="0"/>
    <x v="47"/>
    <x v="0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x v="2623"/>
    <n v="1430751869"/>
    <b v="0"/>
    <x v="133"/>
    <x v="0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x v="2624"/>
    <n v="1445975661"/>
    <b v="0"/>
    <x v="43"/>
    <x v="0"/>
    <x v="36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x v="0"/>
    <x v="2625"/>
    <n v="1415661067"/>
    <b v="0"/>
    <x v="64"/>
    <x v="0"/>
    <x v="36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x v="1"/>
    <x v="2626"/>
    <n v="1429016122"/>
    <b v="0"/>
    <x v="61"/>
    <x v="0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x v="2627"/>
    <n v="1464921112"/>
    <b v="0"/>
    <x v="75"/>
    <x v="0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x v="2628"/>
    <n v="1438488227"/>
    <b v="0"/>
    <x v="172"/>
    <x v="0"/>
    <x v="36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x v="0"/>
    <x v="2629"/>
    <n v="1462325339"/>
    <b v="0"/>
    <x v="288"/>
    <x v="0"/>
    <x v="36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x v="0"/>
    <x v="2630"/>
    <n v="1390938332"/>
    <b v="0"/>
    <x v="473"/>
    <x v="0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x v="2631"/>
    <n v="1472571921"/>
    <b v="0"/>
    <x v="20"/>
    <x v="0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x v="2632"/>
    <n v="1422917361"/>
    <b v="0"/>
    <x v="87"/>
    <x v="0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x v="2633"/>
    <n v="1474641914"/>
    <b v="0"/>
    <x v="133"/>
    <x v="0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x v="0"/>
    <x v="2634"/>
    <n v="1474895475"/>
    <b v="0"/>
    <x v="55"/>
    <x v="0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x v="2635"/>
    <n v="1418766895"/>
    <b v="0"/>
    <x v="25"/>
    <x v="0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x v="2636"/>
    <n v="1421786748"/>
    <b v="0"/>
    <x v="72"/>
    <x v="0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x v="2637"/>
    <n v="1428551474"/>
    <b v="0"/>
    <x v="50"/>
    <x v="0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x v="0"/>
    <x v="2638"/>
    <n v="1409341863"/>
    <b v="0"/>
    <x v="29"/>
    <x v="1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x v="2639"/>
    <n v="1465970108"/>
    <b v="0"/>
    <x v="78"/>
    <x v="1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x v="323"/>
    <n v="1479218315"/>
    <b v="1"/>
    <x v="474"/>
    <x v="1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x v="2640"/>
    <n v="1486580435"/>
    <b v="1"/>
    <x v="47"/>
    <x v="1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x v="2641"/>
    <n v="1412885603"/>
    <b v="1"/>
    <x v="23"/>
    <x v="1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x v="2642"/>
    <n v="1439191869"/>
    <b v="1"/>
    <x v="475"/>
    <x v="1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x v="2643"/>
    <n v="1436941019"/>
    <b v="0"/>
    <x v="83"/>
    <x v="1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x v="2644"/>
    <n v="1454951360"/>
    <b v="0"/>
    <x v="79"/>
    <x v="1"/>
    <x v="36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x v="0"/>
    <x v="2645"/>
    <n v="1449186941"/>
    <b v="0"/>
    <x v="83"/>
    <x v="1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x v="2646"/>
    <n v="1479740343"/>
    <b v="0"/>
    <x v="81"/>
    <x v="1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x v="2647"/>
    <n v="1447960809"/>
    <b v="0"/>
    <x v="57"/>
    <x v="1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x v="2648"/>
    <n v="1415591325"/>
    <b v="0"/>
    <x v="202"/>
    <x v="1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x v="2649"/>
    <n v="1399909127"/>
    <b v="0"/>
    <x v="16"/>
    <x v="1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x v="2650"/>
    <n v="1424442326"/>
    <b v="0"/>
    <x v="79"/>
    <x v="1"/>
    <x v="36"/>
    <x v="50"/>
    <n v="8.5"/>
    <x v="2"/>
    <x v="36"/>
  </r>
  <r>
    <n v="2655"/>
    <s v="Balloons (Canceled)"/>
    <s v="Thank you for your support!"/>
    <x v="36"/>
    <n v="3155"/>
    <x v="1"/>
    <x v="0"/>
    <x v="0"/>
    <x v="2651"/>
    <n v="1452631647"/>
    <b v="0"/>
    <x v="68"/>
    <x v="1"/>
    <x v="36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x v="0"/>
    <x v="2652"/>
    <n v="1485966688"/>
    <b v="0"/>
    <x v="215"/>
    <x v="1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x v="2653"/>
    <n v="1467325053"/>
    <b v="0"/>
    <x v="211"/>
    <x v="1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x v="2654"/>
    <n v="1467321194"/>
    <b v="0"/>
    <x v="80"/>
    <x v="1"/>
    <x v="36"/>
    <x v="50"/>
    <n v="22.75"/>
    <x v="2"/>
    <x v="36"/>
  </r>
  <r>
    <n v="2659"/>
    <s v="test (Canceled)"/>
    <s v="test"/>
    <x v="197"/>
    <n v="1333"/>
    <x v="1"/>
    <x v="0"/>
    <x v="0"/>
    <x v="2655"/>
    <n v="1426729210"/>
    <b v="0"/>
    <x v="73"/>
    <x v="1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x v="2656"/>
    <n v="1443200818"/>
    <b v="0"/>
    <x v="81"/>
    <x v="1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x v="2657"/>
    <n v="1380150010"/>
    <b v="0"/>
    <x v="65"/>
    <x v="0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x v="2658"/>
    <n v="1437587713"/>
    <b v="0"/>
    <x v="144"/>
    <x v="0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x v="2659"/>
    <n v="1438873007"/>
    <b v="0"/>
    <x v="66"/>
    <x v="0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x v="2660"/>
    <n v="1446683797"/>
    <b v="0"/>
    <x v="201"/>
    <x v="0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x v="2661"/>
    <n v="1426886974"/>
    <b v="0"/>
    <x v="67"/>
    <x v="0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x v="2662"/>
    <n v="1440008439"/>
    <b v="0"/>
    <x v="190"/>
    <x v="0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x v="2663"/>
    <n v="1452550416"/>
    <b v="0"/>
    <x v="59"/>
    <x v="0"/>
    <x v="37"/>
    <x v="38"/>
    <n v="92.22"/>
    <x v="2"/>
    <x v="37"/>
  </r>
  <r>
    <n v="2668"/>
    <s v="UOttawa Makermobile"/>
    <s v="Creativity on the go! |_x000a_CrÃ©ativitÃ© en mouvement !"/>
    <x v="28"/>
    <n v="1707"/>
    <x v="0"/>
    <x v="5"/>
    <x v="5"/>
    <x v="2664"/>
    <n v="1443449265"/>
    <b v="0"/>
    <x v="33"/>
    <x v="0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x v="2665"/>
    <n v="1447203096"/>
    <b v="0"/>
    <x v="202"/>
    <x v="0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x v="2666"/>
    <n v="1404174580"/>
    <b v="1"/>
    <x v="65"/>
    <x v="1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x v="2667"/>
    <n v="1416419916"/>
    <b v="1"/>
    <x v="87"/>
    <x v="1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x v="2668"/>
    <n v="1449436390"/>
    <b v="1"/>
    <x v="5"/>
    <x v="1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x v="2669"/>
    <n v="1412081999"/>
    <b v="1"/>
    <x v="36"/>
    <x v="1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x v="2670"/>
    <n v="1465398670"/>
    <b v="1"/>
    <x v="199"/>
    <x v="1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x v="2671"/>
    <n v="1413059689"/>
    <b v="1"/>
    <x v="60"/>
    <x v="1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x v="2672"/>
    <n v="1461337174"/>
    <b v="0"/>
    <x v="82"/>
    <x v="1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x v="2673"/>
    <n v="1401756143"/>
    <b v="0"/>
    <x v="74"/>
    <x v="1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x v="2674"/>
    <n v="1440529765"/>
    <b v="0"/>
    <x v="84"/>
    <x v="1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x v="2675"/>
    <n v="1422489694"/>
    <b v="0"/>
    <x v="83"/>
    <x v="1"/>
    <x v="37"/>
    <x v="50"/>
    <n v="44"/>
    <x v="2"/>
    <x v="37"/>
  </r>
  <r>
    <n v="2680"/>
    <s v="iHeart Pillow"/>
    <s v="iHeartPillow, Connecting loved ones"/>
    <x v="261"/>
    <n v="276"/>
    <x v="2"/>
    <x v="3"/>
    <x v="3"/>
    <x v="2676"/>
    <n v="1457327091"/>
    <b v="0"/>
    <x v="80"/>
    <x v="1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x v="2677"/>
    <n v="1402867750"/>
    <b v="0"/>
    <x v="84"/>
    <x v="1"/>
    <x v="19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x v="0"/>
    <x v="2678"/>
    <n v="1413838540"/>
    <b v="0"/>
    <x v="9"/>
    <x v="1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x v="2679"/>
    <n v="1422641240"/>
    <b v="0"/>
    <x v="83"/>
    <x v="1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x v="2680"/>
    <n v="1404165425"/>
    <b v="0"/>
    <x v="80"/>
    <x v="1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x v="2681"/>
    <n v="1424968930"/>
    <b v="0"/>
    <x v="29"/>
    <x v="1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x v="2682"/>
    <n v="1410391423"/>
    <b v="0"/>
    <x v="78"/>
    <x v="1"/>
    <x v="19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x v="0"/>
    <x v="2683"/>
    <n v="1432999318"/>
    <b v="0"/>
    <x v="78"/>
    <x v="1"/>
    <x v="19"/>
    <x v="50"/>
    <n v="0"/>
    <x v="7"/>
    <x v="19"/>
  </r>
  <r>
    <n v="2688"/>
    <s v="Mac N Cheez Food Truck"/>
    <s v="The amazing gourmet Mac N Cheez Food Truck Campaigne!"/>
    <x v="63"/>
    <n v="74"/>
    <x v="2"/>
    <x v="0"/>
    <x v="0"/>
    <x v="2684"/>
    <n v="1422067870"/>
    <b v="0"/>
    <x v="25"/>
    <x v="1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x v="2685"/>
    <n v="1467327890"/>
    <b v="0"/>
    <x v="29"/>
    <x v="1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x v="2686"/>
    <n v="1429410676"/>
    <b v="0"/>
    <x v="115"/>
    <x v="1"/>
    <x v="19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x v="5"/>
    <x v="2687"/>
    <n v="1427390557"/>
    <b v="0"/>
    <x v="84"/>
    <x v="1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x v="2688"/>
    <n v="1424678460"/>
    <b v="0"/>
    <x v="29"/>
    <x v="1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x v="2689"/>
    <n v="1405307966"/>
    <b v="0"/>
    <x v="83"/>
    <x v="1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x v="2690"/>
    <n v="1409109739"/>
    <b v="0"/>
    <x v="29"/>
    <x v="1"/>
    <x v="19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x v="0"/>
    <x v="2691"/>
    <n v="1423801318"/>
    <b v="0"/>
    <x v="83"/>
    <x v="1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x v="2692"/>
    <n v="1416600960"/>
    <b v="0"/>
    <x v="44"/>
    <x v="1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x v="2693"/>
    <n v="1435876423"/>
    <b v="0"/>
    <x v="47"/>
    <x v="1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x v="2694"/>
    <n v="1401312808"/>
    <b v="0"/>
    <x v="84"/>
    <x v="1"/>
    <x v="19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x v="5"/>
    <x v="2695"/>
    <n v="1404941463"/>
    <b v="0"/>
    <x v="78"/>
    <x v="1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x v="2696"/>
    <n v="1408481972"/>
    <b v="0"/>
    <x v="80"/>
    <x v="1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x v="2697"/>
    <n v="1488911734"/>
    <b v="0"/>
    <x v="67"/>
    <x v="1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x v="2698"/>
    <n v="1488827677"/>
    <b v="1"/>
    <x v="55"/>
    <x v="1"/>
    <x v="38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x v="10"/>
    <x v="2699"/>
    <n v="1485016430"/>
    <b v="0"/>
    <x v="43"/>
    <x v="1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x v="2700"/>
    <n v="1487709714"/>
    <b v="0"/>
    <x v="63"/>
    <x v="1"/>
    <x v="38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x v="0"/>
    <x v="2701"/>
    <n v="1486504758"/>
    <b v="0"/>
    <x v="22"/>
    <x v="1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x v="2702"/>
    <n v="1410937483"/>
    <b v="1"/>
    <x v="40"/>
    <x v="0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x v="2703"/>
    <n v="1367088443"/>
    <b v="1"/>
    <x v="476"/>
    <x v="0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x v="1"/>
    <x v="2704"/>
    <n v="1463935526"/>
    <b v="1"/>
    <x v="477"/>
    <x v="0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x v="2705"/>
    <n v="1472528141"/>
    <b v="1"/>
    <x v="478"/>
    <x v="0"/>
    <x v="38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x v="0"/>
    <x v="2706"/>
    <n v="1404797428"/>
    <b v="1"/>
    <x v="479"/>
    <x v="0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x v="2707"/>
    <n v="1400694790"/>
    <b v="1"/>
    <x v="196"/>
    <x v="0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x v="2708"/>
    <n v="1370568560"/>
    <b v="1"/>
    <x v="235"/>
    <x v="0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x v="2709"/>
    <n v="1447515684"/>
    <b v="1"/>
    <x v="480"/>
    <x v="0"/>
    <x v="38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x v="0"/>
    <x v="2710"/>
    <n v="1474040596"/>
    <b v="1"/>
    <x v="120"/>
    <x v="0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x v="2711"/>
    <n v="1453109628"/>
    <b v="1"/>
    <x v="481"/>
    <x v="0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x v="2712"/>
    <n v="1441699193"/>
    <b v="1"/>
    <x v="482"/>
    <x v="0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x v="2713"/>
    <n v="1414015049"/>
    <b v="1"/>
    <x v="166"/>
    <x v="0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x v="2714"/>
    <n v="1459865945"/>
    <b v="1"/>
    <x v="265"/>
    <x v="0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x v="2715"/>
    <n v="1455756294"/>
    <b v="0"/>
    <x v="50"/>
    <x v="0"/>
    <x v="38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x v="0"/>
    <x v="2716"/>
    <n v="1476270653"/>
    <b v="0"/>
    <x v="210"/>
    <x v="0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x v="2717"/>
    <n v="1375880598"/>
    <b v="0"/>
    <x v="314"/>
    <x v="0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x v="2718"/>
    <n v="1480538053"/>
    <b v="0"/>
    <x v="333"/>
    <x v="0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x v="2719"/>
    <n v="1414872488"/>
    <b v="0"/>
    <x v="282"/>
    <x v="0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x v="2720"/>
    <n v="1436860259"/>
    <b v="0"/>
    <x v="483"/>
    <x v="0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x v="2721"/>
    <n v="1484070735"/>
    <b v="0"/>
    <x v="116"/>
    <x v="0"/>
    <x v="30"/>
    <x v="14"/>
    <n v="511.65"/>
    <x v="2"/>
    <x v="30"/>
  </r>
  <r>
    <n v="2726"/>
    <s v="Krimston TWO - Dual SIM case for iPhone"/>
    <s v="Krimston TWO: iPhone Dual SIM Case"/>
    <x v="57"/>
    <n v="105745"/>
    <x v="0"/>
    <x v="0"/>
    <x v="0"/>
    <x v="2722"/>
    <n v="1458741311"/>
    <b v="0"/>
    <x v="442"/>
    <x v="0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x v="2723"/>
    <n v="1436804063"/>
    <b v="0"/>
    <x v="484"/>
    <x v="0"/>
    <x v="30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x v="0"/>
    <x v="2724"/>
    <n v="1448461434"/>
    <b v="0"/>
    <x v="413"/>
    <x v="0"/>
    <x v="30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x v="0"/>
    <x v="2725"/>
    <n v="1427867197"/>
    <b v="0"/>
    <x v="23"/>
    <x v="0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x v="2726"/>
    <n v="1363611575"/>
    <b v="0"/>
    <x v="345"/>
    <x v="0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x v="2727"/>
    <n v="1408624622"/>
    <b v="0"/>
    <x v="77"/>
    <x v="0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x v="2728"/>
    <n v="1366917828"/>
    <b v="0"/>
    <x v="96"/>
    <x v="0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x v="2729"/>
    <n v="1423463574"/>
    <b v="0"/>
    <x v="46"/>
    <x v="0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x v="2730"/>
    <n v="1473782592"/>
    <b v="0"/>
    <x v="430"/>
    <x v="0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x v="2731"/>
    <n v="1360551250"/>
    <b v="0"/>
    <x v="485"/>
    <x v="0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x v="2732"/>
    <n v="1395676773"/>
    <b v="0"/>
    <x v="6"/>
    <x v="0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x v="2733"/>
    <n v="1386108087"/>
    <b v="0"/>
    <x v="231"/>
    <x v="0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x v="2734"/>
    <n v="1473218804"/>
    <b v="0"/>
    <x v="41"/>
    <x v="0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x v="2735"/>
    <n v="1395436717"/>
    <b v="0"/>
    <x v="277"/>
    <x v="0"/>
    <x v="30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x v="0"/>
    <x v="2736"/>
    <n v="1423529152"/>
    <b v="0"/>
    <x v="57"/>
    <x v="0"/>
    <x v="30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x v="0"/>
    <x v="2737"/>
    <n v="1412005602"/>
    <b v="0"/>
    <x v="80"/>
    <x v="1"/>
    <x v="39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x v="0"/>
    <x v="2738"/>
    <n v="1335892587"/>
    <b v="0"/>
    <x v="59"/>
    <x v="1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x v="2739"/>
    <n v="1474271607"/>
    <b v="0"/>
    <x v="78"/>
    <x v="1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x v="2740"/>
    <n v="1327886998"/>
    <b v="0"/>
    <x v="19"/>
    <x v="1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x v="2741"/>
    <n v="1337125368"/>
    <b v="0"/>
    <x v="72"/>
    <x v="1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x v="2742"/>
    <n v="1406745911"/>
    <b v="0"/>
    <x v="10"/>
    <x v="1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x v="2743"/>
    <n v="1337095997"/>
    <b v="0"/>
    <x v="80"/>
    <x v="1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x v="2744"/>
    <n v="1470243802"/>
    <b v="0"/>
    <x v="80"/>
    <x v="1"/>
    <x v="39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x v="0"/>
    <x v="2745"/>
    <n v="1425582637"/>
    <b v="0"/>
    <x v="84"/>
    <x v="1"/>
    <x v="39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x v="0"/>
    <x v="2746"/>
    <n v="1340055345"/>
    <b v="0"/>
    <x v="78"/>
    <x v="1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x v="2747"/>
    <n v="1397855842"/>
    <b v="0"/>
    <x v="78"/>
    <x v="1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x v="2748"/>
    <n v="1320776504"/>
    <b v="0"/>
    <x v="25"/>
    <x v="1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x v="2749"/>
    <n v="1343425023"/>
    <b v="0"/>
    <x v="22"/>
    <x v="1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x v="2750"/>
    <n v="1407856551"/>
    <b v="0"/>
    <x v="78"/>
    <x v="1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x v="2751"/>
    <n v="1425927527"/>
    <b v="0"/>
    <x v="41"/>
    <x v="1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x v="2752"/>
    <n v="1386884201"/>
    <b v="0"/>
    <x v="51"/>
    <x v="1"/>
    <x v="39"/>
    <x v="54"/>
    <n v="31.76"/>
    <x v="3"/>
    <x v="39"/>
  </r>
  <r>
    <n v="2757"/>
    <s v="C is for Crooked"/>
    <s v="A children's letter book that Lampoons Hillary Clinton"/>
    <x v="15"/>
    <n v="10"/>
    <x v="2"/>
    <x v="0"/>
    <x v="0"/>
    <x v="2753"/>
    <n v="1469202332"/>
    <b v="0"/>
    <x v="84"/>
    <x v="1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x v="2754"/>
    <n v="1474886183"/>
    <b v="0"/>
    <x v="79"/>
    <x v="1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x v="2755"/>
    <n v="1464943666"/>
    <b v="0"/>
    <x v="84"/>
    <x v="1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x v="2756"/>
    <n v="1369134258"/>
    <b v="0"/>
    <x v="78"/>
    <x v="1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x v="2757"/>
    <n v="1354584693"/>
    <b v="0"/>
    <x v="80"/>
    <x v="1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x v="2758"/>
    <n v="1326934395"/>
    <b v="0"/>
    <x v="29"/>
    <x v="1"/>
    <x v="39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x v="0"/>
    <x v="2759"/>
    <n v="1365515684"/>
    <b v="0"/>
    <x v="83"/>
    <x v="1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x v="2760"/>
    <n v="1335855631"/>
    <b v="0"/>
    <x v="80"/>
    <x v="1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x v="2761"/>
    <n v="1350050028"/>
    <b v="0"/>
    <x v="78"/>
    <x v="1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x v="2762"/>
    <n v="1310486518"/>
    <b v="0"/>
    <x v="80"/>
    <x v="1"/>
    <x v="39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x v="5"/>
    <x v="2763"/>
    <n v="1434582050"/>
    <b v="0"/>
    <x v="83"/>
    <x v="1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x v="2764"/>
    <n v="1330440323"/>
    <b v="0"/>
    <x v="69"/>
    <x v="1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x v="2765"/>
    <n v="1397677790"/>
    <b v="0"/>
    <x v="84"/>
    <x v="1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x v="2766"/>
    <n v="1392569730"/>
    <b v="0"/>
    <x v="51"/>
    <x v="1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x v="2767"/>
    <n v="1355489140"/>
    <b v="0"/>
    <x v="78"/>
    <x v="1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x v="2768"/>
    <n v="1379710294"/>
    <b v="0"/>
    <x v="78"/>
    <x v="1"/>
    <x v="39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x v="5"/>
    <x v="2769"/>
    <n v="1460666721"/>
    <b v="0"/>
    <x v="29"/>
    <x v="1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x v="2770"/>
    <n v="1360119728"/>
    <b v="0"/>
    <x v="62"/>
    <x v="1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x v="2771"/>
    <n v="1321402754"/>
    <b v="0"/>
    <x v="84"/>
    <x v="1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x v="2772"/>
    <n v="1431414476"/>
    <b v="0"/>
    <x v="17"/>
    <x v="1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x v="2773"/>
    <n v="1434557004"/>
    <b v="0"/>
    <x v="29"/>
    <x v="1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x v="2774"/>
    <n v="1406417306"/>
    <b v="0"/>
    <x v="41"/>
    <x v="1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x v="2775"/>
    <n v="1445609021"/>
    <b v="0"/>
    <x v="29"/>
    <x v="1"/>
    <x v="39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x v="3"/>
    <x v="2776"/>
    <n v="1486550688"/>
    <b v="0"/>
    <x v="78"/>
    <x v="1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x v="2777"/>
    <n v="1421274954"/>
    <b v="0"/>
    <x v="33"/>
    <x v="0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x v="2778"/>
    <n v="1421964718"/>
    <b v="0"/>
    <x v="59"/>
    <x v="0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x v="2779"/>
    <n v="1428583846"/>
    <b v="0"/>
    <x v="42"/>
    <x v="0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x v="2780"/>
    <n v="1412794443"/>
    <b v="0"/>
    <x v="52"/>
    <x v="0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x v="2781"/>
    <n v="1467865967"/>
    <b v="0"/>
    <x v="136"/>
    <x v="0"/>
    <x v="6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x v="1"/>
    <x v="2782"/>
    <n v="1403703580"/>
    <b v="0"/>
    <x v="142"/>
    <x v="0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x v="2783"/>
    <n v="1403066752"/>
    <b v="0"/>
    <x v="44"/>
    <x v="0"/>
    <x v="6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x v="0"/>
    <x v="2784"/>
    <n v="1467219043"/>
    <b v="0"/>
    <x v="9"/>
    <x v="0"/>
    <x v="6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x v="0"/>
    <x v="2785"/>
    <n v="1424477934"/>
    <b v="0"/>
    <x v="54"/>
    <x v="0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x v="2786"/>
    <n v="1421101903"/>
    <b v="0"/>
    <x v="36"/>
    <x v="0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x v="2787"/>
    <n v="1470778559"/>
    <b v="0"/>
    <x v="33"/>
    <x v="0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x v="2788"/>
    <n v="1435469559"/>
    <b v="0"/>
    <x v="54"/>
    <x v="0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x v="2789"/>
    <n v="1434881005"/>
    <b v="0"/>
    <x v="196"/>
    <x v="0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x v="2790"/>
    <n v="1455640559"/>
    <b v="0"/>
    <x v="83"/>
    <x v="0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x v="2791"/>
    <n v="1400675841"/>
    <b v="0"/>
    <x v="9"/>
    <x v="0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x v="2792"/>
    <n v="1401972028"/>
    <b v="0"/>
    <x v="64"/>
    <x v="0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x v="2793"/>
    <n v="1402266840"/>
    <b v="0"/>
    <x v="225"/>
    <x v="0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x v="2794"/>
    <n v="1437063121"/>
    <b v="0"/>
    <x v="237"/>
    <x v="0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x v="2795"/>
    <n v="1463466070"/>
    <b v="0"/>
    <x v="208"/>
    <x v="0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x v="2796"/>
    <n v="1415193366"/>
    <b v="0"/>
    <x v="162"/>
    <x v="0"/>
    <x v="6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x v="2"/>
    <x v="2797"/>
    <n v="1411019409"/>
    <b v="0"/>
    <x v="62"/>
    <x v="0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x v="2798"/>
    <n v="1436283107"/>
    <b v="0"/>
    <x v="240"/>
    <x v="0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x v="2799"/>
    <n v="1433295276"/>
    <b v="0"/>
    <x v="261"/>
    <x v="0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x v="2800"/>
    <n v="1409395990"/>
    <b v="0"/>
    <x v="23"/>
    <x v="0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x v="2801"/>
    <n v="1438085273"/>
    <b v="0"/>
    <x v="59"/>
    <x v="0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x v="2802"/>
    <n v="1435645490"/>
    <b v="0"/>
    <x v="88"/>
    <x v="0"/>
    <x v="6"/>
    <x v="20"/>
    <n v="44.25"/>
    <x v="1"/>
    <x v="6"/>
  </r>
  <r>
    <n v="2807"/>
    <s v="The Commission Theatre Co."/>
    <s v="Bringing Shakespeare back to the Playwrights"/>
    <x v="10"/>
    <n v="6300"/>
    <x v="0"/>
    <x v="0"/>
    <x v="0"/>
    <x v="2803"/>
    <n v="1433019438"/>
    <b v="0"/>
    <x v="251"/>
    <x v="0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x v="2804"/>
    <n v="1437682735"/>
    <b v="0"/>
    <x v="50"/>
    <x v="0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x v="2805"/>
    <n v="1458647725"/>
    <b v="0"/>
    <x v="64"/>
    <x v="0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x v="2806"/>
    <n v="1398828064"/>
    <b v="0"/>
    <x v="7"/>
    <x v="0"/>
    <x v="6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x v="1"/>
    <x v="2807"/>
    <n v="1422100503"/>
    <b v="0"/>
    <x v="52"/>
    <x v="0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x v="2808"/>
    <n v="1424368298"/>
    <b v="0"/>
    <x v="183"/>
    <x v="0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x v="2809"/>
    <n v="1479577761"/>
    <b v="0"/>
    <x v="93"/>
    <x v="0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x v="2810"/>
    <n v="1428572115"/>
    <b v="0"/>
    <x v="31"/>
    <x v="0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x v="2811"/>
    <n v="1468003109"/>
    <b v="0"/>
    <x v="25"/>
    <x v="0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x v="2812"/>
    <n v="1435921992"/>
    <b v="0"/>
    <x v="39"/>
    <x v="0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x v="2813"/>
    <n v="1421680462"/>
    <b v="0"/>
    <x v="51"/>
    <x v="0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x v="2814"/>
    <n v="1441290086"/>
    <b v="0"/>
    <x v="332"/>
    <x v="0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x v="2815"/>
    <n v="1431693409"/>
    <b v="0"/>
    <x v="201"/>
    <x v="0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x v="2816"/>
    <n v="1454337589"/>
    <b v="0"/>
    <x v="9"/>
    <x v="0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x v="2817"/>
    <n v="1408918135"/>
    <b v="0"/>
    <x v="2"/>
    <x v="0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x v="2818"/>
    <n v="1424881492"/>
    <b v="0"/>
    <x v="225"/>
    <x v="0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x v="2819"/>
    <n v="1425428206"/>
    <b v="0"/>
    <x v="25"/>
    <x v="0"/>
    <x v="6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x v="0"/>
    <x v="2820"/>
    <n v="1431412196"/>
    <b v="0"/>
    <x v="41"/>
    <x v="0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x v="2821"/>
    <n v="1446663686"/>
    <b v="0"/>
    <x v="13"/>
    <x v="0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x v="2822"/>
    <n v="1434415812"/>
    <b v="0"/>
    <x v="10"/>
    <x v="0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x v="2823"/>
    <n v="1462379066"/>
    <b v="0"/>
    <x v="23"/>
    <x v="0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x v="2824"/>
    <n v="1441606869"/>
    <b v="0"/>
    <x v="174"/>
    <x v="0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x v="2825"/>
    <n v="1462443918"/>
    <b v="0"/>
    <x v="88"/>
    <x v="0"/>
    <x v="6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x v="0"/>
    <x v="2826"/>
    <n v="1398802148"/>
    <b v="0"/>
    <x v="202"/>
    <x v="0"/>
    <x v="6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x v="0"/>
    <x v="2827"/>
    <n v="1434484070"/>
    <b v="0"/>
    <x v="47"/>
    <x v="0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x v="2828"/>
    <n v="1414342894"/>
    <b v="0"/>
    <x v="195"/>
    <x v="0"/>
    <x v="6"/>
    <x v="41"/>
    <n v="30.19"/>
    <x v="1"/>
    <x v="6"/>
  </r>
  <r>
    <n v="2833"/>
    <s v="Star Man Rocket Man"/>
    <s v="A new play about exploring outer space"/>
    <x v="200"/>
    <n v="2923"/>
    <x v="0"/>
    <x v="0"/>
    <x v="0"/>
    <x v="2829"/>
    <n v="1442804633"/>
    <b v="0"/>
    <x v="2"/>
    <x v="0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x v="2830"/>
    <n v="1421362930"/>
    <b v="0"/>
    <x v="64"/>
    <x v="0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x v="2831"/>
    <n v="1446742417"/>
    <b v="0"/>
    <x v="251"/>
    <x v="0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x v="2832"/>
    <n v="1484115418"/>
    <b v="0"/>
    <x v="202"/>
    <x v="0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x v="2833"/>
    <n v="1446241684"/>
    <b v="0"/>
    <x v="64"/>
    <x v="0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x v="2834"/>
    <n v="1406039696"/>
    <b v="0"/>
    <x v="241"/>
    <x v="0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x v="2835"/>
    <n v="1406958354"/>
    <b v="0"/>
    <x v="162"/>
    <x v="0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x v="2836"/>
    <n v="1424825479"/>
    <b v="0"/>
    <x v="462"/>
    <x v="0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x v="2837"/>
    <n v="1444844697"/>
    <b v="0"/>
    <x v="29"/>
    <x v="1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x v="2838"/>
    <n v="1401058295"/>
    <b v="0"/>
    <x v="78"/>
    <x v="1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x v="2839"/>
    <n v="1462210950"/>
    <b v="0"/>
    <x v="78"/>
    <x v="1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x v="2840"/>
    <n v="1480943180"/>
    <b v="0"/>
    <x v="29"/>
    <x v="1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x v="2841"/>
    <n v="1428539033"/>
    <b v="0"/>
    <x v="70"/>
    <x v="1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x v="2842"/>
    <n v="1429029394"/>
    <b v="0"/>
    <x v="78"/>
    <x v="1"/>
    <x v="6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x v="0"/>
    <x v="2843"/>
    <n v="1458847265"/>
    <b v="0"/>
    <x v="78"/>
    <x v="1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x v="2844"/>
    <n v="1430321659"/>
    <b v="0"/>
    <x v="83"/>
    <x v="1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x v="2845"/>
    <n v="1458814600"/>
    <b v="0"/>
    <x v="29"/>
    <x v="1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x v="2846"/>
    <n v="1407370211"/>
    <b v="0"/>
    <x v="62"/>
    <x v="1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x v="2847"/>
    <n v="1453334629"/>
    <b v="0"/>
    <x v="78"/>
    <x v="1"/>
    <x v="6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x v="0"/>
    <x v="2848"/>
    <n v="1400720703"/>
    <b v="0"/>
    <x v="79"/>
    <x v="1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x v="2849"/>
    <n v="1405485297"/>
    <b v="0"/>
    <x v="78"/>
    <x v="1"/>
    <x v="6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x v="1"/>
    <x v="2850"/>
    <n v="1429290719"/>
    <b v="0"/>
    <x v="25"/>
    <x v="1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x v="2851"/>
    <n v="1451607071"/>
    <b v="0"/>
    <x v="81"/>
    <x v="1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x v="2852"/>
    <n v="1433897647"/>
    <b v="0"/>
    <x v="79"/>
    <x v="1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x v="2853"/>
    <n v="1482444295"/>
    <b v="0"/>
    <x v="41"/>
    <x v="1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x v="2854"/>
    <n v="1415711095"/>
    <b v="0"/>
    <x v="78"/>
    <x v="1"/>
    <x v="6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x v="2"/>
    <x v="2855"/>
    <n v="1439800904"/>
    <b v="0"/>
    <x v="29"/>
    <x v="1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x v="2856"/>
    <n v="1461179576"/>
    <b v="0"/>
    <x v="82"/>
    <x v="1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x v="2"/>
    <x v="2857"/>
    <n v="1441894248"/>
    <b v="0"/>
    <x v="83"/>
    <x v="1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x v="2858"/>
    <n v="1401044229"/>
    <b v="0"/>
    <x v="83"/>
    <x v="1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x v="2859"/>
    <n v="1405095123"/>
    <b v="0"/>
    <x v="29"/>
    <x v="1"/>
    <x v="6"/>
    <x v="50"/>
    <n v="20"/>
    <x v="1"/>
    <x v="6"/>
  </r>
  <r>
    <n v="2864"/>
    <s v="'Haunting Julia' by Alan Ayckbourn"/>
    <s v="Accessible, original theatre for all!"/>
    <x v="30"/>
    <n v="40"/>
    <x v="2"/>
    <x v="1"/>
    <x v="1"/>
    <x v="2860"/>
    <n v="1434552207"/>
    <b v="0"/>
    <x v="83"/>
    <x v="1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x v="2861"/>
    <n v="1415328259"/>
    <b v="0"/>
    <x v="78"/>
    <x v="1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x v="2862"/>
    <n v="1473893721"/>
    <b v="0"/>
    <x v="84"/>
    <x v="1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x v="2863"/>
    <n v="1465533672"/>
    <b v="0"/>
    <x v="73"/>
    <x v="1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x v="2864"/>
    <n v="1473105054"/>
    <b v="0"/>
    <x v="65"/>
    <x v="1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x v="2865"/>
    <n v="1466345681"/>
    <b v="0"/>
    <x v="81"/>
    <x v="1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x v="2866"/>
    <n v="1397709165"/>
    <b v="0"/>
    <x v="82"/>
    <x v="1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x v="2867"/>
    <n v="1417455813"/>
    <b v="0"/>
    <x v="62"/>
    <x v="1"/>
    <x v="6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x v="0"/>
    <x v="2868"/>
    <n v="1429584438"/>
    <b v="0"/>
    <x v="78"/>
    <x v="1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x v="2869"/>
    <n v="1419881831"/>
    <b v="0"/>
    <x v="22"/>
    <x v="1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x v="2870"/>
    <n v="1482092186"/>
    <b v="0"/>
    <x v="83"/>
    <x v="1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x v="2871"/>
    <n v="1459825493"/>
    <b v="0"/>
    <x v="83"/>
    <x v="1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x v="2872"/>
    <n v="1434477079"/>
    <b v="0"/>
    <x v="78"/>
    <x v="1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x v="2873"/>
    <n v="1477781724"/>
    <b v="0"/>
    <x v="79"/>
    <x v="1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x v="2874"/>
    <n v="1430750795"/>
    <b v="0"/>
    <x v="80"/>
    <x v="1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x v="2875"/>
    <n v="1450718661"/>
    <b v="0"/>
    <x v="29"/>
    <x v="1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x v="2876"/>
    <n v="1436305452"/>
    <b v="0"/>
    <x v="60"/>
    <x v="1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x v="2877"/>
    <n v="1412432436"/>
    <b v="0"/>
    <x v="78"/>
    <x v="1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x v="2878"/>
    <n v="1459520318"/>
    <b v="0"/>
    <x v="80"/>
    <x v="1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x v="2879"/>
    <n v="1451684437"/>
    <b v="0"/>
    <x v="81"/>
    <x v="1"/>
    <x v="6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x v="0"/>
    <x v="2880"/>
    <n v="1415208435"/>
    <b v="0"/>
    <x v="80"/>
    <x v="1"/>
    <x v="6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x v="0"/>
    <x v="2881"/>
    <n v="1423705801"/>
    <b v="0"/>
    <x v="81"/>
    <x v="1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x v="2882"/>
    <n v="1442243484"/>
    <b v="0"/>
    <x v="29"/>
    <x v="1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x v="2883"/>
    <n v="1418379324"/>
    <b v="0"/>
    <x v="29"/>
    <x v="1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x v="2884"/>
    <n v="1412945440"/>
    <b v="0"/>
    <x v="78"/>
    <x v="1"/>
    <x v="6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x v="0"/>
    <x v="2885"/>
    <n v="1406752985"/>
    <b v="0"/>
    <x v="25"/>
    <x v="1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x v="2886"/>
    <n v="1405100992"/>
    <b v="0"/>
    <x v="83"/>
    <x v="1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x v="2887"/>
    <n v="1455570728"/>
    <b v="0"/>
    <x v="73"/>
    <x v="1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x v="2888"/>
    <n v="1408381704"/>
    <b v="0"/>
    <x v="57"/>
    <x v="1"/>
    <x v="6"/>
    <x v="114"/>
    <n v="29.41"/>
    <x v="1"/>
    <x v="6"/>
  </r>
  <r>
    <n v="2893"/>
    <s v="REDISCOVERING KIA THE PLAY"/>
    <s v="Fundraising for REDISCOVERING KIA THE PLAY"/>
    <x v="10"/>
    <n v="25"/>
    <x v="2"/>
    <x v="0"/>
    <x v="0"/>
    <x v="2889"/>
    <n v="1415644395"/>
    <b v="0"/>
    <x v="84"/>
    <x v="1"/>
    <x v="6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x v="0"/>
    <x v="2890"/>
    <n v="1422920415"/>
    <b v="0"/>
    <x v="78"/>
    <x v="1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x v="2891"/>
    <n v="1403356792"/>
    <b v="0"/>
    <x v="80"/>
    <x v="1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x v="2892"/>
    <n v="1480283321"/>
    <b v="0"/>
    <x v="8"/>
    <x v="1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x v="2893"/>
    <n v="1441985458"/>
    <b v="0"/>
    <x v="83"/>
    <x v="1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x v="2894"/>
    <n v="1443715053"/>
    <b v="0"/>
    <x v="8"/>
    <x v="1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x v="2895"/>
    <n v="1464141158"/>
    <b v="0"/>
    <x v="78"/>
    <x v="1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x v="2896"/>
    <n v="1404970632"/>
    <b v="0"/>
    <x v="63"/>
    <x v="1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x v="2897"/>
    <n v="1418161339"/>
    <b v="0"/>
    <x v="84"/>
    <x v="1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x v="2898"/>
    <n v="1437820396"/>
    <b v="0"/>
    <x v="29"/>
    <x v="1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x v="2899"/>
    <n v="1436587218"/>
    <b v="0"/>
    <x v="80"/>
    <x v="1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x v="2900"/>
    <n v="1414538031"/>
    <b v="0"/>
    <x v="80"/>
    <x v="1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x v="2901"/>
    <n v="1472001713"/>
    <b v="0"/>
    <x v="57"/>
    <x v="1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x v="2902"/>
    <n v="1436888066"/>
    <b v="0"/>
    <x v="63"/>
    <x v="1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x v="2903"/>
    <n v="1458075837"/>
    <b v="0"/>
    <x v="84"/>
    <x v="1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x v="2904"/>
    <n v="1462815219"/>
    <b v="0"/>
    <x v="81"/>
    <x v="1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x v="2905"/>
    <n v="1413527001"/>
    <b v="0"/>
    <x v="29"/>
    <x v="1"/>
    <x v="6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x v="1"/>
    <x v="2906"/>
    <n v="1428955887"/>
    <b v="0"/>
    <x v="29"/>
    <x v="1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x v="2907"/>
    <n v="1431973626"/>
    <b v="0"/>
    <x v="25"/>
    <x v="1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x v="2908"/>
    <n v="1450235374"/>
    <b v="0"/>
    <x v="55"/>
    <x v="1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x v="2909"/>
    <n v="1404857339"/>
    <b v="0"/>
    <x v="84"/>
    <x v="1"/>
    <x v="6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x v="1"/>
    <x v="2910"/>
    <n v="1421185594"/>
    <b v="0"/>
    <x v="29"/>
    <x v="1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x v="2911"/>
    <n v="1455528790"/>
    <b v="0"/>
    <x v="83"/>
    <x v="1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x v="2912"/>
    <n v="1398511589"/>
    <b v="0"/>
    <x v="63"/>
    <x v="1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x v="2913"/>
    <n v="1440826647"/>
    <b v="0"/>
    <x v="82"/>
    <x v="1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x v="2914"/>
    <n v="1443712007"/>
    <b v="0"/>
    <x v="9"/>
    <x v="1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x v="0"/>
    <x v="2915"/>
    <n v="1404658329"/>
    <b v="0"/>
    <x v="79"/>
    <x v="1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x v="2916"/>
    <n v="1424718070"/>
    <b v="0"/>
    <x v="62"/>
    <x v="1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x v="2917"/>
    <n v="1409087804"/>
    <b v="0"/>
    <x v="83"/>
    <x v="0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x v="2918"/>
    <n v="1428094727"/>
    <b v="0"/>
    <x v="79"/>
    <x v="0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x v="2919"/>
    <n v="1420774779"/>
    <b v="0"/>
    <x v="73"/>
    <x v="0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x v="2920"/>
    <n v="1428585710"/>
    <b v="0"/>
    <x v="206"/>
    <x v="0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x v="2921"/>
    <n v="1407852068"/>
    <b v="0"/>
    <x v="473"/>
    <x v="0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x v="2922"/>
    <n v="1423506179"/>
    <b v="0"/>
    <x v="133"/>
    <x v="0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x v="2923"/>
    <n v="1402934629"/>
    <b v="0"/>
    <x v="64"/>
    <x v="0"/>
    <x v="40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x v="0"/>
    <x v="2924"/>
    <n v="1454543846"/>
    <b v="0"/>
    <x v="54"/>
    <x v="0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x v="2925"/>
    <n v="1398432758"/>
    <b v="0"/>
    <x v="58"/>
    <x v="0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x v="2926"/>
    <n v="1428415264"/>
    <b v="0"/>
    <x v="95"/>
    <x v="0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x v="2927"/>
    <n v="1408604363"/>
    <b v="0"/>
    <x v="82"/>
    <x v="0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x v="2928"/>
    <n v="1421812637"/>
    <b v="0"/>
    <x v="44"/>
    <x v="0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x v="2929"/>
    <n v="1462489053"/>
    <b v="0"/>
    <x v="241"/>
    <x v="0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x v="2930"/>
    <n v="1400253364"/>
    <b v="0"/>
    <x v="77"/>
    <x v="0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x v="2931"/>
    <n v="1467468008"/>
    <b v="0"/>
    <x v="70"/>
    <x v="0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x v="2932"/>
    <n v="1412091423"/>
    <b v="0"/>
    <x v="69"/>
    <x v="0"/>
    <x v="40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x v="1"/>
    <x v="2933"/>
    <n v="1402657113"/>
    <b v="0"/>
    <x v="165"/>
    <x v="0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x v="2934"/>
    <n v="1420044814"/>
    <b v="0"/>
    <x v="58"/>
    <x v="0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x v="2935"/>
    <n v="1406316312"/>
    <b v="0"/>
    <x v="20"/>
    <x v="0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x v="2936"/>
    <n v="1418150018"/>
    <b v="0"/>
    <x v="51"/>
    <x v="0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x v="2937"/>
    <n v="1422658955"/>
    <b v="0"/>
    <x v="29"/>
    <x v="1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x v="2938"/>
    <n v="1448565459"/>
    <b v="0"/>
    <x v="91"/>
    <x v="1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x v="2939"/>
    <n v="1426302380"/>
    <b v="0"/>
    <x v="78"/>
    <x v="1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x v="2940"/>
    <n v="1431122198"/>
    <b v="0"/>
    <x v="29"/>
    <x v="1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x v="2941"/>
    <n v="1429845660"/>
    <b v="0"/>
    <x v="78"/>
    <x v="1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x v="2942"/>
    <n v="1468673092"/>
    <b v="0"/>
    <x v="84"/>
    <x v="1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x v="2943"/>
    <n v="1475760567"/>
    <b v="0"/>
    <x v="62"/>
    <x v="1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x v="2944"/>
    <n v="1428075293"/>
    <b v="0"/>
    <x v="82"/>
    <x v="1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x v="2945"/>
    <n v="1445370317"/>
    <b v="0"/>
    <x v="84"/>
    <x v="1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x v="2946"/>
    <n v="1450946752"/>
    <b v="0"/>
    <x v="78"/>
    <x v="1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x v="2947"/>
    <n v="1408648573"/>
    <b v="0"/>
    <x v="6"/>
    <x v="1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x v="2948"/>
    <n v="1473957239"/>
    <b v="0"/>
    <x v="22"/>
    <x v="1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x v="2949"/>
    <n v="1441738821"/>
    <b v="0"/>
    <x v="83"/>
    <x v="1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x v="2950"/>
    <n v="1487944803"/>
    <b v="0"/>
    <x v="78"/>
    <x v="1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x v="2951"/>
    <n v="1431884849"/>
    <b v="0"/>
    <x v="202"/>
    <x v="1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x v="2952"/>
    <n v="1459810850"/>
    <b v="0"/>
    <x v="9"/>
    <x v="1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x v="2953"/>
    <n v="1422317772"/>
    <b v="0"/>
    <x v="83"/>
    <x v="1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x v="2954"/>
    <n v="1457548917"/>
    <b v="0"/>
    <x v="78"/>
    <x v="1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x v="2955"/>
    <n v="1462666325"/>
    <b v="0"/>
    <x v="78"/>
    <x v="1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x v="2956"/>
    <n v="1407867023"/>
    <b v="0"/>
    <x v="78"/>
    <x v="1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x v="2957"/>
    <n v="1424927159"/>
    <b v="0"/>
    <x v="52"/>
    <x v="0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x v="2958"/>
    <n v="1422769906"/>
    <b v="0"/>
    <x v="9"/>
    <x v="0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x v="2959"/>
    <n v="1433243824"/>
    <b v="0"/>
    <x v="15"/>
    <x v="0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x v="2960"/>
    <n v="1404769819"/>
    <b v="0"/>
    <x v="193"/>
    <x v="0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x v="2961"/>
    <n v="1433698233"/>
    <b v="0"/>
    <x v="70"/>
    <x v="0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x v="2962"/>
    <n v="1439833412"/>
    <b v="0"/>
    <x v="130"/>
    <x v="0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x v="2963"/>
    <n v="1423284292"/>
    <b v="0"/>
    <x v="26"/>
    <x v="0"/>
    <x v="6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x v="0"/>
    <x v="2964"/>
    <n v="1470227660"/>
    <b v="0"/>
    <x v="5"/>
    <x v="0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x v="2965"/>
    <n v="1428087153"/>
    <b v="0"/>
    <x v="57"/>
    <x v="0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x v="2966"/>
    <n v="1403107451"/>
    <b v="0"/>
    <x v="110"/>
    <x v="0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x v="2967"/>
    <n v="1406908078"/>
    <b v="0"/>
    <x v="68"/>
    <x v="0"/>
    <x v="6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x v="0"/>
    <x v="2968"/>
    <n v="1479609520"/>
    <b v="0"/>
    <x v="57"/>
    <x v="0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x v="2969"/>
    <n v="1449171508"/>
    <b v="0"/>
    <x v="51"/>
    <x v="0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x v="2970"/>
    <n v="1409275671"/>
    <b v="0"/>
    <x v="45"/>
    <x v="0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x v="2971"/>
    <n v="1414599886"/>
    <b v="0"/>
    <x v="116"/>
    <x v="0"/>
    <x v="6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x v="1"/>
    <x v="2972"/>
    <n v="1456421530"/>
    <b v="0"/>
    <x v="25"/>
    <x v="0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x v="2973"/>
    <n v="1421960934"/>
    <b v="0"/>
    <x v="209"/>
    <x v="0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x v="2974"/>
    <n v="1412954547"/>
    <b v="0"/>
    <x v="38"/>
    <x v="0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x v="0"/>
    <x v="2975"/>
    <n v="1419104823"/>
    <b v="0"/>
    <x v="67"/>
    <x v="0"/>
    <x v="6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x v="0"/>
    <x v="2976"/>
    <n v="1438639130"/>
    <b v="0"/>
    <x v="54"/>
    <x v="0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x v="2977"/>
    <n v="1439126756"/>
    <b v="1"/>
    <x v="174"/>
    <x v="0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x v="2978"/>
    <n v="1452616143"/>
    <b v="1"/>
    <x v="211"/>
    <x v="0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x v="2979"/>
    <n v="1410534636"/>
    <b v="1"/>
    <x v="486"/>
    <x v="0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x v="2980"/>
    <n v="1469428881"/>
    <b v="1"/>
    <x v="423"/>
    <x v="0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x v="2981"/>
    <n v="1476228128"/>
    <b v="0"/>
    <x v="112"/>
    <x v="0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x v="2982"/>
    <n v="1456920006"/>
    <b v="0"/>
    <x v="66"/>
    <x v="0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x v="2983"/>
    <n v="1473837751"/>
    <b v="0"/>
    <x v="236"/>
    <x v="0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x v="2984"/>
    <n v="1463820081"/>
    <b v="0"/>
    <x v="33"/>
    <x v="0"/>
    <x v="38"/>
    <x v="8"/>
    <n v="35.71"/>
    <x v="1"/>
    <x v="38"/>
  </r>
  <r>
    <n v="2989"/>
    <s v="Let's Light Up The Gem!"/>
    <s v="Bring the movies back to Bethel, Maine."/>
    <x v="22"/>
    <n v="35307"/>
    <x v="0"/>
    <x v="0"/>
    <x v="0"/>
    <x v="2985"/>
    <n v="1448756962"/>
    <b v="0"/>
    <x v="487"/>
    <x v="0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x v="2986"/>
    <n v="1449150420"/>
    <b v="0"/>
    <x v="74"/>
    <x v="0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x v="2987"/>
    <n v="1483646730"/>
    <b v="0"/>
    <x v="251"/>
    <x v="0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x v="2988"/>
    <n v="1473445510"/>
    <b v="0"/>
    <x v="31"/>
    <x v="0"/>
    <x v="38"/>
    <x v="2"/>
    <n v="48.98"/>
    <x v="1"/>
    <x v="38"/>
  </r>
  <r>
    <n v="2993"/>
    <s v="TRUE WEST: Think, Dog! Productions"/>
    <s v="Help us build the Kitchen from Hell!"/>
    <x v="28"/>
    <n v="1003"/>
    <x v="0"/>
    <x v="0"/>
    <x v="0"/>
    <x v="2989"/>
    <n v="1453406867"/>
    <b v="0"/>
    <x v="19"/>
    <x v="0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x v="2990"/>
    <n v="1409743772"/>
    <b v="0"/>
    <x v="211"/>
    <x v="0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x v="2991"/>
    <n v="1482249471"/>
    <b v="0"/>
    <x v="437"/>
    <x v="0"/>
    <x v="38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x v="0"/>
    <x v="2992"/>
    <n v="1427493240"/>
    <b v="0"/>
    <x v="413"/>
    <x v="0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x v="2993"/>
    <n v="1486661793"/>
    <b v="0"/>
    <x v="248"/>
    <x v="0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x v="2994"/>
    <n v="1400474329"/>
    <b v="0"/>
    <x v="488"/>
    <x v="0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x v="807"/>
    <n v="1487094360"/>
    <b v="0"/>
    <x v="9"/>
    <x v="0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x v="2995"/>
    <n v="1484682670"/>
    <b v="0"/>
    <x v="22"/>
    <x v="0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x v="2996"/>
    <n v="1465853382"/>
    <b v="0"/>
    <x v="489"/>
    <x v="0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x v="2997"/>
    <n v="1353960252"/>
    <b v="0"/>
    <x v="201"/>
    <x v="0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x v="2998"/>
    <n v="1454098976"/>
    <b v="0"/>
    <x v="57"/>
    <x v="0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x v="2999"/>
    <n v="1413493724"/>
    <b v="0"/>
    <x v="490"/>
    <x v="0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x v="3000"/>
    <n v="1410019905"/>
    <b v="0"/>
    <x v="115"/>
    <x v="0"/>
    <x v="38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x v="5"/>
    <x v="3001"/>
    <n v="1415988591"/>
    <b v="0"/>
    <x v="174"/>
    <x v="0"/>
    <x v="38"/>
    <x v="29"/>
    <n v="88.87"/>
    <x v="1"/>
    <x v="38"/>
  </r>
  <r>
    <n v="3007"/>
    <s v="Bethlem"/>
    <s v="Consuite for 2015 CoreCon.  An adventure into insanity."/>
    <x v="20"/>
    <n v="1080"/>
    <x v="0"/>
    <x v="0"/>
    <x v="0"/>
    <x v="3002"/>
    <n v="1428124283"/>
    <b v="0"/>
    <x v="9"/>
    <x v="0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x v="3003"/>
    <n v="1450760719"/>
    <b v="0"/>
    <x v="55"/>
    <x v="0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x v="3004"/>
    <n v="1414417240"/>
    <b v="0"/>
    <x v="130"/>
    <x v="0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x v="3005"/>
    <n v="1419364719"/>
    <b v="0"/>
    <x v="41"/>
    <x v="0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x v="3006"/>
    <n v="1448536516"/>
    <b v="0"/>
    <x v="20"/>
    <x v="0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x v="3007"/>
    <n v="1421772730"/>
    <b v="0"/>
    <x v="165"/>
    <x v="0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x v="3008"/>
    <n v="1432325049"/>
    <b v="0"/>
    <x v="329"/>
    <x v="0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x v="3009"/>
    <n v="1412737080"/>
    <b v="0"/>
    <x v="491"/>
    <x v="0"/>
    <x v="38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x v="0"/>
    <x v="3010"/>
    <n v="1401125238"/>
    <b v="0"/>
    <x v="244"/>
    <x v="0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x v="3011"/>
    <n v="1400504952"/>
    <b v="0"/>
    <x v="17"/>
    <x v="0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x v="3012"/>
    <n v="1405974243"/>
    <b v="0"/>
    <x v="180"/>
    <x v="0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x v="3013"/>
    <n v="1433747376"/>
    <b v="0"/>
    <x v="14"/>
    <x v="0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x v="3014"/>
    <n v="1398801620"/>
    <b v="0"/>
    <x v="334"/>
    <x v="0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x v="3015"/>
    <n v="1434399533"/>
    <b v="0"/>
    <x v="209"/>
    <x v="0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x v="3016"/>
    <n v="1476715869"/>
    <b v="0"/>
    <x v="273"/>
    <x v="0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x v="3017"/>
    <n v="1468450409"/>
    <b v="0"/>
    <x v="95"/>
    <x v="0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x v="3018"/>
    <n v="1430151186"/>
    <b v="0"/>
    <x v="79"/>
    <x v="0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x v="3019"/>
    <n v="1346975475"/>
    <b v="0"/>
    <x v="0"/>
    <x v="0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x v="3020"/>
    <n v="1399032813"/>
    <b v="0"/>
    <x v="108"/>
    <x v="0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x v="3021"/>
    <n v="1487329292"/>
    <b v="0"/>
    <x v="20"/>
    <x v="0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x v="3022"/>
    <n v="1424278451"/>
    <b v="0"/>
    <x v="492"/>
    <x v="0"/>
    <x v="38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x v="0"/>
    <x v="3023"/>
    <n v="1468650025"/>
    <b v="0"/>
    <x v="221"/>
    <x v="0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x v="3024"/>
    <n v="1413824447"/>
    <b v="0"/>
    <x v="493"/>
    <x v="0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x v="3025"/>
    <n v="1439834171"/>
    <b v="0"/>
    <x v="14"/>
    <x v="0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x v="3026"/>
    <n v="1471295447"/>
    <b v="0"/>
    <x v="60"/>
    <x v="0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x v="3027"/>
    <n v="1439341459"/>
    <b v="0"/>
    <x v="20"/>
    <x v="0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x v="3028"/>
    <n v="1468895925"/>
    <b v="0"/>
    <x v="23"/>
    <x v="0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x v="3029"/>
    <n v="1475326255"/>
    <b v="0"/>
    <x v="494"/>
    <x v="0"/>
    <x v="38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x v="0"/>
    <x v="3030"/>
    <n v="1365082009"/>
    <b v="0"/>
    <x v="495"/>
    <x v="0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x v="3031"/>
    <n v="1373568644"/>
    <b v="0"/>
    <x v="313"/>
    <x v="0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x v="3032"/>
    <n v="1279574773"/>
    <b v="0"/>
    <x v="58"/>
    <x v="0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x v="3033"/>
    <n v="1451887397"/>
    <b v="0"/>
    <x v="74"/>
    <x v="0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x v="3034"/>
    <n v="1386011038"/>
    <b v="0"/>
    <x v="163"/>
    <x v="0"/>
    <x v="38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x v="0"/>
    <x v="3035"/>
    <n v="1434999621"/>
    <b v="0"/>
    <x v="288"/>
    <x v="0"/>
    <x v="38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x v="0"/>
    <x v="3036"/>
    <n v="1450731048"/>
    <b v="0"/>
    <x v="195"/>
    <x v="0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x v="3037"/>
    <n v="1441557047"/>
    <b v="0"/>
    <x v="77"/>
    <x v="0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x v="3038"/>
    <n v="1426815699"/>
    <b v="0"/>
    <x v="130"/>
    <x v="0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x v="3039"/>
    <n v="1453137998"/>
    <b v="0"/>
    <x v="239"/>
    <x v="0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x v="3040"/>
    <n v="1406087055"/>
    <b v="0"/>
    <x v="31"/>
    <x v="0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x v="3041"/>
    <n v="1407784586"/>
    <b v="0"/>
    <x v="6"/>
    <x v="0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x v="0"/>
    <x v="3042"/>
    <n v="1457999054"/>
    <b v="0"/>
    <x v="9"/>
    <x v="0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x v="3043"/>
    <n v="1417556262"/>
    <b v="0"/>
    <x v="5"/>
    <x v="0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x v="3044"/>
    <n v="1431649255"/>
    <b v="0"/>
    <x v="241"/>
    <x v="0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x v="0"/>
    <x v="3045"/>
    <n v="1459828960"/>
    <b v="0"/>
    <x v="82"/>
    <x v="0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x v="3046"/>
    <n v="1483955945"/>
    <b v="1"/>
    <x v="2"/>
    <x v="1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x v="3047"/>
    <n v="1430237094"/>
    <b v="0"/>
    <x v="84"/>
    <x v="1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x v="3048"/>
    <n v="1407781013"/>
    <b v="0"/>
    <x v="83"/>
    <x v="1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x v="3049"/>
    <n v="1422043154"/>
    <b v="0"/>
    <x v="78"/>
    <x v="1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x v="3050"/>
    <n v="1415660390"/>
    <b v="0"/>
    <x v="29"/>
    <x v="1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x v="3051"/>
    <n v="1406819784"/>
    <b v="0"/>
    <x v="78"/>
    <x v="1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x v="3052"/>
    <n v="1457105811"/>
    <b v="0"/>
    <x v="78"/>
    <x v="1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x v="3053"/>
    <n v="1459414740"/>
    <b v="0"/>
    <x v="83"/>
    <x v="1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x v="3054"/>
    <n v="1404944846"/>
    <b v="0"/>
    <x v="202"/>
    <x v="1"/>
    <x v="38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x v="0"/>
    <x v="3055"/>
    <n v="1440830134"/>
    <b v="0"/>
    <x v="79"/>
    <x v="1"/>
    <x v="38"/>
    <x v="50"/>
    <n v="55.83"/>
    <x v="1"/>
    <x v="38"/>
  </r>
  <r>
    <n v="3061"/>
    <s v="Help Save Parkway Cinemas!"/>
    <s v="Save a historic Local theater."/>
    <x v="80"/>
    <n v="0"/>
    <x v="2"/>
    <x v="0"/>
    <x v="0"/>
    <x v="3056"/>
    <n v="1405363748"/>
    <b v="0"/>
    <x v="78"/>
    <x v="1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x v="3057"/>
    <n v="1441111892"/>
    <b v="0"/>
    <x v="85"/>
    <x v="1"/>
    <x v="38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x v="0"/>
    <x v="3058"/>
    <n v="1474150138"/>
    <b v="0"/>
    <x v="23"/>
    <x v="1"/>
    <x v="38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x v="0"/>
    <x v="3059"/>
    <n v="1445483246"/>
    <b v="0"/>
    <x v="250"/>
    <x v="1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x v="3060"/>
    <n v="1404523172"/>
    <b v="0"/>
    <x v="84"/>
    <x v="1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x v="3061"/>
    <n v="1465536537"/>
    <b v="0"/>
    <x v="41"/>
    <x v="1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x v="3062"/>
    <n v="1439245879"/>
    <b v="0"/>
    <x v="29"/>
    <x v="1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x v="3063"/>
    <n v="1442421352"/>
    <b v="0"/>
    <x v="84"/>
    <x v="1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x v="3064"/>
    <n v="1415995234"/>
    <b v="0"/>
    <x v="63"/>
    <x v="1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x v="3065"/>
    <n v="1479317769"/>
    <b v="0"/>
    <x v="38"/>
    <x v="1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x v="3066"/>
    <n v="1428082481"/>
    <b v="0"/>
    <x v="27"/>
    <x v="1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x v="3067"/>
    <n v="1476549262"/>
    <b v="0"/>
    <x v="84"/>
    <x v="1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x v="3068"/>
    <n v="1429287900"/>
    <b v="0"/>
    <x v="63"/>
    <x v="1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x v="3069"/>
    <n v="1455025359"/>
    <b v="0"/>
    <x v="83"/>
    <x v="1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x v="3070"/>
    <n v="1467253640"/>
    <b v="0"/>
    <x v="9"/>
    <x v="1"/>
    <x v="38"/>
    <x v="114"/>
    <n v="64.8"/>
    <x v="1"/>
    <x v="38"/>
  </r>
  <r>
    <n v="3076"/>
    <s v="10,000 Hours"/>
    <s v="Helping female comedians get in their 10,000 Hours of practice!"/>
    <x v="3"/>
    <n v="1506"/>
    <x v="2"/>
    <x v="0"/>
    <x v="0"/>
    <x v="3071"/>
    <n v="1439221123"/>
    <b v="0"/>
    <x v="133"/>
    <x v="1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x v="3072"/>
    <n v="1485903478"/>
    <b v="0"/>
    <x v="84"/>
    <x v="1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x v="3073"/>
    <n v="1422328795"/>
    <b v="0"/>
    <x v="83"/>
    <x v="1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x v="3074"/>
    <n v="1424452035"/>
    <b v="0"/>
    <x v="74"/>
    <x v="1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x v="3075"/>
    <n v="1414456844"/>
    <b v="0"/>
    <x v="63"/>
    <x v="1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x v="3076"/>
    <n v="1440130891"/>
    <b v="0"/>
    <x v="81"/>
    <x v="1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x v="3077"/>
    <n v="1445033346"/>
    <b v="0"/>
    <x v="78"/>
    <x v="1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x v="3078"/>
    <n v="1406986278"/>
    <b v="0"/>
    <x v="83"/>
    <x v="1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x v="3079"/>
    <n v="1428340931"/>
    <b v="0"/>
    <x v="79"/>
    <x v="1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x v="3080"/>
    <n v="1440969159"/>
    <b v="0"/>
    <x v="82"/>
    <x v="1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x v="3081"/>
    <n v="1434643559"/>
    <b v="0"/>
    <x v="83"/>
    <x v="1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x v="3082"/>
    <n v="1477107390"/>
    <b v="0"/>
    <x v="84"/>
    <x v="1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x v="3083"/>
    <n v="1418046247"/>
    <b v="0"/>
    <x v="83"/>
    <x v="1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x v="3084"/>
    <n v="1465304483"/>
    <b v="0"/>
    <x v="43"/>
    <x v="1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x v="3085"/>
    <n v="1425325145"/>
    <b v="0"/>
    <x v="82"/>
    <x v="1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x v="3086"/>
    <n v="1468622743"/>
    <b v="0"/>
    <x v="82"/>
    <x v="1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x v="3087"/>
    <n v="1441723912"/>
    <b v="0"/>
    <x v="64"/>
    <x v="1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x v="2806"/>
    <n v="1398980941"/>
    <b v="0"/>
    <x v="57"/>
    <x v="1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x v="3088"/>
    <n v="1437591956"/>
    <b v="0"/>
    <x v="29"/>
    <x v="1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x v="3089"/>
    <n v="1464827780"/>
    <b v="0"/>
    <x v="29"/>
    <x v="1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x v="3090"/>
    <n v="1429559326"/>
    <b v="0"/>
    <x v="25"/>
    <x v="1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x v="3091"/>
    <n v="1474027501"/>
    <b v="0"/>
    <x v="288"/>
    <x v="1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x v="3092"/>
    <n v="1450724449"/>
    <b v="0"/>
    <x v="74"/>
    <x v="1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x v="3093"/>
    <n v="1452659591"/>
    <b v="0"/>
    <x v="81"/>
    <x v="1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x v="3094"/>
    <n v="1411224975"/>
    <b v="0"/>
    <x v="62"/>
    <x v="1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x v="3095"/>
    <n v="1434445937"/>
    <b v="0"/>
    <x v="8"/>
    <x v="1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x v="3096"/>
    <n v="1467619818"/>
    <b v="0"/>
    <x v="240"/>
    <x v="1"/>
    <x v="38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x v="0"/>
    <x v="3097"/>
    <n v="1428896706"/>
    <b v="0"/>
    <x v="84"/>
    <x v="1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x v="3098"/>
    <n v="1420235311"/>
    <b v="0"/>
    <x v="81"/>
    <x v="1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x v="3099"/>
    <n v="1408986916"/>
    <b v="0"/>
    <x v="162"/>
    <x v="1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x v="3100"/>
    <n v="1440497876"/>
    <b v="0"/>
    <x v="80"/>
    <x v="1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x v="3101"/>
    <n v="1430767951"/>
    <b v="0"/>
    <x v="60"/>
    <x v="1"/>
    <x v="38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x v="0"/>
    <x v="3102"/>
    <n v="1425053994"/>
    <b v="0"/>
    <x v="84"/>
    <x v="1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x v="3103"/>
    <n v="1406170810"/>
    <b v="0"/>
    <x v="229"/>
    <x v="1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x v="0"/>
    <x v="3104"/>
    <n v="1484009119"/>
    <b v="0"/>
    <x v="29"/>
    <x v="1"/>
    <x v="38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x v="0"/>
    <x v="3105"/>
    <n v="1409753820"/>
    <b v="0"/>
    <x v="88"/>
    <x v="1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x v="3106"/>
    <n v="1472784934"/>
    <b v="0"/>
    <x v="82"/>
    <x v="1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x v="3107"/>
    <n v="1426699982"/>
    <b v="0"/>
    <x v="77"/>
    <x v="1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x v="3108"/>
    <n v="1406128250"/>
    <b v="0"/>
    <x v="78"/>
    <x v="1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x v="3109"/>
    <n v="1462531427"/>
    <b v="0"/>
    <x v="29"/>
    <x v="1"/>
    <x v="38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x v="0"/>
    <x v="3110"/>
    <n v="1426681325"/>
    <b v="0"/>
    <x v="73"/>
    <x v="1"/>
    <x v="38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x v="1"/>
    <x v="3111"/>
    <n v="1463648360"/>
    <b v="0"/>
    <x v="29"/>
    <x v="1"/>
    <x v="38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x v="9"/>
    <x v="3112"/>
    <n v="1465832123"/>
    <b v="0"/>
    <x v="84"/>
    <x v="1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x v="3113"/>
    <n v="1424826332"/>
    <b v="0"/>
    <x v="29"/>
    <x v="1"/>
    <x v="38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x v="3"/>
    <x v="3114"/>
    <n v="1457303796"/>
    <b v="0"/>
    <x v="73"/>
    <x v="1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x v="5"/>
    <x v="3115"/>
    <n v="1406564335"/>
    <b v="0"/>
    <x v="29"/>
    <x v="1"/>
    <x v="38"/>
    <x v="60"/>
    <n v="10"/>
    <x v="1"/>
    <x v="38"/>
  </r>
  <r>
    <n v="3122"/>
    <s v="be back soon (Canceled)"/>
    <s v="cancelled until further notice"/>
    <x v="212"/>
    <n v="116"/>
    <x v="1"/>
    <x v="0"/>
    <x v="0"/>
    <x v="3116"/>
    <n v="1478298132"/>
    <b v="0"/>
    <x v="84"/>
    <x v="1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x v="3117"/>
    <n v="1465516198"/>
    <b v="0"/>
    <x v="493"/>
    <x v="1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x v="3118"/>
    <n v="1417718601"/>
    <b v="0"/>
    <x v="80"/>
    <x v="1"/>
    <x v="38"/>
    <x v="50"/>
    <n v="6.5"/>
    <x v="1"/>
    <x v="38"/>
  </r>
  <r>
    <n v="3125"/>
    <s v="N/A (Canceled)"/>
    <s v="N/A"/>
    <x v="86"/>
    <n v="0"/>
    <x v="1"/>
    <x v="0"/>
    <x v="0"/>
    <x v="3119"/>
    <n v="1449550672"/>
    <b v="0"/>
    <x v="78"/>
    <x v="1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x v="3120"/>
    <n v="1456532762"/>
    <b v="0"/>
    <x v="57"/>
    <x v="1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x v="3121"/>
    <n v="1422650029"/>
    <b v="0"/>
    <x v="78"/>
    <x v="1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x v="3122"/>
    <n v="1487101741"/>
    <b v="0"/>
    <x v="27"/>
    <x v="1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x v="3123"/>
    <n v="1489090419"/>
    <b v="0"/>
    <x v="29"/>
    <x v="1"/>
    <x v="6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x v="0"/>
    <x v="3124"/>
    <n v="1489504916"/>
    <b v="0"/>
    <x v="80"/>
    <x v="1"/>
    <x v="6"/>
    <x v="65"/>
    <n v="93.75"/>
    <x v="1"/>
    <x v="6"/>
  </r>
  <r>
    <n v="3131"/>
    <s v="SNAKE EYES"/>
    <s v="A Staged Reading of &quot;Snake Eyes,&quot; a new play by Alex Rafala"/>
    <x v="393"/>
    <n v="645"/>
    <x v="3"/>
    <x v="0"/>
    <x v="0"/>
    <x v="3125"/>
    <n v="1489067645"/>
    <b v="0"/>
    <x v="8"/>
    <x v="1"/>
    <x v="6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x v="0"/>
    <x v="3126"/>
    <n v="1487579060"/>
    <b v="0"/>
    <x v="29"/>
    <x v="1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x v="3127"/>
    <n v="1487770434"/>
    <b v="0"/>
    <x v="38"/>
    <x v="1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x v="3128"/>
    <n v="1488820619"/>
    <b v="0"/>
    <x v="8"/>
    <x v="1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x v="3129"/>
    <n v="1489376321"/>
    <b v="0"/>
    <x v="63"/>
    <x v="1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x v="1"/>
    <x v="3130"/>
    <n v="1487847954"/>
    <b v="0"/>
    <x v="19"/>
    <x v="1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x v="3131"/>
    <n v="1489439669"/>
    <b v="0"/>
    <x v="29"/>
    <x v="1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x v="3132"/>
    <n v="1489591807"/>
    <b v="0"/>
    <x v="78"/>
    <x v="1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x v="3133"/>
    <n v="1487485760"/>
    <b v="0"/>
    <x v="79"/>
    <x v="1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x v="3134"/>
    <n v="1488993303"/>
    <b v="0"/>
    <x v="80"/>
    <x v="1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x v="3135"/>
    <n v="1488823488"/>
    <b v="0"/>
    <x v="22"/>
    <x v="1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x v="3136"/>
    <n v="1487333939"/>
    <b v="0"/>
    <x v="83"/>
    <x v="1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x v="3137"/>
    <n v="1489480556"/>
    <b v="0"/>
    <x v="78"/>
    <x v="1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x v="3138"/>
    <n v="1488459307"/>
    <b v="0"/>
    <x v="209"/>
    <x v="1"/>
    <x v="6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x v="0"/>
    <x v="3139"/>
    <n v="1485478734"/>
    <b v="0"/>
    <x v="78"/>
    <x v="1"/>
    <x v="6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x v="10"/>
    <x v="3140"/>
    <n v="1488471766"/>
    <b v="0"/>
    <x v="8"/>
    <x v="1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x v="3141"/>
    <n v="1411859755"/>
    <b v="1"/>
    <x v="496"/>
    <x v="0"/>
    <x v="6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x v="0"/>
    <x v="3142"/>
    <n v="1410278284"/>
    <b v="1"/>
    <x v="7"/>
    <x v="0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x v="3143"/>
    <n v="1352766300"/>
    <b v="1"/>
    <x v="20"/>
    <x v="0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x v="3144"/>
    <n v="1288160403"/>
    <b v="1"/>
    <x v="201"/>
    <x v="0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x v="3145"/>
    <n v="1407787774"/>
    <b v="1"/>
    <x v="69"/>
    <x v="0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x v="3146"/>
    <n v="1380833367"/>
    <b v="1"/>
    <x v="85"/>
    <x v="0"/>
    <x v="6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x v="0"/>
    <x v="3147"/>
    <n v="1301542937"/>
    <b v="1"/>
    <x v="198"/>
    <x v="0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x v="3148"/>
    <n v="1330722058"/>
    <b v="1"/>
    <x v="252"/>
    <x v="0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x v="3149"/>
    <n v="1353412725"/>
    <b v="1"/>
    <x v="177"/>
    <x v="0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x v="3150"/>
    <n v="1335567144"/>
    <b v="1"/>
    <x v="30"/>
    <x v="0"/>
    <x v="6"/>
    <x v="21"/>
    <n v="62.92"/>
    <x v="1"/>
    <x v="6"/>
  </r>
  <r>
    <n v="3157"/>
    <s v="Summer FourPlay"/>
    <s v="Four Directors.  Four One Acts.  Four Genres.  For You."/>
    <x v="23"/>
    <n v="4040"/>
    <x v="0"/>
    <x v="0"/>
    <x v="0"/>
    <x v="3151"/>
    <n v="1404932105"/>
    <b v="1"/>
    <x v="14"/>
    <x v="0"/>
    <x v="6"/>
    <x v="7"/>
    <n v="98.54"/>
    <x v="1"/>
    <x v="6"/>
  </r>
  <r>
    <n v="3158"/>
    <s v="Nursery Crimes"/>
    <s v="A 40s crime-noir play using nursery rhyme characters."/>
    <x v="10"/>
    <n v="5700"/>
    <x v="0"/>
    <x v="0"/>
    <x v="0"/>
    <x v="3152"/>
    <n v="1371931752"/>
    <b v="1"/>
    <x v="50"/>
    <x v="0"/>
    <x v="6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x v="0"/>
    <x v="3153"/>
    <n v="1323221761"/>
    <b v="1"/>
    <x v="47"/>
    <x v="0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x v="3154"/>
    <n v="1405923687"/>
    <b v="1"/>
    <x v="7"/>
    <x v="0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x v="3155"/>
    <n v="1410785522"/>
    <b v="1"/>
    <x v="142"/>
    <x v="0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x v="3156"/>
    <n v="1402331262"/>
    <b v="1"/>
    <x v="287"/>
    <x v="0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x v="3157"/>
    <n v="1400263525"/>
    <b v="1"/>
    <x v="250"/>
    <x v="0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x v="3158"/>
    <n v="1399490415"/>
    <b v="1"/>
    <x v="26"/>
    <x v="0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x v="73"/>
    <n v="1302493760"/>
    <b v="1"/>
    <x v="64"/>
    <x v="0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x v="3159"/>
    <n v="1414514153"/>
    <b v="1"/>
    <x v="497"/>
    <x v="0"/>
    <x v="6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x v="0"/>
    <x v="3160"/>
    <n v="1405743181"/>
    <b v="1"/>
    <x v="165"/>
    <x v="0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x v="3161"/>
    <n v="1399948353"/>
    <b v="1"/>
    <x v="42"/>
    <x v="0"/>
    <x v="6"/>
    <x v="39"/>
    <n v="50.9"/>
    <x v="1"/>
    <x v="6"/>
  </r>
  <r>
    <n v="3169"/>
    <s v="The Window"/>
    <s v="We're bringing The Window to the Cherry Lane Theater in January 2014."/>
    <x v="6"/>
    <n v="8241"/>
    <x v="0"/>
    <x v="0"/>
    <x v="0"/>
    <x v="3162"/>
    <n v="1384364561"/>
    <b v="1"/>
    <x v="141"/>
    <x v="0"/>
    <x v="6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x v="0"/>
    <x v="3163"/>
    <n v="1401414944"/>
    <b v="1"/>
    <x v="26"/>
    <x v="0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x v="3164"/>
    <n v="1459953358"/>
    <b v="1"/>
    <x v="27"/>
    <x v="0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x v="3165"/>
    <n v="1326648668"/>
    <b v="1"/>
    <x v="60"/>
    <x v="0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x v="3166"/>
    <n v="1409173492"/>
    <b v="1"/>
    <x v="142"/>
    <x v="0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x v="3167"/>
    <n v="1407789908"/>
    <b v="1"/>
    <x v="23"/>
    <x v="0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x v="3168"/>
    <n v="1292793427"/>
    <b v="1"/>
    <x v="65"/>
    <x v="0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x v="3169"/>
    <n v="1374531631"/>
    <b v="1"/>
    <x v="165"/>
    <x v="0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x v="3170"/>
    <n v="1400774409"/>
    <b v="1"/>
    <x v="13"/>
    <x v="0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x v="3171"/>
    <n v="1402929075"/>
    <b v="1"/>
    <x v="76"/>
    <x v="0"/>
    <x v="6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x v="0"/>
    <x v="3172"/>
    <n v="1365699071"/>
    <b v="1"/>
    <x v="95"/>
    <x v="0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x v="3173"/>
    <n v="1400666049"/>
    <b v="1"/>
    <x v="43"/>
    <x v="0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x v="3174"/>
    <n v="1400570787"/>
    <b v="1"/>
    <x v="41"/>
    <x v="0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x v="3175"/>
    <n v="1323211621"/>
    <b v="1"/>
    <x v="299"/>
    <x v="0"/>
    <x v="6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x v="0"/>
    <x v="3176"/>
    <n v="1375729469"/>
    <b v="1"/>
    <x v="32"/>
    <x v="0"/>
    <x v="6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x v="0"/>
    <x v="3177"/>
    <n v="1401666631"/>
    <b v="1"/>
    <x v="67"/>
    <x v="0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x v="3178"/>
    <n v="1404948441"/>
    <b v="1"/>
    <x v="54"/>
    <x v="0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x v="3179"/>
    <n v="1408313438"/>
    <b v="1"/>
    <x v="16"/>
    <x v="0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x v="3180"/>
    <n v="1405439973"/>
    <b v="1"/>
    <x v="138"/>
    <x v="0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x v="3181"/>
    <n v="1432115902"/>
    <b v="0"/>
    <x v="82"/>
    <x v="1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x v="3182"/>
    <n v="1429863532"/>
    <b v="0"/>
    <x v="10"/>
    <x v="1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x v="3183"/>
    <n v="1478662675"/>
    <b v="0"/>
    <x v="78"/>
    <x v="1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x v="3184"/>
    <n v="1466186869"/>
    <b v="0"/>
    <x v="80"/>
    <x v="1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x v="3185"/>
    <n v="1421274859"/>
    <b v="0"/>
    <x v="22"/>
    <x v="1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x v="3186"/>
    <n v="1420586056"/>
    <b v="0"/>
    <x v="54"/>
    <x v="1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x v="3187"/>
    <n v="1435368598"/>
    <b v="0"/>
    <x v="78"/>
    <x v="1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x v="3188"/>
    <n v="1421158542"/>
    <b v="0"/>
    <x v="70"/>
    <x v="1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x v="3189"/>
    <n v="1433254875"/>
    <b v="0"/>
    <x v="79"/>
    <x v="1"/>
    <x v="40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x v="8"/>
    <x v="3190"/>
    <n v="1420458618"/>
    <b v="0"/>
    <x v="80"/>
    <x v="1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x v="3191"/>
    <n v="1420798277"/>
    <b v="0"/>
    <x v="83"/>
    <x v="1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x v="3192"/>
    <n v="1407435418"/>
    <b v="0"/>
    <x v="28"/>
    <x v="1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x v="3193"/>
    <n v="1459410101"/>
    <b v="0"/>
    <x v="29"/>
    <x v="1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x v="3194"/>
    <n v="1407695077"/>
    <b v="0"/>
    <x v="84"/>
    <x v="1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x v="3195"/>
    <n v="1445027346"/>
    <b v="0"/>
    <x v="20"/>
    <x v="1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x v="3196"/>
    <n v="1440632622"/>
    <b v="0"/>
    <x v="79"/>
    <x v="1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x v="3197"/>
    <n v="1434558479"/>
    <b v="0"/>
    <x v="78"/>
    <x v="1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x v="3198"/>
    <n v="1427878772"/>
    <b v="0"/>
    <x v="8"/>
    <x v="1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x v="3199"/>
    <n v="1440052651"/>
    <b v="0"/>
    <x v="78"/>
    <x v="1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x v="3200"/>
    <n v="1424587207"/>
    <b v="0"/>
    <x v="17"/>
    <x v="1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x v="3201"/>
    <n v="1404743477"/>
    <b v="1"/>
    <x v="141"/>
    <x v="0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x v="3202"/>
    <n v="1400512658"/>
    <b v="1"/>
    <x v="334"/>
    <x v="0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x v="3203"/>
    <n v="1334442519"/>
    <b v="1"/>
    <x v="65"/>
    <x v="0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x v="3204"/>
    <n v="1405346680"/>
    <b v="1"/>
    <x v="498"/>
    <x v="0"/>
    <x v="6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x v="0"/>
    <x v="3205"/>
    <n v="1404932751"/>
    <b v="1"/>
    <x v="225"/>
    <x v="0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x v="3206"/>
    <n v="1434478759"/>
    <b v="1"/>
    <x v="5"/>
    <x v="0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x v="3207"/>
    <n v="1448823673"/>
    <b v="1"/>
    <x v="248"/>
    <x v="0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x v="3208"/>
    <n v="1438617471"/>
    <b v="1"/>
    <x v="179"/>
    <x v="0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x v="3209"/>
    <n v="1433934371"/>
    <b v="1"/>
    <x v="2"/>
    <x v="0"/>
    <x v="6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x v="0"/>
    <x v="3210"/>
    <n v="1475672784"/>
    <b v="1"/>
    <x v="201"/>
    <x v="0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x v="3211"/>
    <n v="1417132986"/>
    <b v="1"/>
    <x v="192"/>
    <x v="0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x v="3212"/>
    <n v="1424043347"/>
    <b v="1"/>
    <x v="46"/>
    <x v="0"/>
    <x v="6"/>
    <x v="8"/>
    <n v="168.25"/>
    <x v="1"/>
    <x v="6"/>
  </r>
  <r>
    <n v="3220"/>
    <s v="Burners"/>
    <s v="A sci-fi thriller for the stage opening March 10 in Los Angeles."/>
    <x v="36"/>
    <n v="15126"/>
    <x v="0"/>
    <x v="0"/>
    <x v="0"/>
    <x v="3213"/>
    <n v="1486411204"/>
    <b v="1"/>
    <x v="211"/>
    <x v="0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x v="3214"/>
    <n v="1433090603"/>
    <b v="1"/>
    <x v="116"/>
    <x v="0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x v="3215"/>
    <n v="1443016697"/>
    <b v="1"/>
    <x v="87"/>
    <x v="0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x v="3216"/>
    <n v="1437508976"/>
    <b v="1"/>
    <x v="142"/>
    <x v="0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x v="3217"/>
    <n v="1479932713"/>
    <b v="1"/>
    <x v="499"/>
    <x v="0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x v="3218"/>
    <n v="1463145938"/>
    <b v="1"/>
    <x v="70"/>
    <x v="0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x v="3219"/>
    <n v="1443621612"/>
    <b v="1"/>
    <x v="64"/>
    <x v="0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x v="3220"/>
    <n v="1482095436"/>
    <b v="0"/>
    <x v="209"/>
    <x v="0"/>
    <x v="6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x v="0"/>
    <x v="3221"/>
    <n v="1447606884"/>
    <b v="1"/>
    <x v="77"/>
    <x v="0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x v="3222"/>
    <n v="1413874798"/>
    <b v="1"/>
    <x v="91"/>
    <x v="0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x v="341"/>
    <n v="1410840126"/>
    <b v="1"/>
    <x v="77"/>
    <x v="0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x v="3223"/>
    <n v="1458254347"/>
    <b v="0"/>
    <x v="33"/>
    <x v="0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x v="3224"/>
    <n v="1459711917"/>
    <b v="1"/>
    <x v="55"/>
    <x v="0"/>
    <x v="6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x v="0"/>
    <x v="3225"/>
    <n v="1485890355"/>
    <b v="0"/>
    <x v="42"/>
    <x v="0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x v="3226"/>
    <n v="1483124208"/>
    <b v="0"/>
    <x v="248"/>
    <x v="0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x v="3227"/>
    <n v="1464769251"/>
    <b v="1"/>
    <x v="331"/>
    <x v="0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x v="3228"/>
    <n v="1480370433"/>
    <b v="0"/>
    <x v="238"/>
    <x v="0"/>
    <x v="6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x v="0"/>
    <x v="3229"/>
    <n v="1441452184"/>
    <b v="1"/>
    <x v="314"/>
    <x v="0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x v="3230"/>
    <n v="1433160898"/>
    <b v="1"/>
    <x v="1"/>
    <x v="0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x v="3231"/>
    <n v="1443665293"/>
    <b v="1"/>
    <x v="201"/>
    <x v="0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x v="3232"/>
    <n v="1484843948"/>
    <b v="0"/>
    <x v="69"/>
    <x v="0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x v="3233"/>
    <n v="1410421670"/>
    <b v="1"/>
    <x v="157"/>
    <x v="0"/>
    <x v="6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x v="3234"/>
    <n v="1408558092"/>
    <b v="1"/>
    <x v="275"/>
    <x v="0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x v="3235"/>
    <n v="1442283562"/>
    <b v="1"/>
    <x v="26"/>
    <x v="0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x v="3236"/>
    <n v="1478018382"/>
    <b v="0"/>
    <x v="50"/>
    <x v="0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x v="3237"/>
    <n v="1431354258"/>
    <b v="0"/>
    <x v="500"/>
    <x v="0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x v="3238"/>
    <n v="1439551200"/>
    <b v="1"/>
    <x v="189"/>
    <x v="0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x v="3239"/>
    <n v="1434104712"/>
    <b v="1"/>
    <x v="7"/>
    <x v="0"/>
    <x v="6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x v="0"/>
    <x v="3240"/>
    <n v="1425590357"/>
    <b v="1"/>
    <x v="452"/>
    <x v="0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x v="3241"/>
    <n v="1432230914"/>
    <b v="1"/>
    <x v="106"/>
    <x v="0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x v="3242"/>
    <n v="1412617724"/>
    <b v="1"/>
    <x v="496"/>
    <x v="0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x v="3243"/>
    <n v="1432315966"/>
    <b v="1"/>
    <x v="9"/>
    <x v="0"/>
    <x v="6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x v="1"/>
    <x v="3244"/>
    <n v="1470655240"/>
    <b v="1"/>
    <x v="133"/>
    <x v="0"/>
    <x v="6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x v="0"/>
    <x v="3245"/>
    <n v="1471701028"/>
    <b v="1"/>
    <x v="248"/>
    <x v="0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x v="3246"/>
    <n v="1424743409"/>
    <b v="1"/>
    <x v="153"/>
    <x v="0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x v="3247"/>
    <n v="1410114375"/>
    <b v="1"/>
    <x v="59"/>
    <x v="0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x v="3248"/>
    <n v="1432129577"/>
    <b v="1"/>
    <x v="282"/>
    <x v="0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x v="3249"/>
    <n v="1485177952"/>
    <b v="0"/>
    <x v="14"/>
    <x v="0"/>
    <x v="6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x v="0"/>
    <x v="3250"/>
    <n v="1418159861"/>
    <b v="1"/>
    <x v="11"/>
    <x v="0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x v="3251"/>
    <n v="1472753745"/>
    <b v="1"/>
    <x v="174"/>
    <x v="0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x v="3252"/>
    <n v="1445875718"/>
    <b v="1"/>
    <x v="196"/>
    <x v="0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x v="3253"/>
    <n v="1434475476"/>
    <b v="1"/>
    <x v="72"/>
    <x v="0"/>
    <x v="6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x v="0"/>
    <x v="3254"/>
    <n v="1416555262"/>
    <b v="1"/>
    <x v="179"/>
    <x v="0"/>
    <x v="6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x v="3255"/>
    <n v="1444220588"/>
    <b v="1"/>
    <x v="32"/>
    <x v="0"/>
    <x v="6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x v="0"/>
    <x v="3256"/>
    <n v="1421089938"/>
    <b v="1"/>
    <x v="72"/>
    <x v="0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x v="3257"/>
    <n v="1446570315"/>
    <b v="1"/>
    <x v="287"/>
    <x v="0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x v="0"/>
    <x v="3258"/>
    <n v="1431435122"/>
    <b v="1"/>
    <x v="430"/>
    <x v="0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x v="3259"/>
    <n v="1434564660"/>
    <b v="1"/>
    <x v="449"/>
    <x v="0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x v="3260"/>
    <n v="1470692528"/>
    <b v="1"/>
    <x v="288"/>
    <x v="0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x v="3261"/>
    <n v="1431509397"/>
    <b v="1"/>
    <x v="16"/>
    <x v="0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x v="3262"/>
    <n v="1434113265"/>
    <b v="1"/>
    <x v="209"/>
    <x v="0"/>
    <x v="6"/>
    <x v="21"/>
    <n v="61"/>
    <x v="1"/>
    <x v="6"/>
  </r>
  <r>
    <n v="3271"/>
    <s v="Saxon Court at Southwark Playhouse"/>
    <s v="A razor sharp satire to darken your Christmas."/>
    <x v="15"/>
    <n v="1950"/>
    <x v="0"/>
    <x v="1"/>
    <x v="1"/>
    <x v="3263"/>
    <n v="1412332175"/>
    <b v="1"/>
    <x v="13"/>
    <x v="0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x v="3264"/>
    <n v="1444219209"/>
    <b v="1"/>
    <x v="108"/>
    <x v="0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x v="3265"/>
    <n v="1472498042"/>
    <b v="1"/>
    <x v="64"/>
    <x v="0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x v="3266"/>
    <n v="1454259272"/>
    <b v="1"/>
    <x v="172"/>
    <x v="0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x v="3267"/>
    <n v="1421183271"/>
    <b v="1"/>
    <x v="8"/>
    <x v="0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x v="3268"/>
    <n v="1456526879"/>
    <b v="1"/>
    <x v="61"/>
    <x v="0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x v="3269"/>
    <n v="1413735806"/>
    <b v="1"/>
    <x v="61"/>
    <x v="0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x v="3270"/>
    <n v="1430425303"/>
    <b v="1"/>
    <x v="69"/>
    <x v="0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x v="3271"/>
    <n v="1456885659"/>
    <b v="0"/>
    <x v="287"/>
    <x v="0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x v="3272"/>
    <n v="1430158198"/>
    <b v="0"/>
    <x v="209"/>
    <x v="0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x v="3273"/>
    <n v="1438561705"/>
    <b v="0"/>
    <x v="5"/>
    <x v="0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x v="3274"/>
    <n v="1458103188"/>
    <b v="0"/>
    <x v="186"/>
    <x v="0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x v="3275"/>
    <n v="1452448298"/>
    <b v="0"/>
    <x v="5"/>
    <x v="0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x v="3276"/>
    <n v="1452546853"/>
    <b v="0"/>
    <x v="41"/>
    <x v="0"/>
    <x v="6"/>
    <x v="21"/>
    <n v="203.2"/>
    <x v="1"/>
    <x v="6"/>
  </r>
  <r>
    <n v="3285"/>
    <s v="By Morning"/>
    <s v="A new play by Matthew Gasda"/>
    <x v="402"/>
    <n v="5604"/>
    <x v="0"/>
    <x v="0"/>
    <x v="0"/>
    <x v="3277"/>
    <n v="1485556626"/>
    <b v="0"/>
    <x v="75"/>
    <x v="0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x v="3278"/>
    <n v="1468699782"/>
    <b v="0"/>
    <x v="259"/>
    <x v="0"/>
    <x v="6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x v="5"/>
    <x v="3279"/>
    <n v="1446573628"/>
    <b v="0"/>
    <x v="69"/>
    <x v="0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x v="3280"/>
    <n v="1463337315"/>
    <b v="0"/>
    <x v="447"/>
    <x v="0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x v="3281"/>
    <n v="1485161402"/>
    <b v="0"/>
    <x v="20"/>
    <x v="0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x v="3282"/>
    <n v="1486642891"/>
    <b v="0"/>
    <x v="250"/>
    <x v="0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x v="3283"/>
    <n v="1439743900"/>
    <b v="0"/>
    <x v="25"/>
    <x v="0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x v="3284"/>
    <n v="1444069748"/>
    <b v="0"/>
    <x v="41"/>
    <x v="0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x v="3285"/>
    <n v="1486030352"/>
    <b v="0"/>
    <x v="110"/>
    <x v="0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x v="3286"/>
    <n v="1431867554"/>
    <b v="0"/>
    <x v="54"/>
    <x v="0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x v="3287"/>
    <n v="1472294229"/>
    <b v="0"/>
    <x v="74"/>
    <x v="0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x v="3288"/>
    <n v="1446401372"/>
    <b v="0"/>
    <x v="5"/>
    <x v="0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x v="3289"/>
    <n v="1436380256"/>
    <b v="0"/>
    <x v="34"/>
    <x v="0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x v="3290"/>
    <n v="1440370768"/>
    <b v="0"/>
    <x v="250"/>
    <x v="0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x v="3291"/>
    <n v="1442268063"/>
    <b v="0"/>
    <x v="287"/>
    <x v="0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x v="3292"/>
    <n v="1428515462"/>
    <b v="0"/>
    <x v="106"/>
    <x v="0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x v="3293"/>
    <n v="1466185176"/>
    <b v="0"/>
    <x v="16"/>
    <x v="0"/>
    <x v="6"/>
    <x v="18"/>
    <n v="57.2"/>
    <x v="1"/>
    <x v="6"/>
  </r>
  <r>
    <n v="3302"/>
    <s v="El muro de BorÃ­s KiÃ©n"/>
    <s v="FilosofÃ­a de los anÃ³nimos"/>
    <x v="33"/>
    <n v="8685"/>
    <x v="0"/>
    <x v="3"/>
    <x v="3"/>
    <x v="3294"/>
    <n v="1478507176"/>
    <b v="0"/>
    <x v="133"/>
    <x v="0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x v="3295"/>
    <n v="1424533084"/>
    <b v="0"/>
    <x v="2"/>
    <x v="0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x v="3296"/>
    <n v="1479826752"/>
    <b v="0"/>
    <x v="489"/>
    <x v="0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x v="3297"/>
    <n v="1435782748"/>
    <b v="0"/>
    <x v="9"/>
    <x v="0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x v="3298"/>
    <n v="1462252542"/>
    <b v="0"/>
    <x v="241"/>
    <x v="0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x v="3299"/>
    <n v="1460683339"/>
    <b v="0"/>
    <x v="9"/>
    <x v="0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x v="3300"/>
    <n v="1458766965"/>
    <b v="0"/>
    <x v="7"/>
    <x v="0"/>
    <x v="6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x v="1"/>
    <x v="3301"/>
    <n v="1473953778"/>
    <b v="0"/>
    <x v="162"/>
    <x v="0"/>
    <x v="6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x v="0"/>
    <x v="3302"/>
    <n v="1441577825"/>
    <b v="0"/>
    <x v="162"/>
    <x v="0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x v="3303"/>
    <n v="1442473210"/>
    <b v="0"/>
    <x v="43"/>
    <x v="0"/>
    <x v="6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x v="0"/>
    <x v="3304"/>
    <n v="1477077946"/>
    <b v="0"/>
    <x v="14"/>
    <x v="0"/>
    <x v="6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x v="3305"/>
    <n v="1452664317"/>
    <b v="0"/>
    <x v="60"/>
    <x v="0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x v="3306"/>
    <n v="1428733511"/>
    <b v="0"/>
    <x v="6"/>
    <x v="0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x v="3307"/>
    <n v="1459927041"/>
    <b v="0"/>
    <x v="30"/>
    <x v="0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x v="3308"/>
    <n v="1404680075"/>
    <b v="0"/>
    <x v="207"/>
    <x v="0"/>
    <x v="6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x v="3309"/>
    <n v="1462755424"/>
    <b v="0"/>
    <x v="59"/>
    <x v="0"/>
    <x v="6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x v="5"/>
    <x v="3310"/>
    <n v="1456902893"/>
    <b v="0"/>
    <x v="58"/>
    <x v="0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x v="3311"/>
    <n v="1418824986"/>
    <b v="0"/>
    <x v="38"/>
    <x v="0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x v="3312"/>
    <n v="1463965557"/>
    <b v="0"/>
    <x v="44"/>
    <x v="0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x v="3313"/>
    <n v="1412216665"/>
    <b v="0"/>
    <x v="41"/>
    <x v="0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x v="3314"/>
    <n v="1464653696"/>
    <b v="0"/>
    <x v="23"/>
    <x v="0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x v="3315"/>
    <n v="1472201208"/>
    <b v="0"/>
    <x v="72"/>
    <x v="0"/>
    <x v="6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x v="3"/>
    <x v="3316"/>
    <n v="1463925590"/>
    <b v="0"/>
    <x v="73"/>
    <x v="0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x v="3317"/>
    <n v="1425235877"/>
    <b v="0"/>
    <x v="41"/>
    <x v="0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x v="3318"/>
    <n v="1423242505"/>
    <b v="0"/>
    <x v="7"/>
    <x v="0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x v="3319"/>
    <n v="1460105966"/>
    <b v="0"/>
    <x v="51"/>
    <x v="0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x v="3320"/>
    <n v="1404308883"/>
    <b v="0"/>
    <x v="82"/>
    <x v="0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x v="1"/>
    <x v="3321"/>
    <n v="1405583108"/>
    <b v="0"/>
    <x v="55"/>
    <x v="0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x v="3322"/>
    <n v="1425331068"/>
    <b v="0"/>
    <x v="50"/>
    <x v="0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x v="3323"/>
    <n v="1441125886"/>
    <b v="0"/>
    <x v="71"/>
    <x v="0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x v="0"/>
    <x v="3324"/>
    <n v="1403210330"/>
    <b v="0"/>
    <x v="183"/>
    <x v="0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x v="3325"/>
    <n v="1432484080"/>
    <b v="0"/>
    <x v="112"/>
    <x v="0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x v="3326"/>
    <n v="1435667422"/>
    <b v="0"/>
    <x v="67"/>
    <x v="0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x v="3327"/>
    <n v="1404749446"/>
    <b v="0"/>
    <x v="287"/>
    <x v="0"/>
    <x v="6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x v="1"/>
    <x v="3328"/>
    <n v="1457429646"/>
    <b v="0"/>
    <x v="82"/>
    <x v="0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x v="3329"/>
    <n v="1411109167"/>
    <b v="0"/>
    <x v="69"/>
    <x v="0"/>
    <x v="6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x v="0"/>
    <x v="3330"/>
    <n v="1486129680"/>
    <b v="0"/>
    <x v="300"/>
    <x v="0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x v="3331"/>
    <n v="1467129518"/>
    <b v="0"/>
    <x v="5"/>
    <x v="0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x v="3332"/>
    <n v="1478906554"/>
    <b v="0"/>
    <x v="44"/>
    <x v="0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x v="3333"/>
    <n v="1463771421"/>
    <b v="0"/>
    <x v="33"/>
    <x v="0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x v="3334"/>
    <n v="1425020810"/>
    <b v="0"/>
    <x v="76"/>
    <x v="0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x v="3335"/>
    <n v="1458770384"/>
    <b v="0"/>
    <x v="23"/>
    <x v="0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x v="3336"/>
    <n v="1406782093"/>
    <b v="0"/>
    <x v="244"/>
    <x v="0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x v="3337"/>
    <n v="1424226768"/>
    <b v="0"/>
    <x v="62"/>
    <x v="0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x v="3338"/>
    <n v="1424306110"/>
    <b v="0"/>
    <x v="59"/>
    <x v="0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x v="3339"/>
    <n v="1461503654"/>
    <b v="0"/>
    <x v="19"/>
    <x v="0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x v="3340"/>
    <n v="1459949080"/>
    <b v="0"/>
    <x v="1"/>
    <x v="0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x v="3341"/>
    <n v="1463971172"/>
    <b v="0"/>
    <x v="25"/>
    <x v="0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x v="3342"/>
    <n v="1445791811"/>
    <b v="0"/>
    <x v="13"/>
    <x v="0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x v="3343"/>
    <n v="1402910965"/>
    <b v="0"/>
    <x v="241"/>
    <x v="0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x v="3344"/>
    <n v="1462492178"/>
    <b v="0"/>
    <x v="16"/>
    <x v="0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x v="3345"/>
    <n v="1461061350"/>
    <b v="0"/>
    <x v="34"/>
    <x v="0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x v="0"/>
    <x v="3346"/>
    <n v="1443029206"/>
    <b v="0"/>
    <x v="165"/>
    <x v="0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x v="3347"/>
    <n v="1461941527"/>
    <b v="0"/>
    <x v="41"/>
    <x v="0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x v="3348"/>
    <n v="1466019272"/>
    <b v="0"/>
    <x v="74"/>
    <x v="0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x v="3349"/>
    <n v="1404295310"/>
    <b v="0"/>
    <x v="64"/>
    <x v="0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x v="3350"/>
    <n v="1413790079"/>
    <b v="0"/>
    <x v="372"/>
    <x v="0"/>
    <x v="6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x v="0"/>
    <x v="3351"/>
    <n v="1484097734"/>
    <b v="0"/>
    <x v="23"/>
    <x v="0"/>
    <x v="6"/>
    <x v="6"/>
    <n v="184.78"/>
    <x v="1"/>
    <x v="6"/>
  </r>
  <r>
    <n v="3360"/>
    <s v="Pretty Butch"/>
    <s v="World Premiere, an M1 Singapore Fringe Festival 2017 commission."/>
    <x v="7"/>
    <n v="9124"/>
    <x v="0"/>
    <x v="20"/>
    <x v="12"/>
    <x v="3352"/>
    <n v="1479866343"/>
    <b v="0"/>
    <x v="250"/>
    <x v="0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x v="3353"/>
    <n v="1408062990"/>
    <b v="0"/>
    <x v="32"/>
    <x v="0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x v="3354"/>
    <n v="1424484717"/>
    <b v="0"/>
    <x v="9"/>
    <x v="0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x v="3355"/>
    <n v="1406831445"/>
    <b v="0"/>
    <x v="55"/>
    <x v="0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x v="3266"/>
    <n v="1456183649"/>
    <b v="0"/>
    <x v="250"/>
    <x v="0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x v="3356"/>
    <n v="1447381592"/>
    <b v="0"/>
    <x v="83"/>
    <x v="0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x v="3357"/>
    <n v="1428889037"/>
    <b v="0"/>
    <x v="59"/>
    <x v="0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x v="3358"/>
    <n v="1436307894"/>
    <b v="0"/>
    <x v="209"/>
    <x v="0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x v="3359"/>
    <n v="1416977259"/>
    <b v="0"/>
    <x v="23"/>
    <x v="0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x v="3360"/>
    <n v="1479257980"/>
    <b v="0"/>
    <x v="241"/>
    <x v="0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x v="3361"/>
    <n v="1479283285"/>
    <b v="0"/>
    <x v="55"/>
    <x v="0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x v="0"/>
    <x v="3362"/>
    <n v="1446670765"/>
    <b v="0"/>
    <x v="82"/>
    <x v="0"/>
    <x v="6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x v="0"/>
    <x v="2835"/>
    <n v="1407157756"/>
    <b v="0"/>
    <x v="74"/>
    <x v="0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x v="3363"/>
    <n v="1435177840"/>
    <b v="0"/>
    <x v="209"/>
    <x v="0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x v="3364"/>
    <n v="1443461616"/>
    <b v="0"/>
    <x v="47"/>
    <x v="0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x v="3365"/>
    <n v="1399387173"/>
    <b v="0"/>
    <x v="57"/>
    <x v="0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x v="3366"/>
    <n v="1424796594"/>
    <b v="0"/>
    <x v="10"/>
    <x v="0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x v="3367"/>
    <n v="1424280899"/>
    <b v="0"/>
    <x v="99"/>
    <x v="0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x v="3368"/>
    <n v="1407400306"/>
    <b v="0"/>
    <x v="64"/>
    <x v="0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x v="3369"/>
    <n v="1439122800"/>
    <b v="0"/>
    <x v="44"/>
    <x v="0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x v="3370"/>
    <n v="1414277578"/>
    <b v="0"/>
    <x v="33"/>
    <x v="0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x v="3371"/>
    <n v="1423455983"/>
    <b v="0"/>
    <x v="53"/>
    <x v="0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x v="3372"/>
    <n v="1467973256"/>
    <b v="0"/>
    <x v="67"/>
    <x v="0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x v="3373"/>
    <n v="1464979620"/>
    <b v="0"/>
    <x v="209"/>
    <x v="0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x v="3374"/>
    <n v="1444874768"/>
    <b v="0"/>
    <x v="31"/>
    <x v="0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x v="3375"/>
    <n v="1415652552"/>
    <b v="0"/>
    <x v="41"/>
    <x v="0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x v="3376"/>
    <n v="1415028506"/>
    <b v="0"/>
    <x v="14"/>
    <x v="0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x v="3377"/>
    <n v="1415125088"/>
    <b v="0"/>
    <x v="2"/>
    <x v="0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x v="3378"/>
    <n v="1432033441"/>
    <b v="0"/>
    <x v="43"/>
    <x v="0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x v="3379"/>
    <n v="1462368682"/>
    <b v="0"/>
    <x v="95"/>
    <x v="0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x v="3380"/>
    <n v="1403721345"/>
    <b v="0"/>
    <x v="19"/>
    <x v="0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x v="3381"/>
    <n v="1404997548"/>
    <b v="0"/>
    <x v="59"/>
    <x v="0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x v="3382"/>
    <n v="1458245855"/>
    <b v="0"/>
    <x v="8"/>
    <x v="0"/>
    <x v="6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x v="0"/>
    <x v="3383"/>
    <n v="1413065230"/>
    <b v="0"/>
    <x v="34"/>
    <x v="0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x v="3384"/>
    <n v="1403878645"/>
    <b v="0"/>
    <x v="74"/>
    <x v="0"/>
    <x v="6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x v="1"/>
    <x v="3385"/>
    <n v="1431795944"/>
    <b v="0"/>
    <x v="44"/>
    <x v="0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x v="2806"/>
    <n v="1399286589"/>
    <b v="0"/>
    <x v="33"/>
    <x v="0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x v="3386"/>
    <n v="1452338929"/>
    <b v="0"/>
    <x v="54"/>
    <x v="0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x v="3387"/>
    <n v="1414605776"/>
    <b v="0"/>
    <x v="71"/>
    <x v="0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x v="3388"/>
    <n v="1421964325"/>
    <b v="0"/>
    <x v="67"/>
    <x v="0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x v="3389"/>
    <n v="1405378414"/>
    <b v="0"/>
    <x v="268"/>
    <x v="0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x v="3390"/>
    <n v="1436376146"/>
    <b v="0"/>
    <x v="36"/>
    <x v="0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x v="3391"/>
    <n v="1444747843"/>
    <b v="0"/>
    <x v="111"/>
    <x v="0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x v="3392"/>
    <n v="1432638324"/>
    <b v="0"/>
    <x v="57"/>
    <x v="0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x v="3393"/>
    <n v="1432814702"/>
    <b v="0"/>
    <x v="83"/>
    <x v="0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x v="3394"/>
    <n v="1455063886"/>
    <b v="0"/>
    <x v="57"/>
    <x v="0"/>
    <x v="6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x v="0"/>
    <x v="3395"/>
    <n v="1401623376"/>
    <b v="0"/>
    <x v="110"/>
    <x v="0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x v="3396"/>
    <n v="1402049289"/>
    <b v="0"/>
    <x v="85"/>
    <x v="0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x v="3397"/>
    <n v="1403135304"/>
    <b v="0"/>
    <x v="59"/>
    <x v="0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x v="3398"/>
    <n v="1466710358"/>
    <b v="0"/>
    <x v="64"/>
    <x v="0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x v="3399"/>
    <n v="1462841990"/>
    <b v="0"/>
    <x v="244"/>
    <x v="0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x v="3400"/>
    <n v="1442536372"/>
    <b v="0"/>
    <x v="76"/>
    <x v="0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x v="3401"/>
    <n v="1409266862"/>
    <b v="0"/>
    <x v="55"/>
    <x v="0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x v="3402"/>
    <n v="1424280938"/>
    <b v="0"/>
    <x v="25"/>
    <x v="0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x v="3403"/>
    <n v="1478030325"/>
    <b v="0"/>
    <x v="34"/>
    <x v="0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x v="0"/>
    <x v="3404"/>
    <n v="1459999656"/>
    <b v="0"/>
    <x v="82"/>
    <x v="0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x v="3405"/>
    <n v="1427363645"/>
    <b v="0"/>
    <x v="209"/>
    <x v="0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x v="3406"/>
    <n v="1410558948"/>
    <b v="0"/>
    <x v="43"/>
    <x v="0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x v="3407"/>
    <n v="1398283307"/>
    <b v="0"/>
    <x v="66"/>
    <x v="0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x v="3408"/>
    <n v="1458416585"/>
    <b v="0"/>
    <x v="67"/>
    <x v="0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x v="3409"/>
    <n v="1454638202"/>
    <b v="0"/>
    <x v="69"/>
    <x v="0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x v="3410"/>
    <n v="1422903563"/>
    <b v="0"/>
    <x v="15"/>
    <x v="0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x v="2232"/>
    <n v="1447594176"/>
    <b v="0"/>
    <x v="67"/>
    <x v="0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x v="3411"/>
    <n v="1427320341"/>
    <b v="0"/>
    <x v="73"/>
    <x v="0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x v="3412"/>
    <n v="1421252084"/>
    <b v="0"/>
    <x v="88"/>
    <x v="0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x v="3413"/>
    <n v="1409669336"/>
    <b v="0"/>
    <x v="201"/>
    <x v="0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x v="0"/>
    <x v="3414"/>
    <n v="1409620903"/>
    <b v="0"/>
    <x v="45"/>
    <x v="0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x v="1"/>
    <x v="3415"/>
    <n v="1401722952"/>
    <b v="0"/>
    <x v="60"/>
    <x v="0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x v="3416"/>
    <n v="1422983847"/>
    <b v="0"/>
    <x v="13"/>
    <x v="0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x v="3417"/>
    <n v="1476837061"/>
    <b v="0"/>
    <x v="8"/>
    <x v="0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x v="3418"/>
    <n v="1404168101"/>
    <b v="0"/>
    <x v="250"/>
    <x v="0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x v="3419"/>
    <n v="1405791153"/>
    <b v="0"/>
    <x v="64"/>
    <x v="0"/>
    <x v="6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x v="0"/>
    <x v="3420"/>
    <n v="1452520614"/>
    <b v="0"/>
    <x v="288"/>
    <x v="0"/>
    <x v="6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x v="0"/>
    <x v="3421"/>
    <n v="1400290255"/>
    <b v="0"/>
    <x v="26"/>
    <x v="0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x v="3422"/>
    <n v="1402391269"/>
    <b v="0"/>
    <x v="129"/>
    <x v="0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x v="3423"/>
    <n v="1469112493"/>
    <b v="0"/>
    <x v="10"/>
    <x v="0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x v="3424"/>
    <n v="1406811593"/>
    <b v="0"/>
    <x v="77"/>
    <x v="0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x v="3425"/>
    <n v="1437411820"/>
    <b v="0"/>
    <x v="17"/>
    <x v="0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x v="3426"/>
    <n v="1428358567"/>
    <b v="0"/>
    <x v="25"/>
    <x v="0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x v="3427"/>
    <n v="1452030730"/>
    <b v="0"/>
    <x v="59"/>
    <x v="0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x v="3428"/>
    <n v="1403146628"/>
    <b v="0"/>
    <x v="141"/>
    <x v="0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x v="3429"/>
    <n v="1445077121"/>
    <b v="0"/>
    <x v="68"/>
    <x v="0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x v="3430"/>
    <n v="1430424672"/>
    <b v="0"/>
    <x v="22"/>
    <x v="0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x v="3431"/>
    <n v="1407674146"/>
    <b v="0"/>
    <x v="43"/>
    <x v="0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x v="3432"/>
    <n v="1464677986"/>
    <b v="0"/>
    <x v="9"/>
    <x v="0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x v="3433"/>
    <n v="1443185036"/>
    <b v="0"/>
    <x v="162"/>
    <x v="0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x v="3434"/>
    <n v="1421092725"/>
    <b v="0"/>
    <x v="20"/>
    <x v="0"/>
    <x v="6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x v="0"/>
    <x v="3435"/>
    <n v="1454448012"/>
    <b v="0"/>
    <x v="25"/>
    <x v="0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x v="3436"/>
    <n v="1416192689"/>
    <b v="0"/>
    <x v="43"/>
    <x v="0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x v="3437"/>
    <n v="1465607738"/>
    <b v="0"/>
    <x v="9"/>
    <x v="0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x v="3438"/>
    <n v="1422809671"/>
    <b v="0"/>
    <x v="70"/>
    <x v="0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x v="3439"/>
    <n v="1427304127"/>
    <b v="0"/>
    <x v="38"/>
    <x v="0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x v="3440"/>
    <n v="1404141626"/>
    <b v="0"/>
    <x v="77"/>
    <x v="0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x v="3441"/>
    <n v="1465946956"/>
    <b v="0"/>
    <x v="25"/>
    <x v="0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x v="3442"/>
    <n v="1404233159"/>
    <b v="0"/>
    <x v="64"/>
    <x v="0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x v="3443"/>
    <n v="1473789627"/>
    <b v="0"/>
    <x v="50"/>
    <x v="0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x v="3444"/>
    <n v="1404190567"/>
    <b v="0"/>
    <x v="38"/>
    <x v="0"/>
    <x v="6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x v="0"/>
    <x v="3445"/>
    <n v="1421081857"/>
    <b v="0"/>
    <x v="165"/>
    <x v="0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x v="3446"/>
    <n v="1420606303"/>
    <b v="0"/>
    <x v="74"/>
    <x v="0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x v="3447"/>
    <n v="1461151860"/>
    <b v="0"/>
    <x v="17"/>
    <x v="0"/>
    <x v="6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x v="1"/>
    <x v="3448"/>
    <n v="1406896752"/>
    <b v="0"/>
    <x v="10"/>
    <x v="0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x v="3449"/>
    <n v="1475248279"/>
    <b v="0"/>
    <x v="8"/>
    <x v="0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x v="3450"/>
    <n v="1435181628"/>
    <b v="0"/>
    <x v="57"/>
    <x v="0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x v="3451"/>
    <n v="1472594585"/>
    <b v="0"/>
    <x v="229"/>
    <x v="0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x v="3452"/>
    <n v="1469329637"/>
    <b v="0"/>
    <x v="251"/>
    <x v="0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x v="3453"/>
    <n v="1436972472"/>
    <b v="0"/>
    <x v="17"/>
    <x v="0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x v="3454"/>
    <n v="1455928050"/>
    <b v="0"/>
    <x v="42"/>
    <x v="0"/>
    <x v="6"/>
    <x v="37"/>
    <n v="72.95"/>
    <x v="1"/>
    <x v="6"/>
  </r>
  <r>
    <n v="3467"/>
    <s v="Venus in Fur, Los Angeles."/>
    <s v="Venus in Fur, By David Ives."/>
    <x v="9"/>
    <n v="3030"/>
    <x v="0"/>
    <x v="0"/>
    <x v="0"/>
    <x v="3455"/>
    <n v="1424275632"/>
    <b v="0"/>
    <x v="5"/>
    <x v="0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x v="3456"/>
    <n v="1471976529"/>
    <b v="0"/>
    <x v="57"/>
    <x v="0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x v="3457"/>
    <n v="1459265045"/>
    <b v="0"/>
    <x v="287"/>
    <x v="0"/>
    <x v="6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x v="0"/>
    <x v="3458"/>
    <n v="1465345902"/>
    <b v="0"/>
    <x v="82"/>
    <x v="0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x v="3459"/>
    <n v="1405971690"/>
    <b v="0"/>
    <x v="209"/>
    <x v="0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x v="3460"/>
    <n v="1413432331"/>
    <b v="0"/>
    <x v="23"/>
    <x v="0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x v="3461"/>
    <n v="1425067296"/>
    <b v="0"/>
    <x v="51"/>
    <x v="0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x v="3462"/>
    <n v="1466424131"/>
    <b v="0"/>
    <x v="70"/>
    <x v="0"/>
    <x v="6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x v="1"/>
    <x v="3463"/>
    <n v="1412629704"/>
    <b v="0"/>
    <x v="57"/>
    <x v="0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x v="3464"/>
    <n v="1412836990"/>
    <b v="0"/>
    <x v="79"/>
    <x v="0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x v="3465"/>
    <n v="1430761243"/>
    <b v="0"/>
    <x v="70"/>
    <x v="0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x v="3466"/>
    <n v="1424296822"/>
    <b v="0"/>
    <x v="7"/>
    <x v="0"/>
    <x v="6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x v="1"/>
    <x v="3467"/>
    <n v="1400790680"/>
    <b v="0"/>
    <x v="66"/>
    <x v="0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x v="3468"/>
    <n v="1434440227"/>
    <b v="0"/>
    <x v="62"/>
    <x v="0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x v="3469"/>
    <n v="1418709388"/>
    <b v="0"/>
    <x v="195"/>
    <x v="0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x v="3470"/>
    <n v="1402079466"/>
    <b v="0"/>
    <x v="144"/>
    <x v="0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x v="3471"/>
    <n v="1401811381"/>
    <b v="0"/>
    <x v="182"/>
    <x v="0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x v="3472"/>
    <n v="1463422499"/>
    <b v="0"/>
    <x v="34"/>
    <x v="0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x v="3473"/>
    <n v="1451839080"/>
    <b v="0"/>
    <x v="209"/>
    <x v="0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x v="3474"/>
    <n v="1430600401"/>
    <b v="0"/>
    <x v="66"/>
    <x v="0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x v="3475"/>
    <n v="1432593252"/>
    <b v="0"/>
    <x v="36"/>
    <x v="0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x v="3476"/>
    <n v="1427221560"/>
    <b v="0"/>
    <x v="60"/>
    <x v="0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x v="3477"/>
    <n v="1398352531"/>
    <b v="0"/>
    <x v="250"/>
    <x v="0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x v="3478"/>
    <n v="1457982924"/>
    <b v="0"/>
    <x v="74"/>
    <x v="0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x v="3479"/>
    <n v="1430114384"/>
    <b v="0"/>
    <x v="73"/>
    <x v="0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x v="3480"/>
    <n v="1442794397"/>
    <b v="0"/>
    <x v="2"/>
    <x v="0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x v="3481"/>
    <n v="1406580436"/>
    <b v="0"/>
    <x v="60"/>
    <x v="0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x v="3482"/>
    <n v="1479186575"/>
    <b v="0"/>
    <x v="62"/>
    <x v="0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x v="3483"/>
    <n v="1412360309"/>
    <b v="0"/>
    <x v="250"/>
    <x v="0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x v="3484"/>
    <n v="1470169166"/>
    <b v="0"/>
    <x v="76"/>
    <x v="0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x v="3485"/>
    <n v="1463852904"/>
    <b v="0"/>
    <x v="72"/>
    <x v="0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x v="3486"/>
    <n v="1459309704"/>
    <b v="0"/>
    <x v="288"/>
    <x v="0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x v="3487"/>
    <n v="1431046325"/>
    <b v="0"/>
    <x v="2"/>
    <x v="0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x v="3488"/>
    <n v="1455919438"/>
    <b v="0"/>
    <x v="288"/>
    <x v="0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x v="3489"/>
    <n v="1439835595"/>
    <b v="0"/>
    <x v="288"/>
    <x v="0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x v="3490"/>
    <n v="1456862924"/>
    <b v="0"/>
    <x v="162"/>
    <x v="0"/>
    <x v="6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x v="1"/>
    <x v="3491"/>
    <n v="1466767728"/>
    <b v="0"/>
    <x v="44"/>
    <x v="0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x v="3492"/>
    <n v="1445363891"/>
    <b v="0"/>
    <x v="22"/>
    <x v="0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x v="3493"/>
    <n v="1398983245"/>
    <b v="0"/>
    <x v="70"/>
    <x v="0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x v="3494"/>
    <n v="1404927440"/>
    <b v="0"/>
    <x v="60"/>
    <x v="0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x v="3495"/>
    <n v="1462140537"/>
    <b v="0"/>
    <x v="250"/>
    <x v="0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x v="3496"/>
    <n v="1460914253"/>
    <b v="0"/>
    <x v="41"/>
    <x v="0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x v="3497"/>
    <n v="1415392666"/>
    <b v="0"/>
    <x v="51"/>
    <x v="0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x v="3498"/>
    <n v="1402584846"/>
    <b v="0"/>
    <x v="41"/>
    <x v="0"/>
    <x v="6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x v="1"/>
    <x v="3499"/>
    <n v="1413406695"/>
    <b v="0"/>
    <x v="10"/>
    <x v="0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x v="3500"/>
    <n v="1424609592"/>
    <b v="0"/>
    <x v="57"/>
    <x v="0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x v="3501"/>
    <n v="1400725112"/>
    <b v="0"/>
    <x v="34"/>
    <x v="0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x v="3502"/>
    <n v="1421439552"/>
    <b v="0"/>
    <x v="73"/>
    <x v="0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x v="3503"/>
    <n v="1430505171"/>
    <b v="0"/>
    <x v="67"/>
    <x v="0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x v="3504"/>
    <n v="1407197670"/>
    <b v="0"/>
    <x v="202"/>
    <x v="0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x v="3505"/>
    <n v="1401910634"/>
    <b v="0"/>
    <x v="62"/>
    <x v="0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x v="3506"/>
    <n v="1410461299"/>
    <b v="0"/>
    <x v="51"/>
    <x v="0"/>
    <x v="6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x v="1"/>
    <x v="3507"/>
    <n v="1422886950"/>
    <b v="0"/>
    <x v="33"/>
    <x v="0"/>
    <x v="6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x v="1"/>
    <x v="3508"/>
    <n v="1439322412"/>
    <b v="0"/>
    <x v="64"/>
    <x v="0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x v="3509"/>
    <n v="1409388020"/>
    <b v="0"/>
    <x v="62"/>
    <x v="0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x v="3510"/>
    <n v="1439924246"/>
    <b v="0"/>
    <x v="69"/>
    <x v="0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x v="3511"/>
    <n v="1469871148"/>
    <b v="0"/>
    <x v="144"/>
    <x v="0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x v="3512"/>
    <n v="1409336373"/>
    <b v="0"/>
    <x v="142"/>
    <x v="0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x v="3453"/>
    <n v="1438188106"/>
    <b v="0"/>
    <x v="63"/>
    <x v="0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x v="3513"/>
    <n v="1459411371"/>
    <b v="0"/>
    <x v="69"/>
    <x v="0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x v="3514"/>
    <n v="1434069205"/>
    <b v="0"/>
    <x v="48"/>
    <x v="0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x v="3515"/>
    <n v="1483012918"/>
    <b v="0"/>
    <x v="77"/>
    <x v="0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x v="3516"/>
    <n v="1434997018"/>
    <b v="0"/>
    <x v="59"/>
    <x v="0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x v="3517"/>
    <n v="1457881057"/>
    <b v="0"/>
    <x v="19"/>
    <x v="0"/>
    <x v="6"/>
    <x v="8"/>
    <n v="125"/>
    <x v="1"/>
    <x v="6"/>
  </r>
  <r>
    <n v="3531"/>
    <s v="The Reinvention of Lily Johnson"/>
    <s v="A political comedy for a crazy election year"/>
    <x v="28"/>
    <n v="1280"/>
    <x v="0"/>
    <x v="0"/>
    <x v="0"/>
    <x v="3518"/>
    <n v="1464709334"/>
    <b v="0"/>
    <x v="55"/>
    <x v="0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x v="3519"/>
    <n v="1409667827"/>
    <b v="0"/>
    <x v="74"/>
    <x v="0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x v="3520"/>
    <n v="1444673767"/>
    <b v="0"/>
    <x v="22"/>
    <x v="0"/>
    <x v="6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x v="0"/>
    <x v="3521"/>
    <n v="1440687623"/>
    <b v="0"/>
    <x v="386"/>
    <x v="0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x v="1"/>
    <x v="1804"/>
    <n v="1441120910"/>
    <b v="0"/>
    <x v="67"/>
    <x v="0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x v="3522"/>
    <n v="1448040425"/>
    <b v="0"/>
    <x v="57"/>
    <x v="0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x v="3523"/>
    <n v="1413016216"/>
    <b v="0"/>
    <x v="33"/>
    <x v="0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x v="3524"/>
    <n v="1469009140"/>
    <b v="0"/>
    <x v="183"/>
    <x v="0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x v="3525"/>
    <n v="1471543722"/>
    <b v="0"/>
    <x v="62"/>
    <x v="0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x v="3526"/>
    <n v="1464307491"/>
    <b v="0"/>
    <x v="22"/>
    <x v="0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x v="3527"/>
    <n v="1438882275"/>
    <b v="0"/>
    <x v="58"/>
    <x v="0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x v="3528"/>
    <n v="1404915822"/>
    <b v="0"/>
    <x v="268"/>
    <x v="0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x v="3529"/>
    <n v="1432663659"/>
    <b v="0"/>
    <x v="60"/>
    <x v="0"/>
    <x v="6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x v="0"/>
    <x v="3530"/>
    <n v="1423166257"/>
    <b v="0"/>
    <x v="54"/>
    <x v="0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x v="3531"/>
    <n v="1426188159"/>
    <b v="0"/>
    <x v="22"/>
    <x v="0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x v="3532"/>
    <n v="1426002684"/>
    <b v="0"/>
    <x v="10"/>
    <x v="0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x v="3533"/>
    <n v="1461117201"/>
    <b v="0"/>
    <x v="226"/>
    <x v="0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x v="3534"/>
    <n v="1455230214"/>
    <b v="0"/>
    <x v="62"/>
    <x v="0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x v="3535"/>
    <n v="1438939673"/>
    <b v="0"/>
    <x v="288"/>
    <x v="0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x v="3536"/>
    <n v="1459632398"/>
    <b v="0"/>
    <x v="31"/>
    <x v="0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x v="3537"/>
    <n v="1398342170"/>
    <b v="0"/>
    <x v="20"/>
    <x v="0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x v="3538"/>
    <n v="1401372324"/>
    <b v="0"/>
    <x v="9"/>
    <x v="0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x v="3539"/>
    <n v="1436575280"/>
    <b v="0"/>
    <x v="201"/>
    <x v="0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x v="3540"/>
    <n v="1421025159"/>
    <b v="0"/>
    <x v="28"/>
    <x v="0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x v="3541"/>
    <n v="1476786994"/>
    <b v="0"/>
    <x v="25"/>
    <x v="0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x v="3542"/>
    <n v="1403105724"/>
    <b v="0"/>
    <x v="9"/>
    <x v="0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x v="3543"/>
    <n v="1396334311"/>
    <b v="0"/>
    <x v="501"/>
    <x v="0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x v="3544"/>
    <n v="1431718575"/>
    <b v="0"/>
    <x v="19"/>
    <x v="0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x v="3545"/>
    <n v="1436408308"/>
    <b v="0"/>
    <x v="54"/>
    <x v="0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x v="3546"/>
    <n v="1429651266"/>
    <b v="0"/>
    <x v="142"/>
    <x v="0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x v="3547"/>
    <n v="1437236378"/>
    <b v="0"/>
    <x v="241"/>
    <x v="0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x v="3548"/>
    <n v="1457115427"/>
    <b v="0"/>
    <x v="162"/>
    <x v="0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x v="3549"/>
    <n v="1467648456"/>
    <b v="0"/>
    <x v="20"/>
    <x v="0"/>
    <x v="6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x v="1"/>
    <x v="3550"/>
    <n v="1440082649"/>
    <b v="0"/>
    <x v="57"/>
    <x v="0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x v="3551"/>
    <n v="1417456208"/>
    <b v="0"/>
    <x v="8"/>
    <x v="0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x v="3552"/>
    <n v="1419423083"/>
    <b v="0"/>
    <x v="44"/>
    <x v="0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x v="3553"/>
    <n v="1431372444"/>
    <b v="0"/>
    <x v="14"/>
    <x v="0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x v="3554"/>
    <n v="1408383994"/>
    <b v="0"/>
    <x v="10"/>
    <x v="0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x v="3555"/>
    <n v="1418142696"/>
    <b v="0"/>
    <x v="14"/>
    <x v="0"/>
    <x v="6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x v="0"/>
    <x v="3556"/>
    <n v="1417593483"/>
    <b v="0"/>
    <x v="55"/>
    <x v="0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x v="3557"/>
    <n v="1412109413"/>
    <b v="0"/>
    <x v="20"/>
    <x v="0"/>
    <x v="6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x v="1"/>
    <x v="3558"/>
    <n v="1432302082"/>
    <b v="0"/>
    <x v="82"/>
    <x v="0"/>
    <x v="6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x v="1"/>
    <x v="3559"/>
    <n v="1412845246"/>
    <b v="0"/>
    <x v="76"/>
    <x v="0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x v="3560"/>
    <n v="1413326248"/>
    <b v="0"/>
    <x v="43"/>
    <x v="0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x v="3561"/>
    <n v="1468176527"/>
    <b v="0"/>
    <x v="332"/>
    <x v="0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x v="3562"/>
    <n v="1475759454"/>
    <b v="0"/>
    <x v="81"/>
    <x v="0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x v="3563"/>
    <n v="1427741583"/>
    <b v="0"/>
    <x v="74"/>
    <x v="0"/>
    <x v="6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x v="1"/>
    <x v="3564"/>
    <n v="1459445777"/>
    <b v="0"/>
    <x v="77"/>
    <x v="0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x v="3565"/>
    <n v="1456856256"/>
    <b v="0"/>
    <x v="25"/>
    <x v="0"/>
    <x v="6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x v="0"/>
    <x v="3566"/>
    <n v="1421900022"/>
    <b v="0"/>
    <x v="74"/>
    <x v="0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x v="3567"/>
    <n v="1405509510"/>
    <b v="0"/>
    <x v="43"/>
    <x v="0"/>
    <x v="6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x v="0"/>
    <x v="3568"/>
    <n v="1458613082"/>
    <b v="0"/>
    <x v="72"/>
    <x v="0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x v="3569"/>
    <n v="1455790405"/>
    <b v="0"/>
    <x v="54"/>
    <x v="0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x v="3570"/>
    <n v="1434180944"/>
    <b v="0"/>
    <x v="300"/>
    <x v="0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x v="3571"/>
    <n v="1416589890"/>
    <b v="0"/>
    <x v="23"/>
    <x v="0"/>
    <x v="6"/>
    <x v="17"/>
    <n v="176.09"/>
    <x v="1"/>
    <x v="6"/>
  </r>
  <r>
    <n v="3586"/>
    <s v="Actors &amp; Musicians who are Blind or Autistic"/>
    <s v="See Theatre In A New Light"/>
    <x v="51"/>
    <n v="8207"/>
    <x v="0"/>
    <x v="0"/>
    <x v="0"/>
    <x v="3572"/>
    <n v="1469465070"/>
    <b v="0"/>
    <x v="241"/>
    <x v="0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x v="3573"/>
    <n v="1463144254"/>
    <b v="0"/>
    <x v="33"/>
    <x v="0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x v="3574"/>
    <n v="1428436410"/>
    <b v="0"/>
    <x v="202"/>
    <x v="0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x v="3575"/>
    <n v="1430494347"/>
    <b v="0"/>
    <x v="95"/>
    <x v="0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x v="3576"/>
    <n v="1411200034"/>
    <b v="0"/>
    <x v="196"/>
    <x v="0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x v="3577"/>
    <n v="1419979544"/>
    <b v="0"/>
    <x v="59"/>
    <x v="0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x v="3578"/>
    <n v="1418673307"/>
    <b v="0"/>
    <x v="2"/>
    <x v="0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x v="3579"/>
    <n v="1417469639"/>
    <b v="0"/>
    <x v="68"/>
    <x v="0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x v="3580"/>
    <n v="1470792982"/>
    <b v="0"/>
    <x v="17"/>
    <x v="0"/>
    <x v="6"/>
    <x v="9"/>
    <n v="55.97"/>
    <x v="1"/>
    <x v="6"/>
  </r>
  <r>
    <n v="3595"/>
    <s v="The Flu Season"/>
    <s v="A new theatre company staging Will Eno's The Flu Season in Seattle"/>
    <x v="27"/>
    <n v="3081"/>
    <x v="0"/>
    <x v="0"/>
    <x v="0"/>
    <x v="3581"/>
    <n v="1423959123"/>
    <b v="0"/>
    <x v="95"/>
    <x v="0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x v="3582"/>
    <n v="1407258582"/>
    <b v="0"/>
    <x v="41"/>
    <x v="0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x v="3583"/>
    <n v="1455717790"/>
    <b v="0"/>
    <x v="51"/>
    <x v="0"/>
    <x v="6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x v="0"/>
    <x v="3584"/>
    <n v="1408129822"/>
    <b v="0"/>
    <x v="74"/>
    <x v="0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x v="3585"/>
    <n v="1438715077"/>
    <b v="0"/>
    <x v="57"/>
    <x v="0"/>
    <x v="6"/>
    <x v="180"/>
    <n v="59.41"/>
    <x v="1"/>
    <x v="6"/>
  </r>
  <r>
    <n v="3600"/>
    <s v="Pariah"/>
    <s v="The First Play From The Man Who Brought You The Black James Bond!"/>
    <x v="185"/>
    <n v="13"/>
    <x v="0"/>
    <x v="0"/>
    <x v="0"/>
    <x v="3586"/>
    <n v="1473970964"/>
    <b v="0"/>
    <x v="80"/>
    <x v="0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x v="3587"/>
    <n v="1418860682"/>
    <b v="0"/>
    <x v="28"/>
    <x v="0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x v="3588"/>
    <n v="1458336479"/>
    <b v="0"/>
    <x v="72"/>
    <x v="0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x v="3589"/>
    <n v="1444164280"/>
    <b v="0"/>
    <x v="7"/>
    <x v="0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x v="3590"/>
    <n v="1461370956"/>
    <b v="0"/>
    <x v="50"/>
    <x v="0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x v="3591"/>
    <n v="1452798126"/>
    <b v="0"/>
    <x v="41"/>
    <x v="0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x v="3592"/>
    <n v="1468593057"/>
    <b v="0"/>
    <x v="31"/>
    <x v="0"/>
    <x v="6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x v="1"/>
    <x v="3593"/>
    <n v="1448924882"/>
    <b v="0"/>
    <x v="9"/>
    <x v="0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x v="3594"/>
    <n v="1463418090"/>
    <b v="0"/>
    <x v="74"/>
    <x v="0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x v="3595"/>
    <n v="1456789685"/>
    <b v="0"/>
    <x v="64"/>
    <x v="0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x v="3596"/>
    <n v="1437214936"/>
    <b v="0"/>
    <x v="162"/>
    <x v="0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x v="3597"/>
    <n v="1425891201"/>
    <b v="0"/>
    <x v="13"/>
    <x v="0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x v="3598"/>
    <n v="1401470811"/>
    <b v="0"/>
    <x v="7"/>
    <x v="0"/>
    <x v="6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x v="0"/>
    <x v="3599"/>
    <n v="1401372574"/>
    <b v="0"/>
    <x v="9"/>
    <x v="0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x v="3600"/>
    <n v="1432083616"/>
    <b v="0"/>
    <x v="26"/>
    <x v="0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x v="3601"/>
    <n v="1447164896"/>
    <b v="0"/>
    <x v="250"/>
    <x v="0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x v="3602"/>
    <n v="1424213264"/>
    <b v="0"/>
    <x v="43"/>
    <x v="0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x v="3603"/>
    <n v="1486996729"/>
    <b v="0"/>
    <x v="13"/>
    <x v="0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x v="3604"/>
    <n v="1430751850"/>
    <b v="0"/>
    <x v="66"/>
    <x v="0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x v="3605"/>
    <n v="1476760226"/>
    <b v="0"/>
    <x v="57"/>
    <x v="0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x v="3606"/>
    <n v="1422916261"/>
    <b v="0"/>
    <x v="438"/>
    <x v="0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x v="3607"/>
    <n v="1473200844"/>
    <b v="0"/>
    <x v="16"/>
    <x v="0"/>
    <x v="6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x v="0"/>
    <x v="3608"/>
    <n v="1409030371"/>
    <b v="0"/>
    <x v="64"/>
    <x v="0"/>
    <x v="6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x v="0"/>
    <x v="3609"/>
    <n v="1404841270"/>
    <b v="0"/>
    <x v="69"/>
    <x v="0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x v="3610"/>
    <n v="1466793290"/>
    <b v="0"/>
    <x v="70"/>
    <x v="0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x v="3611"/>
    <n v="1433259577"/>
    <b v="0"/>
    <x v="76"/>
    <x v="0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x v="3612"/>
    <n v="1406390457"/>
    <b v="0"/>
    <x v="53"/>
    <x v="0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x v="3613"/>
    <n v="1459446487"/>
    <b v="0"/>
    <x v="60"/>
    <x v="0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x v="3614"/>
    <n v="1444852796"/>
    <b v="0"/>
    <x v="78"/>
    <x v="1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x v="3615"/>
    <n v="1457403364"/>
    <b v="0"/>
    <x v="84"/>
    <x v="1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x v="3616"/>
    <n v="1414700390"/>
    <b v="0"/>
    <x v="29"/>
    <x v="1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x v="3617"/>
    <n v="1409335497"/>
    <b v="0"/>
    <x v="211"/>
    <x v="1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x v="3618"/>
    <n v="1415053749"/>
    <b v="0"/>
    <x v="29"/>
    <x v="1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x v="3619"/>
    <n v="1475765867"/>
    <b v="0"/>
    <x v="162"/>
    <x v="1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x v="3620"/>
    <n v="1480219174"/>
    <b v="0"/>
    <x v="59"/>
    <x v="1"/>
    <x v="40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x v="0"/>
    <x v="3621"/>
    <n v="1458594676"/>
    <b v="0"/>
    <x v="73"/>
    <x v="1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x v="3622"/>
    <n v="1439224829"/>
    <b v="0"/>
    <x v="78"/>
    <x v="1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x v="3623"/>
    <n v="1417538935"/>
    <b v="0"/>
    <x v="25"/>
    <x v="1"/>
    <x v="40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x v="5"/>
    <x v="3624"/>
    <n v="1424275732"/>
    <b v="0"/>
    <x v="84"/>
    <x v="1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x v="3625"/>
    <n v="1470672906"/>
    <b v="0"/>
    <x v="29"/>
    <x v="1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x v="3626"/>
    <n v="1428691530"/>
    <b v="0"/>
    <x v="83"/>
    <x v="1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x v="3627"/>
    <n v="1410966179"/>
    <b v="0"/>
    <x v="78"/>
    <x v="1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x v="3628"/>
    <n v="1445369727"/>
    <b v="0"/>
    <x v="84"/>
    <x v="1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x v="3629"/>
    <n v="1444274839"/>
    <b v="0"/>
    <x v="78"/>
    <x v="1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x v="3630"/>
    <n v="1454996887"/>
    <b v="0"/>
    <x v="8"/>
    <x v="1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x v="3631"/>
    <n v="1477178238"/>
    <b v="0"/>
    <x v="29"/>
    <x v="1"/>
    <x v="40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x v="0"/>
    <x v="3632"/>
    <n v="1431770802"/>
    <b v="0"/>
    <x v="22"/>
    <x v="1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x v="3633"/>
    <n v="1471370327"/>
    <b v="0"/>
    <x v="84"/>
    <x v="1"/>
    <x v="40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x v="0"/>
    <x v="3634"/>
    <n v="1409900445"/>
    <b v="0"/>
    <x v="196"/>
    <x v="0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x v="3635"/>
    <n v="1400691994"/>
    <b v="0"/>
    <x v="22"/>
    <x v="0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x v="3636"/>
    <n v="1452598184"/>
    <b v="0"/>
    <x v="57"/>
    <x v="0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x v="3637"/>
    <n v="1404833442"/>
    <b v="0"/>
    <x v="82"/>
    <x v="0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x v="3638"/>
    <n v="1471188502"/>
    <b v="0"/>
    <x v="57"/>
    <x v="0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x v="3639"/>
    <n v="1436172207"/>
    <b v="0"/>
    <x v="51"/>
    <x v="0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x v="3640"/>
    <n v="1457690386"/>
    <b v="0"/>
    <x v="44"/>
    <x v="0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x v="3641"/>
    <n v="1434654998"/>
    <b v="0"/>
    <x v="1"/>
    <x v="0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x v="3642"/>
    <n v="1483393836"/>
    <b v="0"/>
    <x v="67"/>
    <x v="0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x v="3643"/>
    <n v="1462806419"/>
    <b v="0"/>
    <x v="9"/>
    <x v="0"/>
    <x v="6"/>
    <x v="38"/>
    <n v="110.75"/>
    <x v="1"/>
    <x v="6"/>
  </r>
  <r>
    <n v="3658"/>
    <s v="Mr. Marmalade"/>
    <s v="Life is hard when your own imaginary friend can't make time for you."/>
    <x v="15"/>
    <n v="1510"/>
    <x v="0"/>
    <x v="0"/>
    <x v="0"/>
    <x v="3644"/>
    <n v="1400272580"/>
    <b v="0"/>
    <x v="9"/>
    <x v="0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x v="3645"/>
    <n v="1424414350"/>
    <b v="0"/>
    <x v="62"/>
    <x v="0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x v="3646"/>
    <n v="1417208925"/>
    <b v="0"/>
    <x v="19"/>
    <x v="0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x v="3647"/>
    <n v="1458336672"/>
    <b v="0"/>
    <x v="17"/>
    <x v="0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x v="3648"/>
    <n v="1425187014"/>
    <b v="0"/>
    <x v="244"/>
    <x v="0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x v="3649"/>
    <n v="1477133430"/>
    <b v="0"/>
    <x v="82"/>
    <x v="0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x v="3650"/>
    <n v="1464847089"/>
    <b v="0"/>
    <x v="10"/>
    <x v="0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x v="3651"/>
    <n v="1445109822"/>
    <b v="0"/>
    <x v="25"/>
    <x v="0"/>
    <x v="6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x v="0"/>
    <x v="3652"/>
    <n v="1404337382"/>
    <b v="0"/>
    <x v="44"/>
    <x v="0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x v="3653"/>
    <n v="1434669419"/>
    <b v="0"/>
    <x v="6"/>
    <x v="0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x v="3654"/>
    <n v="1435670452"/>
    <b v="0"/>
    <x v="33"/>
    <x v="0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x v="3655"/>
    <n v="1431447137"/>
    <b v="0"/>
    <x v="57"/>
    <x v="0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x v="3656"/>
    <n v="1431951611"/>
    <b v="0"/>
    <x v="8"/>
    <x v="0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x v="3657"/>
    <n v="1404140667"/>
    <b v="0"/>
    <x v="244"/>
    <x v="0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x v="3658"/>
    <n v="1409179384"/>
    <b v="0"/>
    <x v="7"/>
    <x v="0"/>
    <x v="6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x v="1"/>
    <x v="3659"/>
    <n v="1412233497"/>
    <b v="0"/>
    <x v="229"/>
    <x v="0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x v="3660"/>
    <n v="1467752229"/>
    <b v="0"/>
    <x v="162"/>
    <x v="0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x v="3661"/>
    <n v="1462285182"/>
    <b v="0"/>
    <x v="83"/>
    <x v="0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x v="3662"/>
    <n v="1408995284"/>
    <b v="0"/>
    <x v="38"/>
    <x v="0"/>
    <x v="6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x v="0"/>
    <x v="3663"/>
    <n v="1402580818"/>
    <b v="0"/>
    <x v="473"/>
    <x v="0"/>
    <x v="6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x v="1"/>
    <x v="3664"/>
    <n v="1430052298"/>
    <b v="0"/>
    <x v="162"/>
    <x v="0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x v="3665"/>
    <n v="1401214581"/>
    <b v="0"/>
    <x v="209"/>
    <x v="0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x v="3666"/>
    <n v="1473850434"/>
    <b v="0"/>
    <x v="69"/>
    <x v="0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x v="3667"/>
    <n v="1452008290"/>
    <b v="0"/>
    <x v="59"/>
    <x v="0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x v="3668"/>
    <n v="1399998418"/>
    <b v="0"/>
    <x v="85"/>
    <x v="0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x v="3669"/>
    <n v="1474339696"/>
    <b v="0"/>
    <x v="36"/>
    <x v="0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x v="3670"/>
    <n v="1438575586"/>
    <b v="0"/>
    <x v="23"/>
    <x v="0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x v="3671"/>
    <n v="1398348859"/>
    <b v="0"/>
    <x v="149"/>
    <x v="0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x v="3672"/>
    <n v="1439567660"/>
    <b v="0"/>
    <x v="79"/>
    <x v="0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x v="3673"/>
    <n v="1401254055"/>
    <b v="0"/>
    <x v="20"/>
    <x v="0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x v="3674"/>
    <n v="1404932004"/>
    <b v="0"/>
    <x v="70"/>
    <x v="0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x v="3675"/>
    <n v="1432410639"/>
    <b v="0"/>
    <x v="95"/>
    <x v="0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x v="3676"/>
    <n v="1414506083"/>
    <b v="0"/>
    <x v="162"/>
    <x v="0"/>
    <x v="6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x v="0"/>
    <x v="3677"/>
    <n v="1421426929"/>
    <b v="0"/>
    <x v="220"/>
    <x v="0"/>
    <x v="6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x v="0"/>
    <x v="3678"/>
    <n v="1410304179"/>
    <b v="0"/>
    <x v="57"/>
    <x v="0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x v="3679"/>
    <n v="1446352529"/>
    <b v="0"/>
    <x v="25"/>
    <x v="0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x v="3680"/>
    <n v="1461985967"/>
    <b v="0"/>
    <x v="65"/>
    <x v="0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x v="3681"/>
    <n v="1419281610"/>
    <b v="0"/>
    <x v="51"/>
    <x v="0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x v="3682"/>
    <n v="1418654916"/>
    <b v="0"/>
    <x v="76"/>
    <x v="0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x v="3683"/>
    <n v="1461064248"/>
    <b v="0"/>
    <x v="209"/>
    <x v="0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x v="3684"/>
    <n v="1454354487"/>
    <b v="0"/>
    <x v="327"/>
    <x v="0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x v="3685"/>
    <n v="1410791216"/>
    <b v="0"/>
    <x v="244"/>
    <x v="0"/>
    <x v="6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x v="0"/>
    <x v="3686"/>
    <n v="1409493800"/>
    <b v="0"/>
    <x v="59"/>
    <x v="0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x v="3687"/>
    <n v="1430830793"/>
    <b v="0"/>
    <x v="70"/>
    <x v="0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x v="3688"/>
    <n v="1464958484"/>
    <b v="0"/>
    <x v="64"/>
    <x v="0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x v="3689"/>
    <n v="1467720388"/>
    <b v="0"/>
    <x v="209"/>
    <x v="0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x v="3690"/>
    <n v="1459528394"/>
    <b v="0"/>
    <x v="74"/>
    <x v="0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x v="3691"/>
    <n v="1401714114"/>
    <b v="0"/>
    <x v="2"/>
    <x v="0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x v="3692"/>
    <n v="1409262949"/>
    <b v="0"/>
    <x v="62"/>
    <x v="0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x v="3693"/>
    <n v="1467335378"/>
    <b v="0"/>
    <x v="23"/>
    <x v="0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x v="3694"/>
    <n v="1403234686"/>
    <b v="0"/>
    <x v="70"/>
    <x v="0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x v="3695"/>
    <n v="1401123546"/>
    <b v="0"/>
    <x v="2"/>
    <x v="0"/>
    <x v="6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x v="0"/>
    <x v="3696"/>
    <n v="1425908988"/>
    <b v="0"/>
    <x v="74"/>
    <x v="0"/>
    <x v="6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x v="0"/>
    <x v="3174"/>
    <n v="1400606573"/>
    <b v="0"/>
    <x v="64"/>
    <x v="0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x v="3697"/>
    <n v="1431230867"/>
    <b v="0"/>
    <x v="201"/>
    <x v="0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x v="3698"/>
    <n v="1463334166"/>
    <b v="0"/>
    <x v="10"/>
    <x v="0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x v="3699"/>
    <n v="1429881667"/>
    <b v="0"/>
    <x v="174"/>
    <x v="0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x v="3700"/>
    <n v="1422834819"/>
    <b v="0"/>
    <x v="74"/>
    <x v="0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x v="3701"/>
    <n v="1450819109"/>
    <b v="0"/>
    <x v="54"/>
    <x v="0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x v="3702"/>
    <n v="1428526049"/>
    <b v="0"/>
    <x v="62"/>
    <x v="0"/>
    <x v="6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x v="1"/>
    <x v="3703"/>
    <n v="1422465075"/>
    <b v="0"/>
    <x v="67"/>
    <x v="0"/>
    <x v="6"/>
    <x v="366"/>
    <n v="26.02"/>
    <x v="1"/>
    <x v="6"/>
  </r>
  <r>
    <n v="3719"/>
    <s v="Corium"/>
    <s v="A new piece of physical theatre about love, regret and longing."/>
    <x v="48"/>
    <n v="420"/>
    <x v="0"/>
    <x v="1"/>
    <x v="1"/>
    <x v="3704"/>
    <n v="1432402266"/>
    <b v="0"/>
    <x v="80"/>
    <x v="0"/>
    <x v="6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x v="0"/>
    <x v="3705"/>
    <n v="1433980206"/>
    <b v="0"/>
    <x v="244"/>
    <x v="0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x v="3706"/>
    <n v="1413412084"/>
    <b v="0"/>
    <x v="34"/>
    <x v="0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x v="3707"/>
    <n v="1452614847"/>
    <b v="0"/>
    <x v="2"/>
    <x v="0"/>
    <x v="6"/>
    <x v="38"/>
    <n v="47.66"/>
    <x v="1"/>
    <x v="6"/>
  </r>
  <r>
    <n v="3723"/>
    <s v="Beauty and the Beast"/>
    <s v="Saltmine Theatre Company present Beauty and the Beast:"/>
    <x v="37"/>
    <n v="4592"/>
    <x v="0"/>
    <x v="1"/>
    <x v="1"/>
    <x v="3708"/>
    <n v="1414778662"/>
    <b v="0"/>
    <x v="287"/>
    <x v="0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x v="3709"/>
    <n v="1459856860"/>
    <b v="0"/>
    <x v="30"/>
    <x v="0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x v="3710"/>
    <n v="1454366467"/>
    <b v="0"/>
    <x v="41"/>
    <x v="0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x v="3711"/>
    <n v="1459567371"/>
    <b v="0"/>
    <x v="67"/>
    <x v="0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x v="3712"/>
    <n v="1474273294"/>
    <b v="0"/>
    <x v="51"/>
    <x v="0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x v="3713"/>
    <n v="1437365176"/>
    <b v="0"/>
    <x v="162"/>
    <x v="1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x v="3714"/>
    <n v="1423198512"/>
    <b v="0"/>
    <x v="81"/>
    <x v="1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x v="3715"/>
    <n v="1437236159"/>
    <b v="0"/>
    <x v="29"/>
    <x v="1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x v="3716"/>
    <n v="1418234646"/>
    <b v="0"/>
    <x v="8"/>
    <x v="1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x v="3717"/>
    <n v="1416932133"/>
    <b v="0"/>
    <x v="80"/>
    <x v="1"/>
    <x v="6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x v="0"/>
    <x v="3718"/>
    <n v="1428539708"/>
    <b v="0"/>
    <x v="78"/>
    <x v="1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x v="3719"/>
    <n v="1427405896"/>
    <b v="0"/>
    <x v="63"/>
    <x v="1"/>
    <x v="6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x v="1"/>
    <x v="3720"/>
    <n v="1430239089"/>
    <b v="0"/>
    <x v="84"/>
    <x v="1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x v="3721"/>
    <n v="1423847093"/>
    <b v="0"/>
    <x v="29"/>
    <x v="1"/>
    <x v="6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x v="0"/>
    <x v="3722"/>
    <n v="1445358903"/>
    <b v="0"/>
    <x v="80"/>
    <x v="1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x v="1"/>
    <x v="3723"/>
    <n v="1403562705"/>
    <b v="0"/>
    <x v="79"/>
    <x v="1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x v="3724"/>
    <n v="1467024468"/>
    <b v="0"/>
    <x v="22"/>
    <x v="1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x v="3725"/>
    <n v="1405217355"/>
    <b v="0"/>
    <x v="25"/>
    <x v="1"/>
    <x v="6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x v="0"/>
    <x v="3726"/>
    <n v="1447797950"/>
    <b v="0"/>
    <x v="78"/>
    <x v="1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x v="3727"/>
    <n v="1407388144"/>
    <b v="0"/>
    <x v="80"/>
    <x v="1"/>
    <x v="6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x v="0"/>
    <x v="3728"/>
    <n v="1401814964"/>
    <b v="0"/>
    <x v="78"/>
    <x v="1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x v="3729"/>
    <n v="1401823952"/>
    <b v="0"/>
    <x v="78"/>
    <x v="1"/>
    <x v="6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x v="0"/>
    <x v="3730"/>
    <n v="1405097102"/>
    <b v="0"/>
    <x v="29"/>
    <x v="1"/>
    <x v="6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x v="0"/>
    <x v="3731"/>
    <n v="1473326439"/>
    <b v="0"/>
    <x v="29"/>
    <x v="1"/>
    <x v="6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x v="1"/>
    <x v="3732"/>
    <n v="1433833896"/>
    <b v="0"/>
    <x v="29"/>
    <x v="1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x v="3733"/>
    <n v="1453827436"/>
    <b v="0"/>
    <x v="47"/>
    <x v="0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x v="3734"/>
    <n v="1459220588"/>
    <b v="0"/>
    <x v="63"/>
    <x v="0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x v="3735"/>
    <n v="1421105608"/>
    <b v="0"/>
    <x v="33"/>
    <x v="0"/>
    <x v="40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x v="0"/>
    <x v="3736"/>
    <n v="1454460673"/>
    <b v="0"/>
    <x v="202"/>
    <x v="0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x v="3737"/>
    <n v="1473189335"/>
    <b v="0"/>
    <x v="41"/>
    <x v="0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x v="3738"/>
    <n v="1430768800"/>
    <b v="0"/>
    <x v="209"/>
    <x v="0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x v="3739"/>
    <n v="1403125737"/>
    <b v="0"/>
    <x v="74"/>
    <x v="0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x v="1"/>
    <x v="3740"/>
    <n v="1458161307"/>
    <b v="0"/>
    <x v="33"/>
    <x v="0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x v="3741"/>
    <n v="1399923198"/>
    <b v="0"/>
    <x v="57"/>
    <x v="0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x v="3742"/>
    <n v="1415737515"/>
    <b v="0"/>
    <x v="133"/>
    <x v="0"/>
    <x v="40"/>
    <x v="15"/>
    <n v="75.959999999999994"/>
    <x v="1"/>
    <x v="40"/>
  </r>
  <r>
    <n v="3758"/>
    <s v="Luigi's Ladies"/>
    <s v="LUIGI'S LADIES: an original one-woman musical comedy"/>
    <x v="15"/>
    <n v="1535"/>
    <x v="0"/>
    <x v="0"/>
    <x v="0"/>
    <x v="3743"/>
    <n v="1397819938"/>
    <b v="0"/>
    <x v="55"/>
    <x v="0"/>
    <x v="40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x v="0"/>
    <x v="3744"/>
    <n v="1435372553"/>
    <b v="0"/>
    <x v="106"/>
    <x v="0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x v="3745"/>
    <n v="1397133386"/>
    <b v="0"/>
    <x v="110"/>
    <x v="0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x v="3746"/>
    <n v="1434625937"/>
    <b v="0"/>
    <x v="83"/>
    <x v="0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x v="3747"/>
    <n v="1436383889"/>
    <b v="0"/>
    <x v="33"/>
    <x v="0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x v="3748"/>
    <n v="1425319226"/>
    <b v="0"/>
    <x v="99"/>
    <x v="0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x v="3749"/>
    <n v="1462824832"/>
    <b v="0"/>
    <x v="74"/>
    <x v="0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x v="3750"/>
    <n v="1404153482"/>
    <b v="0"/>
    <x v="329"/>
    <x v="0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x v="3751"/>
    <n v="1401336045"/>
    <b v="0"/>
    <x v="93"/>
    <x v="0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x v="3566"/>
    <n v="1423960097"/>
    <b v="0"/>
    <x v="66"/>
    <x v="0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x v="3752"/>
    <n v="1400002090"/>
    <b v="0"/>
    <x v="6"/>
    <x v="0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x v="3753"/>
    <n v="1458138079"/>
    <b v="0"/>
    <x v="41"/>
    <x v="0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x v="3754"/>
    <n v="1431642010"/>
    <b v="0"/>
    <x v="9"/>
    <x v="0"/>
    <x v="40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x v="0"/>
    <x v="3755"/>
    <n v="1462307652"/>
    <b v="0"/>
    <x v="44"/>
    <x v="0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x v="3756"/>
    <n v="1478616506"/>
    <b v="0"/>
    <x v="51"/>
    <x v="0"/>
    <x v="40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x v="0"/>
    <x v="3757"/>
    <n v="1476317247"/>
    <b v="0"/>
    <x v="7"/>
    <x v="0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x v="3758"/>
    <n v="1427223655"/>
    <b v="0"/>
    <x v="20"/>
    <x v="0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x v="3759"/>
    <n v="1426199843"/>
    <b v="0"/>
    <x v="25"/>
    <x v="0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x v="3760"/>
    <n v="1403599778"/>
    <b v="0"/>
    <x v="225"/>
    <x v="0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x v="3761"/>
    <n v="1409884821"/>
    <b v="0"/>
    <x v="211"/>
    <x v="0"/>
    <x v="40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x v="0"/>
    <x v="3762"/>
    <n v="1418758780"/>
    <b v="0"/>
    <x v="17"/>
    <x v="0"/>
    <x v="40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x v="0"/>
    <x v="3763"/>
    <n v="1456421940"/>
    <b v="0"/>
    <x v="248"/>
    <x v="0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x v="3764"/>
    <n v="1433999785"/>
    <b v="0"/>
    <x v="209"/>
    <x v="0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x v="3765"/>
    <n v="1408050685"/>
    <b v="0"/>
    <x v="47"/>
    <x v="0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x v="3766"/>
    <n v="1466887297"/>
    <b v="0"/>
    <x v="74"/>
    <x v="0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x v="3767"/>
    <n v="1455938520"/>
    <b v="0"/>
    <x v="54"/>
    <x v="0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x v="3768"/>
    <n v="1465601532"/>
    <b v="0"/>
    <x v="73"/>
    <x v="0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x v="3769"/>
    <n v="1467040769"/>
    <b v="0"/>
    <x v="209"/>
    <x v="0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x v="3770"/>
    <n v="1461718475"/>
    <b v="0"/>
    <x v="26"/>
    <x v="0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x v="3514"/>
    <n v="1434113406"/>
    <b v="0"/>
    <x v="73"/>
    <x v="0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x v="3771"/>
    <n v="1448469719"/>
    <b v="0"/>
    <x v="29"/>
    <x v="1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x v="3772"/>
    <n v="1431630618"/>
    <b v="0"/>
    <x v="80"/>
    <x v="1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x v="3773"/>
    <n v="1477238423"/>
    <b v="0"/>
    <x v="78"/>
    <x v="1"/>
    <x v="40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x v="0"/>
    <x v="3774"/>
    <n v="1399480592"/>
    <b v="0"/>
    <x v="78"/>
    <x v="1"/>
    <x v="40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x v="0"/>
    <x v="3775"/>
    <n v="1434365022"/>
    <b v="0"/>
    <x v="84"/>
    <x v="1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x v="3776"/>
    <n v="1416954729"/>
    <b v="0"/>
    <x v="54"/>
    <x v="1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x v="3777"/>
    <n v="1431093354"/>
    <b v="0"/>
    <x v="29"/>
    <x v="1"/>
    <x v="40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x v="1"/>
    <x v="3778"/>
    <n v="1437042490"/>
    <b v="0"/>
    <x v="84"/>
    <x v="1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x v="3779"/>
    <n v="1479170556"/>
    <b v="0"/>
    <x v="29"/>
    <x v="1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x v="3780"/>
    <n v="1426972165"/>
    <b v="0"/>
    <x v="77"/>
    <x v="1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x v="3781"/>
    <n v="1405099248"/>
    <b v="0"/>
    <x v="81"/>
    <x v="1"/>
    <x v="40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x v="0"/>
    <x v="3782"/>
    <n v="1455142843"/>
    <b v="0"/>
    <x v="80"/>
    <x v="1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x v="3783"/>
    <n v="1418146883"/>
    <b v="0"/>
    <x v="38"/>
    <x v="1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x v="3784"/>
    <n v="1417536816"/>
    <b v="0"/>
    <x v="82"/>
    <x v="1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x v="3785"/>
    <n v="1442890906"/>
    <b v="0"/>
    <x v="78"/>
    <x v="1"/>
    <x v="40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x v="0"/>
    <x v="3786"/>
    <n v="1454541568"/>
    <b v="0"/>
    <x v="244"/>
    <x v="1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x v="3787"/>
    <n v="1465172024"/>
    <b v="0"/>
    <x v="78"/>
    <x v="1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x v="3788"/>
    <n v="1406668640"/>
    <b v="0"/>
    <x v="84"/>
    <x v="1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x v="3789"/>
    <n v="1402294381"/>
    <b v="0"/>
    <x v="29"/>
    <x v="1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x v="3790"/>
    <n v="1427492939"/>
    <b v="0"/>
    <x v="82"/>
    <x v="1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x v="3791"/>
    <n v="1424775219"/>
    <b v="0"/>
    <x v="54"/>
    <x v="0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x v="3792"/>
    <n v="1402403907"/>
    <b v="0"/>
    <x v="44"/>
    <x v="0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x v="3793"/>
    <n v="1424377358"/>
    <b v="0"/>
    <x v="55"/>
    <x v="0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x v="3794"/>
    <n v="1461769373"/>
    <b v="0"/>
    <x v="10"/>
    <x v="0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x v="2551"/>
    <n v="1429120908"/>
    <b v="0"/>
    <x v="202"/>
    <x v="0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x v="3795"/>
    <n v="1462603021"/>
    <b v="0"/>
    <x v="74"/>
    <x v="0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x v="3532"/>
    <n v="1424727712"/>
    <b v="0"/>
    <x v="69"/>
    <x v="0"/>
    <x v="6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x v="1"/>
    <x v="3796"/>
    <n v="1437545657"/>
    <b v="0"/>
    <x v="9"/>
    <x v="0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x v="3797"/>
    <n v="1403022823"/>
    <b v="0"/>
    <x v="77"/>
    <x v="0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x v="3798"/>
    <n v="1444236216"/>
    <b v="0"/>
    <x v="9"/>
    <x v="0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x v="3799"/>
    <n v="1423599182"/>
    <b v="0"/>
    <x v="73"/>
    <x v="0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x v="3800"/>
    <n v="1435554104"/>
    <b v="0"/>
    <x v="55"/>
    <x v="0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x v="3801"/>
    <n v="1433518717"/>
    <b v="0"/>
    <x v="9"/>
    <x v="0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x v="3802"/>
    <n v="1449116407"/>
    <b v="0"/>
    <x v="67"/>
    <x v="0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x v="3803"/>
    <n v="1448136417"/>
    <b v="0"/>
    <x v="88"/>
    <x v="0"/>
    <x v="6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x v="0"/>
    <x v="3804"/>
    <n v="1434405044"/>
    <b v="0"/>
    <x v="14"/>
    <x v="0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x v="3805"/>
    <n v="1469026903"/>
    <b v="0"/>
    <x v="63"/>
    <x v="0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x v="3806"/>
    <n v="1432690814"/>
    <b v="0"/>
    <x v="72"/>
    <x v="0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x v="3807"/>
    <n v="1428401394"/>
    <b v="0"/>
    <x v="55"/>
    <x v="0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x v="3808"/>
    <n v="1422656201"/>
    <b v="0"/>
    <x v="71"/>
    <x v="0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x v="3809"/>
    <n v="1414845587"/>
    <b v="0"/>
    <x v="33"/>
    <x v="0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x v="3810"/>
    <n v="1470948371"/>
    <b v="0"/>
    <x v="22"/>
    <x v="0"/>
    <x v="6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x v="0"/>
    <x v="3811"/>
    <n v="1463161611"/>
    <b v="0"/>
    <x v="83"/>
    <x v="0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x v="3812"/>
    <n v="1413404545"/>
    <b v="0"/>
    <x v="82"/>
    <x v="0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x v="3813"/>
    <n v="1452048335"/>
    <b v="0"/>
    <x v="82"/>
    <x v="0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x v="3814"/>
    <n v="1416516972"/>
    <b v="0"/>
    <x v="9"/>
    <x v="0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x v="3815"/>
    <n v="1432032067"/>
    <b v="0"/>
    <x v="7"/>
    <x v="0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x v="3816"/>
    <n v="1459463808"/>
    <b v="0"/>
    <x v="22"/>
    <x v="0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x v="3817"/>
    <n v="1467497652"/>
    <b v="0"/>
    <x v="25"/>
    <x v="0"/>
    <x v="6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x v="1"/>
    <x v="3818"/>
    <n v="1432837358"/>
    <b v="0"/>
    <x v="57"/>
    <x v="0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x v="3819"/>
    <n v="1429722209"/>
    <b v="0"/>
    <x v="61"/>
    <x v="0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x v="3820"/>
    <n v="1433042724"/>
    <b v="0"/>
    <x v="58"/>
    <x v="0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x v="3821"/>
    <n v="1457023829"/>
    <b v="0"/>
    <x v="83"/>
    <x v="0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x v="3822"/>
    <n v="1400698287"/>
    <b v="1"/>
    <x v="69"/>
    <x v="1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x v="3823"/>
    <n v="1397217052"/>
    <b v="1"/>
    <x v="23"/>
    <x v="1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x v="3824"/>
    <n v="1399427064"/>
    <b v="1"/>
    <x v="10"/>
    <x v="1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x v="3825"/>
    <n v="1399474134"/>
    <b v="1"/>
    <x v="133"/>
    <x v="1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x v="3826"/>
    <n v="1441119774"/>
    <b v="1"/>
    <x v="8"/>
    <x v="1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x v="3827"/>
    <n v="1409721542"/>
    <b v="1"/>
    <x v="22"/>
    <x v="1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x v="3828"/>
    <n v="1433395391"/>
    <b v="1"/>
    <x v="82"/>
    <x v="1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x v="3829"/>
    <n v="1442604989"/>
    <b v="1"/>
    <x v="68"/>
    <x v="1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x v="3830"/>
    <n v="1431455084"/>
    <b v="1"/>
    <x v="33"/>
    <x v="1"/>
    <x v="6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x v="0"/>
    <x v="3831"/>
    <n v="1417489143"/>
    <b v="1"/>
    <x v="80"/>
    <x v="1"/>
    <x v="6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x v="1"/>
    <x v="3832"/>
    <n v="1434537179"/>
    <b v="1"/>
    <x v="54"/>
    <x v="1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x v="3833"/>
    <n v="1425270876"/>
    <b v="0"/>
    <x v="84"/>
    <x v="1"/>
    <x v="6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x v="0"/>
    <x v="3834"/>
    <n v="1406578178"/>
    <b v="0"/>
    <x v="84"/>
    <x v="1"/>
    <x v="6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x v="0"/>
    <x v="3835"/>
    <n v="1428614058"/>
    <b v="0"/>
    <x v="9"/>
    <x v="1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x v="3836"/>
    <n v="1424819871"/>
    <b v="0"/>
    <x v="29"/>
    <x v="1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x v="3837"/>
    <n v="1423245003"/>
    <b v="0"/>
    <x v="29"/>
    <x v="1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x v="3838"/>
    <n v="1404927690"/>
    <b v="0"/>
    <x v="80"/>
    <x v="1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x v="3839"/>
    <n v="1430734844"/>
    <b v="0"/>
    <x v="29"/>
    <x v="1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x v="3840"/>
    <n v="1401485207"/>
    <b v="0"/>
    <x v="29"/>
    <x v="1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x v="3841"/>
    <n v="1405266710"/>
    <b v="0"/>
    <x v="62"/>
    <x v="1"/>
    <x v="6"/>
    <x v="82"/>
    <n v="81.540000000000006"/>
    <x v="1"/>
    <x v="6"/>
  </r>
  <r>
    <n v="3861"/>
    <s v="READY OR NOT HERE I COME"/>
    <s v="THE COMING OF THE LORD!"/>
    <x v="13"/>
    <n v="100"/>
    <x v="2"/>
    <x v="0"/>
    <x v="0"/>
    <x v="3842"/>
    <n v="1412258977"/>
    <b v="0"/>
    <x v="29"/>
    <x v="1"/>
    <x v="6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x v="0"/>
    <x v="3843"/>
    <n v="1472451356"/>
    <b v="0"/>
    <x v="29"/>
    <x v="1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x v="3844"/>
    <n v="1441552305"/>
    <b v="0"/>
    <x v="78"/>
    <x v="1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x v="3845"/>
    <n v="1445203454"/>
    <b v="0"/>
    <x v="83"/>
    <x v="1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x v="3846"/>
    <n v="1405957098"/>
    <b v="0"/>
    <x v="25"/>
    <x v="1"/>
    <x v="6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x v="0"/>
    <x v="3847"/>
    <n v="1454453021"/>
    <b v="0"/>
    <x v="84"/>
    <x v="1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x v="3848"/>
    <n v="1463686339"/>
    <b v="0"/>
    <x v="81"/>
    <x v="1"/>
    <x v="6"/>
    <x v="55"/>
    <n v="50.2"/>
    <x v="1"/>
    <x v="6"/>
  </r>
  <r>
    <n v="3868"/>
    <s v="1000 words (Canceled)"/>
    <s v="New collection of music by Scott Evan Davis!"/>
    <x v="10"/>
    <n v="10"/>
    <x v="1"/>
    <x v="1"/>
    <x v="1"/>
    <x v="3849"/>
    <n v="1408031405"/>
    <b v="0"/>
    <x v="29"/>
    <x v="1"/>
    <x v="40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x v="0"/>
    <x v="3850"/>
    <n v="1423761792"/>
    <b v="0"/>
    <x v="41"/>
    <x v="1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x v="3851"/>
    <n v="1401768478"/>
    <b v="0"/>
    <x v="73"/>
    <x v="1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x v="3852"/>
    <n v="1485629050"/>
    <b v="0"/>
    <x v="83"/>
    <x v="1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x v="3853"/>
    <n v="1435202996"/>
    <b v="0"/>
    <x v="78"/>
    <x v="1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x v="3854"/>
    <n v="1441730535"/>
    <b v="0"/>
    <x v="78"/>
    <x v="1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x v="3855"/>
    <n v="1420244622"/>
    <b v="0"/>
    <x v="78"/>
    <x v="1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x v="3856"/>
    <n v="1472804365"/>
    <b v="0"/>
    <x v="78"/>
    <x v="1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x v="3857"/>
    <n v="1451833128"/>
    <b v="0"/>
    <x v="67"/>
    <x v="1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x v="3858"/>
    <n v="1478621752"/>
    <b v="0"/>
    <x v="25"/>
    <x v="1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x v="3859"/>
    <n v="1433014746"/>
    <b v="0"/>
    <x v="29"/>
    <x v="1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x v="3860"/>
    <n v="1419626396"/>
    <b v="0"/>
    <x v="78"/>
    <x v="1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x v="3792"/>
    <n v="1403724820"/>
    <b v="0"/>
    <x v="57"/>
    <x v="1"/>
    <x v="40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x v="0"/>
    <x v="3861"/>
    <n v="1484958399"/>
    <b v="0"/>
    <x v="29"/>
    <x v="1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x v="3862"/>
    <n v="1451950570"/>
    <b v="0"/>
    <x v="78"/>
    <x v="1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x v="3863"/>
    <n v="1407076069"/>
    <b v="0"/>
    <x v="78"/>
    <x v="1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x v="3864"/>
    <n v="1425322792"/>
    <b v="0"/>
    <x v="78"/>
    <x v="1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x v="3865"/>
    <n v="1460242191"/>
    <b v="0"/>
    <x v="78"/>
    <x v="1"/>
    <x v="40"/>
    <x v="50"/>
    <n v="0"/>
    <x v="1"/>
    <x v="40"/>
  </r>
  <r>
    <n v="3886"/>
    <s v="a (Canceled)"/>
    <n v="1"/>
    <x v="3"/>
    <n v="0"/>
    <x v="1"/>
    <x v="2"/>
    <x v="2"/>
    <x v="3866"/>
    <n v="1415683702"/>
    <b v="0"/>
    <x v="78"/>
    <x v="1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x v="3867"/>
    <n v="1426538129"/>
    <b v="0"/>
    <x v="84"/>
    <x v="1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x v="3868"/>
    <n v="1485522358"/>
    <b v="0"/>
    <x v="25"/>
    <x v="1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x v="3869"/>
    <n v="1417651630"/>
    <b v="0"/>
    <x v="82"/>
    <x v="1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x v="3870"/>
    <n v="1434478344"/>
    <b v="0"/>
    <x v="22"/>
    <x v="1"/>
    <x v="6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x v="0"/>
    <x v="3871"/>
    <n v="1424488244"/>
    <b v="0"/>
    <x v="63"/>
    <x v="1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x v="3872"/>
    <n v="1408203557"/>
    <b v="0"/>
    <x v="78"/>
    <x v="1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x v="3873"/>
    <n v="1400600840"/>
    <b v="0"/>
    <x v="87"/>
    <x v="1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x v="3874"/>
    <n v="1478386812"/>
    <b v="0"/>
    <x v="202"/>
    <x v="1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x v="3875"/>
    <n v="1422424818"/>
    <b v="0"/>
    <x v="29"/>
    <x v="1"/>
    <x v="6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x v="3876"/>
    <n v="1401770178"/>
    <b v="0"/>
    <x v="80"/>
    <x v="1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x v="3877"/>
    <n v="1418158683"/>
    <b v="0"/>
    <x v="73"/>
    <x v="1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x v="3878"/>
    <n v="1436355270"/>
    <b v="0"/>
    <x v="38"/>
    <x v="1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x v="3879"/>
    <n v="1406140561"/>
    <b v="0"/>
    <x v="84"/>
    <x v="1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x v="3880"/>
    <n v="1431396791"/>
    <b v="0"/>
    <x v="81"/>
    <x v="1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x v="3881"/>
    <n v="1447098599"/>
    <b v="0"/>
    <x v="29"/>
    <x v="1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x v="3882"/>
    <n v="1476962042"/>
    <b v="0"/>
    <x v="162"/>
    <x v="1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x v="3883"/>
    <n v="1435709765"/>
    <b v="0"/>
    <x v="78"/>
    <x v="1"/>
    <x v="6"/>
    <x v="50"/>
    <n v="0"/>
    <x v="1"/>
    <x v="6"/>
  </r>
  <r>
    <n v="3904"/>
    <s v="Black America from Prophets to Pimps"/>
    <s v="A play that will cover 4000 years of black history."/>
    <x v="3"/>
    <n v="3"/>
    <x v="2"/>
    <x v="0"/>
    <x v="0"/>
    <x v="3884"/>
    <n v="1427866200"/>
    <b v="0"/>
    <x v="84"/>
    <x v="1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x v="3885"/>
    <n v="1430405903"/>
    <b v="0"/>
    <x v="63"/>
    <x v="1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x v="3886"/>
    <n v="1432072893"/>
    <b v="0"/>
    <x v="38"/>
    <x v="1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x v="3887"/>
    <n v="1411587606"/>
    <b v="0"/>
    <x v="80"/>
    <x v="1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x v="3888"/>
    <n v="1405307696"/>
    <b v="0"/>
    <x v="80"/>
    <x v="1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x v="3889"/>
    <n v="1407832642"/>
    <b v="0"/>
    <x v="80"/>
    <x v="1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x v="3890"/>
    <n v="1439057397"/>
    <b v="0"/>
    <x v="83"/>
    <x v="1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x v="3891"/>
    <n v="1414438177"/>
    <b v="0"/>
    <x v="17"/>
    <x v="1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x v="0"/>
    <x v="3892"/>
    <n v="1424759330"/>
    <b v="0"/>
    <x v="29"/>
    <x v="1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x v="3893"/>
    <n v="1446267849"/>
    <b v="0"/>
    <x v="63"/>
    <x v="1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x v="3894"/>
    <n v="1429558756"/>
    <b v="0"/>
    <x v="74"/>
    <x v="1"/>
    <x v="6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x v="1"/>
    <x v="3895"/>
    <n v="1462232309"/>
    <b v="0"/>
    <x v="29"/>
    <x v="1"/>
    <x v="6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x v="7"/>
    <x v="3896"/>
    <n v="1462360752"/>
    <b v="0"/>
    <x v="78"/>
    <x v="1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x v="3897"/>
    <n v="1407847161"/>
    <b v="0"/>
    <x v="29"/>
    <x v="1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x v="3898"/>
    <n v="1406131023"/>
    <b v="0"/>
    <x v="83"/>
    <x v="1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x v="3899"/>
    <n v="1450628773"/>
    <b v="0"/>
    <x v="83"/>
    <x v="1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x v="3900"/>
    <n v="1476436660"/>
    <b v="0"/>
    <x v="83"/>
    <x v="1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x v="3901"/>
    <n v="1413291655"/>
    <b v="0"/>
    <x v="78"/>
    <x v="1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x v="3902"/>
    <n v="1421432810"/>
    <b v="0"/>
    <x v="79"/>
    <x v="1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x v="3903"/>
    <n v="1426203071"/>
    <b v="0"/>
    <x v="57"/>
    <x v="1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x v="3904"/>
    <n v="1401231722"/>
    <b v="0"/>
    <x v="244"/>
    <x v="1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x v="3905"/>
    <n v="1404161639"/>
    <b v="0"/>
    <x v="83"/>
    <x v="1"/>
    <x v="6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x v="2"/>
    <x v="3906"/>
    <n v="1417053748"/>
    <b v="0"/>
    <x v="29"/>
    <x v="1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x v="3907"/>
    <n v="1404973504"/>
    <b v="0"/>
    <x v="84"/>
    <x v="1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x v="3908"/>
    <n v="1442593427"/>
    <b v="0"/>
    <x v="63"/>
    <x v="1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x v="3909"/>
    <n v="1471636265"/>
    <b v="0"/>
    <x v="25"/>
    <x v="1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x v="3910"/>
    <n v="1457078868"/>
    <b v="0"/>
    <x v="78"/>
    <x v="1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x v="3911"/>
    <n v="1439350707"/>
    <b v="0"/>
    <x v="78"/>
    <x v="1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x v="3912"/>
    <n v="1455508964"/>
    <b v="0"/>
    <x v="29"/>
    <x v="1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x v="3913"/>
    <n v="1466205262"/>
    <b v="0"/>
    <x v="8"/>
    <x v="1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x v="3914"/>
    <n v="1439827639"/>
    <b v="0"/>
    <x v="8"/>
    <x v="1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x v="3915"/>
    <n v="1438789546"/>
    <b v="0"/>
    <x v="23"/>
    <x v="1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x v="3916"/>
    <n v="1477981120"/>
    <b v="0"/>
    <x v="78"/>
    <x v="1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x v="3917"/>
    <n v="1465830560"/>
    <b v="0"/>
    <x v="73"/>
    <x v="1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x v="3918"/>
    <n v="1432763054"/>
    <b v="0"/>
    <x v="81"/>
    <x v="1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x v="3919"/>
    <n v="1412328979"/>
    <b v="0"/>
    <x v="29"/>
    <x v="1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x v="3920"/>
    <n v="1416311351"/>
    <b v="0"/>
    <x v="84"/>
    <x v="1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x v="3921"/>
    <n v="1414505137"/>
    <b v="0"/>
    <x v="84"/>
    <x v="1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x v="3922"/>
    <n v="1429306914"/>
    <b v="0"/>
    <x v="78"/>
    <x v="1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x v="3923"/>
    <n v="1443811268"/>
    <b v="0"/>
    <x v="62"/>
    <x v="1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x v="3924"/>
    <n v="1438098875"/>
    <b v="0"/>
    <x v="78"/>
    <x v="1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x v="3925"/>
    <n v="1429125268"/>
    <b v="0"/>
    <x v="29"/>
    <x v="1"/>
    <x v="6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x v="0"/>
    <x v="3926"/>
    <n v="1422388822"/>
    <b v="0"/>
    <x v="81"/>
    <x v="1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x v="3927"/>
    <n v="1472786744"/>
    <b v="0"/>
    <x v="84"/>
    <x v="1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x v="3928"/>
    <n v="1404892123"/>
    <b v="0"/>
    <x v="78"/>
    <x v="1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x v="3929"/>
    <n v="1421031221"/>
    <b v="0"/>
    <x v="58"/>
    <x v="1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x v="3930"/>
    <n v="1457628680"/>
    <b v="0"/>
    <x v="29"/>
    <x v="1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x v="3931"/>
    <n v="1457120942"/>
    <b v="0"/>
    <x v="29"/>
    <x v="1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x v="3932"/>
    <n v="1440701890"/>
    <b v="0"/>
    <x v="29"/>
    <x v="1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x v="3933"/>
    <n v="1467162586"/>
    <b v="0"/>
    <x v="78"/>
    <x v="1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x v="3934"/>
    <n v="1400168264"/>
    <b v="0"/>
    <x v="78"/>
    <x v="1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x v="3935"/>
    <n v="1446150141"/>
    <b v="0"/>
    <x v="22"/>
    <x v="1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x v="3936"/>
    <n v="1459203727"/>
    <b v="0"/>
    <x v="78"/>
    <x v="1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x v="3937"/>
    <n v="1464045954"/>
    <b v="0"/>
    <x v="29"/>
    <x v="1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x v="3938"/>
    <n v="1403822912"/>
    <b v="0"/>
    <x v="38"/>
    <x v="1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x v="3939"/>
    <n v="1409338556"/>
    <b v="0"/>
    <x v="8"/>
    <x v="1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x v="3940"/>
    <n v="1449260256"/>
    <b v="0"/>
    <x v="80"/>
    <x v="1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x v="3941"/>
    <n v="1397683410"/>
    <b v="0"/>
    <x v="84"/>
    <x v="1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x v="3942"/>
    <n v="1446562494"/>
    <b v="0"/>
    <x v="83"/>
    <x v="1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x v="3943"/>
    <n v="1445226117"/>
    <b v="0"/>
    <x v="78"/>
    <x v="1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x v="3944"/>
    <n v="1424279986"/>
    <b v="0"/>
    <x v="83"/>
    <x v="1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x v="3945"/>
    <n v="1455428380"/>
    <b v="0"/>
    <x v="80"/>
    <x v="1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x v="3946"/>
    <n v="1402506278"/>
    <b v="0"/>
    <x v="84"/>
    <x v="1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x v="3947"/>
    <n v="1486191507"/>
    <b v="0"/>
    <x v="73"/>
    <x v="1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x v="3948"/>
    <n v="1458761673"/>
    <b v="0"/>
    <x v="202"/>
    <x v="1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x v="3949"/>
    <n v="1471638646"/>
    <b v="0"/>
    <x v="79"/>
    <x v="1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x v="3950"/>
    <n v="1458333811"/>
    <b v="0"/>
    <x v="84"/>
    <x v="1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x v="3951"/>
    <n v="1403355126"/>
    <b v="0"/>
    <x v="79"/>
    <x v="1"/>
    <x v="6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x v="0"/>
    <x v="3952"/>
    <n v="1418002634"/>
    <b v="0"/>
    <x v="22"/>
    <x v="1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x v="3953"/>
    <n v="1460219110"/>
    <b v="0"/>
    <x v="77"/>
    <x v="1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x v="3954"/>
    <n v="1462280848"/>
    <b v="0"/>
    <x v="202"/>
    <x v="1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x v="3955"/>
    <n v="1465850898"/>
    <b v="0"/>
    <x v="78"/>
    <x v="1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x v="3956"/>
    <n v="1405024561"/>
    <b v="0"/>
    <x v="73"/>
    <x v="1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x v="3957"/>
    <n v="1466621732"/>
    <b v="0"/>
    <x v="79"/>
    <x v="1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x v="3958"/>
    <n v="1417533953"/>
    <b v="0"/>
    <x v="22"/>
    <x v="1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x v="3959"/>
    <n v="1425678057"/>
    <b v="0"/>
    <x v="79"/>
    <x v="1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x v="3960"/>
    <n v="1401978147"/>
    <b v="0"/>
    <x v="63"/>
    <x v="1"/>
    <x v="6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x v="0"/>
    <x v="3961"/>
    <n v="1463545149"/>
    <b v="0"/>
    <x v="63"/>
    <x v="1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x v="3962"/>
    <n v="1431113180"/>
    <b v="0"/>
    <x v="81"/>
    <x v="1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x v="3963"/>
    <n v="1397854356"/>
    <b v="0"/>
    <x v="67"/>
    <x v="1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x v="3964"/>
    <n v="1412809644"/>
    <b v="0"/>
    <x v="73"/>
    <x v="1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x v="3965"/>
    <n v="1454173120"/>
    <b v="0"/>
    <x v="10"/>
    <x v="1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x v="3966"/>
    <n v="1460034594"/>
    <b v="0"/>
    <x v="62"/>
    <x v="1"/>
    <x v="6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x v="1"/>
    <x v="3967"/>
    <n v="1399414290"/>
    <b v="0"/>
    <x v="62"/>
    <x v="1"/>
    <x v="6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x v="0"/>
    <x v="3968"/>
    <n v="1439517413"/>
    <b v="0"/>
    <x v="80"/>
    <x v="1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x v="3969"/>
    <n v="1444413581"/>
    <b v="0"/>
    <x v="78"/>
    <x v="1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x v="3970"/>
    <n v="1454342893"/>
    <b v="0"/>
    <x v="83"/>
    <x v="1"/>
    <x v="6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x v="0"/>
    <x v="3971"/>
    <n v="1430494082"/>
    <b v="0"/>
    <x v="29"/>
    <x v="1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x v="3972"/>
    <n v="1444689259"/>
    <b v="0"/>
    <x v="82"/>
    <x v="1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x v="3973"/>
    <n v="1428957912"/>
    <b v="0"/>
    <x v="29"/>
    <x v="1"/>
    <x v="6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x v="0"/>
    <x v="3974"/>
    <n v="1403169690"/>
    <b v="0"/>
    <x v="29"/>
    <x v="1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x v="3975"/>
    <n v="1421339077"/>
    <b v="0"/>
    <x v="80"/>
    <x v="1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x v="3976"/>
    <n v="1415341464"/>
    <b v="0"/>
    <x v="57"/>
    <x v="1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x v="3977"/>
    <n v="1425633821"/>
    <b v="0"/>
    <x v="78"/>
    <x v="1"/>
    <x v="6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x v="0"/>
    <x v="3978"/>
    <n v="1424992026"/>
    <b v="0"/>
    <x v="8"/>
    <x v="1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x v="3979"/>
    <n v="1406058798"/>
    <b v="0"/>
    <x v="25"/>
    <x v="1"/>
    <x v="6"/>
    <x v="123"/>
    <n v="82.57"/>
    <x v="1"/>
    <x v="6"/>
  </r>
  <r>
    <n v="4000"/>
    <s v="The Escorts"/>
    <s v="An Enticing Trip into the World of Assisted Dying"/>
    <x v="6"/>
    <n v="10"/>
    <x v="2"/>
    <x v="0"/>
    <x v="0"/>
    <x v="3980"/>
    <n v="1457450958"/>
    <b v="0"/>
    <x v="29"/>
    <x v="1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x v="1748"/>
    <n v="1486681708"/>
    <b v="0"/>
    <x v="25"/>
    <x v="1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x v="3981"/>
    <n v="1409187761"/>
    <b v="0"/>
    <x v="80"/>
    <x v="1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x v="3982"/>
    <n v="1421417147"/>
    <b v="0"/>
    <x v="84"/>
    <x v="1"/>
    <x v="6"/>
    <x v="54"/>
    <n v="100.5"/>
    <x v="1"/>
    <x v="6"/>
  </r>
  <r>
    <n v="4004"/>
    <s v="South Florida Tours"/>
    <s v="Help Launch The Queen Into South Florida!"/>
    <x v="2"/>
    <n v="1"/>
    <x v="2"/>
    <x v="0"/>
    <x v="0"/>
    <x v="3983"/>
    <n v="1410148457"/>
    <b v="0"/>
    <x v="29"/>
    <x v="1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x v="3984"/>
    <n v="1408648985"/>
    <b v="0"/>
    <x v="84"/>
    <x v="1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x v="3985"/>
    <n v="1453487587"/>
    <b v="0"/>
    <x v="29"/>
    <x v="1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x v="3986"/>
    <n v="1406572381"/>
    <b v="0"/>
    <x v="29"/>
    <x v="1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x v="3987"/>
    <n v="1435014507"/>
    <b v="0"/>
    <x v="80"/>
    <x v="1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x v="3988"/>
    <n v="1406825360"/>
    <b v="0"/>
    <x v="83"/>
    <x v="1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x v="3989"/>
    <n v="1412879366"/>
    <b v="0"/>
    <x v="44"/>
    <x v="1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x v="3990"/>
    <n v="1419858278"/>
    <b v="0"/>
    <x v="80"/>
    <x v="1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x v="3991"/>
    <n v="1427979849"/>
    <b v="0"/>
    <x v="78"/>
    <x v="1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x v="3992"/>
    <n v="1421478823"/>
    <b v="0"/>
    <x v="84"/>
    <x v="1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x v="3993"/>
    <n v="1455861269"/>
    <b v="0"/>
    <x v="78"/>
    <x v="1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x v="3994"/>
    <n v="1434739463"/>
    <b v="0"/>
    <x v="29"/>
    <x v="1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x v="3995"/>
    <n v="1408395400"/>
    <b v="0"/>
    <x v="63"/>
    <x v="1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x v="3996"/>
    <n v="1407254874"/>
    <b v="0"/>
    <x v="84"/>
    <x v="1"/>
    <x v="6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x v="1"/>
    <x v="3997"/>
    <n v="1473285108"/>
    <b v="0"/>
    <x v="80"/>
    <x v="1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x v="3998"/>
    <n v="1455725596"/>
    <b v="0"/>
    <x v="80"/>
    <x v="1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x v="3999"/>
    <n v="1424579699"/>
    <b v="0"/>
    <x v="83"/>
    <x v="1"/>
    <x v="6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x v="0"/>
    <x v="4000"/>
    <n v="1409176358"/>
    <b v="0"/>
    <x v="84"/>
    <x v="1"/>
    <x v="6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x v="0"/>
    <x v="4001"/>
    <n v="1418824867"/>
    <b v="0"/>
    <x v="438"/>
    <x v="1"/>
    <x v="6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x v="0"/>
    <x v="4002"/>
    <n v="1454975963"/>
    <b v="0"/>
    <x v="78"/>
    <x v="1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x v="4003"/>
    <n v="1438445097"/>
    <b v="0"/>
    <x v="29"/>
    <x v="1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x v="4004"/>
    <n v="1432705336"/>
    <b v="0"/>
    <x v="80"/>
    <x v="1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x v="4005"/>
    <n v="1444059839"/>
    <b v="0"/>
    <x v="78"/>
    <x v="1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x v="4006"/>
    <n v="1486077481"/>
    <b v="0"/>
    <x v="63"/>
    <x v="1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x v="4007"/>
    <n v="1399415500"/>
    <b v="0"/>
    <x v="202"/>
    <x v="1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x v="0"/>
    <x v="4008"/>
    <n v="1447461370"/>
    <b v="0"/>
    <x v="78"/>
    <x v="1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x v="4009"/>
    <n v="1452008599"/>
    <b v="0"/>
    <x v="79"/>
    <x v="1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x v="4010"/>
    <n v="1414591364"/>
    <b v="0"/>
    <x v="78"/>
    <x v="1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x v="4011"/>
    <n v="1445023516"/>
    <b v="0"/>
    <x v="63"/>
    <x v="1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x v="4012"/>
    <n v="1472711224"/>
    <b v="0"/>
    <x v="225"/>
    <x v="1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x v="4013"/>
    <n v="1425509050"/>
    <b v="0"/>
    <x v="84"/>
    <x v="1"/>
    <x v="6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x v="0"/>
    <x v="4014"/>
    <n v="1411333887"/>
    <b v="0"/>
    <x v="20"/>
    <x v="1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x v="4015"/>
    <n v="1402784964"/>
    <b v="0"/>
    <x v="57"/>
    <x v="1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x v="4016"/>
    <n v="1462585315"/>
    <b v="0"/>
    <x v="84"/>
    <x v="1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x v="4017"/>
    <n v="1408389010"/>
    <b v="0"/>
    <x v="80"/>
    <x v="1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x v="4018"/>
    <n v="1446048367"/>
    <b v="0"/>
    <x v="81"/>
    <x v="1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x v="4019"/>
    <n v="1432100004"/>
    <b v="0"/>
    <x v="84"/>
    <x v="1"/>
    <x v="6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x v="1"/>
    <x v="4020"/>
    <n v="1467976954"/>
    <b v="0"/>
    <x v="84"/>
    <x v="1"/>
    <x v="6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x v="0"/>
    <x v="4021"/>
    <n v="1419213664"/>
    <b v="0"/>
    <x v="83"/>
    <x v="1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x v="4022"/>
    <n v="1415228325"/>
    <b v="0"/>
    <x v="78"/>
    <x v="1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x v="4023"/>
    <n v="1426050982"/>
    <b v="0"/>
    <x v="80"/>
    <x v="1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x v="4024"/>
    <n v="1406004589"/>
    <b v="0"/>
    <x v="29"/>
    <x v="1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x v="4025"/>
    <n v="1411400210"/>
    <b v="0"/>
    <x v="8"/>
    <x v="1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x v="4026"/>
    <n v="1418862743"/>
    <b v="0"/>
    <x v="80"/>
    <x v="1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x v="4027"/>
    <n v="1457352787"/>
    <b v="0"/>
    <x v="110"/>
    <x v="1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x v="4028"/>
    <n v="1434322815"/>
    <b v="0"/>
    <x v="29"/>
    <x v="1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x v="4029"/>
    <n v="1411485391"/>
    <b v="0"/>
    <x v="29"/>
    <x v="1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x v="4030"/>
    <n v="1399058797"/>
    <b v="0"/>
    <x v="78"/>
    <x v="1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x v="4031"/>
    <n v="1408050316"/>
    <b v="0"/>
    <x v="62"/>
    <x v="1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x v="4032"/>
    <n v="1413477228"/>
    <b v="0"/>
    <x v="84"/>
    <x v="1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x v="4033"/>
    <n v="1472674285"/>
    <b v="0"/>
    <x v="78"/>
    <x v="1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x v="4034"/>
    <n v="1400600031"/>
    <b v="0"/>
    <x v="64"/>
    <x v="1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x v="4035"/>
    <n v="1465856639"/>
    <b v="0"/>
    <x v="82"/>
    <x v="1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x v="4036"/>
    <n v="1446506080"/>
    <b v="0"/>
    <x v="79"/>
    <x v="1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x v="3268"/>
    <n v="1458178044"/>
    <b v="0"/>
    <x v="80"/>
    <x v="1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x v="4037"/>
    <n v="1408116152"/>
    <b v="0"/>
    <x v="63"/>
    <x v="1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x v="4038"/>
    <n v="1400604056"/>
    <b v="0"/>
    <x v="81"/>
    <x v="1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x v="4039"/>
    <n v="1456025023"/>
    <b v="0"/>
    <x v="78"/>
    <x v="1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x v="4040"/>
    <n v="1464889468"/>
    <b v="0"/>
    <x v="83"/>
    <x v="1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x v="4041"/>
    <n v="1401294084"/>
    <b v="0"/>
    <x v="82"/>
    <x v="1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x v="4042"/>
    <n v="1427724426"/>
    <b v="0"/>
    <x v="79"/>
    <x v="1"/>
    <x v="6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x v="0"/>
    <x v="4043"/>
    <n v="1405291811"/>
    <b v="0"/>
    <x v="80"/>
    <x v="1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x v="4044"/>
    <n v="1461027388"/>
    <b v="0"/>
    <x v="29"/>
    <x v="1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x v="4045"/>
    <n v="1439952550"/>
    <b v="0"/>
    <x v="57"/>
    <x v="1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x v="4046"/>
    <n v="1481756855"/>
    <b v="0"/>
    <x v="29"/>
    <x v="1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x v="1"/>
    <x v="4047"/>
    <n v="1421596356"/>
    <b v="0"/>
    <x v="62"/>
    <x v="1"/>
    <x v="6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x v="0"/>
    <x v="4048"/>
    <n v="1422374420"/>
    <b v="0"/>
    <x v="79"/>
    <x v="1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x v="4049"/>
    <n v="1480187931"/>
    <b v="0"/>
    <x v="78"/>
    <x v="1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x v="4050"/>
    <n v="1403462111"/>
    <b v="0"/>
    <x v="84"/>
    <x v="1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x v="4051"/>
    <n v="1426407426"/>
    <b v="0"/>
    <x v="84"/>
    <x v="1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x v="4052"/>
    <n v="1444137375"/>
    <b v="0"/>
    <x v="64"/>
    <x v="1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x v="4053"/>
    <n v="1400547969"/>
    <b v="0"/>
    <x v="62"/>
    <x v="1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x v="4054"/>
    <n v="1411499149"/>
    <b v="0"/>
    <x v="78"/>
    <x v="1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x v="4055"/>
    <n v="1479747794"/>
    <b v="0"/>
    <x v="79"/>
    <x v="1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x v="4056"/>
    <n v="1482951242"/>
    <b v="0"/>
    <x v="78"/>
    <x v="1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x v="4057"/>
    <n v="1463783521"/>
    <b v="0"/>
    <x v="29"/>
    <x v="1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x v="4058"/>
    <n v="1463849116"/>
    <b v="0"/>
    <x v="78"/>
    <x v="1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x v="4059"/>
    <n v="1423231025"/>
    <b v="0"/>
    <x v="8"/>
    <x v="1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x v="4060"/>
    <n v="1446179553"/>
    <b v="0"/>
    <x v="84"/>
    <x v="1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x v="4061"/>
    <n v="1450203416"/>
    <b v="0"/>
    <x v="79"/>
    <x v="1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x v="4062"/>
    <n v="1473416906"/>
    <b v="0"/>
    <x v="29"/>
    <x v="1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x v="4063"/>
    <n v="1424701775"/>
    <b v="0"/>
    <x v="29"/>
    <x v="1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x v="4064"/>
    <n v="1445985299"/>
    <b v="0"/>
    <x v="81"/>
    <x v="1"/>
    <x v="6"/>
    <x v="62"/>
    <n v="9.4"/>
    <x v="1"/>
    <x v="6"/>
  </r>
  <r>
    <n v="4087"/>
    <s v="Stage Production &quot;The Nail Shop&quot;"/>
    <s v="Comedy Stage Play"/>
    <x v="376"/>
    <n v="0"/>
    <x v="2"/>
    <x v="0"/>
    <x v="0"/>
    <x v="4065"/>
    <n v="1466185786"/>
    <b v="0"/>
    <x v="78"/>
    <x v="1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x v="4066"/>
    <n v="1418827324"/>
    <b v="0"/>
    <x v="83"/>
    <x v="1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x v="4067"/>
    <n v="1430242488"/>
    <b v="0"/>
    <x v="22"/>
    <x v="1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x v="4068"/>
    <n v="1437754137"/>
    <b v="0"/>
    <x v="83"/>
    <x v="1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x v="4069"/>
    <n v="1418818151"/>
    <b v="0"/>
    <x v="22"/>
    <x v="1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x v="4070"/>
    <n v="1423024847"/>
    <b v="0"/>
    <x v="29"/>
    <x v="1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x v="4071"/>
    <n v="1435088093"/>
    <b v="0"/>
    <x v="80"/>
    <x v="1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x v="4072"/>
    <n v="1410141900"/>
    <b v="0"/>
    <x v="22"/>
    <x v="1"/>
    <x v="6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x v="10"/>
    <x v="4073"/>
    <n v="1479516350"/>
    <b v="0"/>
    <x v="29"/>
    <x v="1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x v="4074"/>
    <n v="1484484219"/>
    <b v="0"/>
    <x v="81"/>
    <x v="1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x v="4075"/>
    <n v="1449431237"/>
    <b v="0"/>
    <x v="78"/>
    <x v="1"/>
    <x v="6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x v="0"/>
    <x v="4076"/>
    <n v="1462468797"/>
    <b v="0"/>
    <x v="78"/>
    <x v="1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x v="4077"/>
    <n v="1468959873"/>
    <b v="0"/>
    <x v="29"/>
    <x v="1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x v="4078"/>
    <n v="1413341990"/>
    <b v="0"/>
    <x v="78"/>
    <x v="1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x v="4079"/>
    <n v="1482788482"/>
    <b v="0"/>
    <x v="78"/>
    <x v="1"/>
    <x v="6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x v="0"/>
    <x v="4080"/>
    <n v="1460751673"/>
    <b v="0"/>
    <x v="79"/>
    <x v="1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x v="0"/>
    <x v="4081"/>
    <n v="1435953566"/>
    <b v="0"/>
    <x v="79"/>
    <x v="1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x v="4082"/>
    <n v="1474958434"/>
    <b v="0"/>
    <x v="25"/>
    <x v="1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x v="4083"/>
    <n v="1479860109"/>
    <b v="0"/>
    <x v="79"/>
    <x v="1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x v="4084"/>
    <n v="1424221866"/>
    <b v="0"/>
    <x v="51"/>
    <x v="1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x v="4085"/>
    <n v="1409608801"/>
    <b v="0"/>
    <x v="80"/>
    <x v="1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x v="4086"/>
    <n v="1485909937"/>
    <b v="0"/>
    <x v="29"/>
    <x v="1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x v="1"/>
    <x v="4087"/>
    <n v="1446209804"/>
    <b v="0"/>
    <x v="78"/>
    <x v="1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x v="4088"/>
    <n v="1463929351"/>
    <b v="0"/>
    <x v="79"/>
    <x v="1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x v="0"/>
    <x v="4089"/>
    <n v="1422155740"/>
    <b v="0"/>
    <x v="79"/>
    <x v="1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x v="4090"/>
    <n v="1454280186"/>
    <b v="0"/>
    <x v="29"/>
    <x v="1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x v="4091"/>
    <n v="1450619123"/>
    <b v="0"/>
    <x v="83"/>
    <x v="1"/>
    <x v="6"/>
    <x v="50"/>
    <n v="1"/>
    <x v="1"/>
    <x v="6"/>
  </r>
  <r>
    <m/>
    <m/>
    <m/>
    <x v="445"/>
    <m/>
    <x v="4"/>
    <x v="21"/>
    <x v="13"/>
    <x v="4092"/>
    <m/>
    <m/>
    <x v="502"/>
    <x v="2"/>
    <x v="41"/>
    <x v="377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x v="21"/>
    <m/>
    <m/>
    <m/>
    <m/>
    <m/>
    <m/>
    <x v="41"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0"/>
    <n v="0"/>
    <n v="12"/>
    <n v="17"/>
    <n v="8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6F770-A6D7-4174-BBBE-E310E7669351}" name="PivotTable11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J1:M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2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8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1C195-A900-44A4-9A78-FD0B7CBCF810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EEFCA-3D92-410E-98AD-5A68A6FF1A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4A85B-D621-4577-9AA6-764F1AC9385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725B2-669F-427F-A714-204656F95373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51493-665D-43C8-B9B4-5E35FD44DC06}">
  <dimension ref="A1:M14"/>
  <sheetViews>
    <sheetView workbookViewId="0">
      <selection activeCell="H43" sqref="H43"/>
    </sheetView>
  </sheetViews>
  <sheetFormatPr defaultRowHeight="14.4" x14ac:dyDescent="0.3"/>
  <cols>
    <col min="1" max="1" width="17" customWidth="1"/>
    <col min="2" max="2" width="18.33203125" customWidth="1"/>
    <col min="3" max="3" width="13.6640625" customWidth="1"/>
    <col min="4" max="4" width="16.5546875" customWidth="1"/>
    <col min="5" max="5" width="15" customWidth="1"/>
    <col min="6" max="6" width="21.6640625" customWidth="1"/>
    <col min="7" max="7" width="17" customWidth="1"/>
    <col min="8" max="8" width="21.21875" customWidth="1"/>
    <col min="10" max="10" width="17.33203125" bestFit="1" customWidth="1"/>
    <col min="11" max="11" width="26.88671875" bestFit="1" customWidth="1"/>
    <col min="12" max="12" width="23.21875" bestFit="1" customWidth="1"/>
    <col min="13" max="13" width="26" bestFit="1" customWidth="1"/>
    <col min="14" max="19" width="3" bestFit="1" customWidth="1"/>
    <col min="20" max="22" width="4" bestFit="1" customWidth="1"/>
    <col min="23" max="23" width="11" bestFit="1" customWidth="1"/>
    <col min="24" max="24" width="7.6640625" bestFit="1" customWidth="1"/>
    <col min="25" max="25" width="5" bestFit="1" customWidth="1"/>
    <col min="26" max="26" width="7.6640625" bestFit="1" customWidth="1"/>
    <col min="27" max="27" width="5" bestFit="1" customWidth="1"/>
    <col min="28" max="28" width="7.6640625" bestFit="1" customWidth="1"/>
    <col min="29" max="29" width="5" bestFit="1" customWidth="1"/>
    <col min="30" max="30" width="7.6640625" bestFit="1" customWidth="1"/>
    <col min="31" max="31" width="11" bestFit="1" customWidth="1"/>
    <col min="32" max="32" width="5" bestFit="1" customWidth="1"/>
    <col min="33" max="34" width="7.6640625" bestFit="1" customWidth="1"/>
    <col min="35" max="35" width="5" bestFit="1" customWidth="1"/>
    <col min="36" max="37" width="7.6640625" bestFit="1" customWidth="1"/>
    <col min="38" max="38" width="5" bestFit="1" customWidth="1"/>
    <col min="39" max="40" width="7.6640625" bestFit="1" customWidth="1"/>
    <col min="41" max="41" width="11" bestFit="1" customWidth="1"/>
    <col min="42" max="42" width="25.44140625" bestFit="1" customWidth="1"/>
    <col min="43" max="43" width="28" bestFit="1" customWidth="1"/>
    <col min="44" max="44" width="26.6640625" bestFit="1" customWidth="1"/>
    <col min="45" max="45" width="22.88671875" bestFit="1" customWidth="1"/>
    <col min="46" max="46" width="25.6640625" bestFit="1" customWidth="1"/>
    <col min="47" max="47" width="24.109375" bestFit="1" customWidth="1"/>
    <col min="48" max="48" width="20.44140625" bestFit="1" customWidth="1"/>
    <col min="49" max="49" width="23.21875" bestFit="1" customWidth="1"/>
    <col min="50" max="50" width="26.6640625" bestFit="1" customWidth="1"/>
    <col min="51" max="51" width="22.88671875" bestFit="1" customWidth="1"/>
    <col min="52" max="52" width="25.6640625" bestFit="1" customWidth="1"/>
    <col min="53" max="53" width="24.109375" bestFit="1" customWidth="1"/>
    <col min="54" max="54" width="20.44140625" bestFit="1" customWidth="1"/>
    <col min="55" max="55" width="23.21875" bestFit="1" customWidth="1"/>
    <col min="56" max="56" width="26.6640625" bestFit="1" customWidth="1"/>
    <col min="57" max="57" width="22.88671875" bestFit="1" customWidth="1"/>
    <col min="58" max="58" width="25.6640625" bestFit="1" customWidth="1"/>
    <col min="59" max="59" width="24.109375" bestFit="1" customWidth="1"/>
    <col min="60" max="60" width="20.44140625" bestFit="1" customWidth="1"/>
    <col min="61" max="61" width="23.21875" bestFit="1" customWidth="1"/>
    <col min="62" max="62" width="26.6640625" bestFit="1" customWidth="1"/>
    <col min="63" max="63" width="22.88671875" bestFit="1" customWidth="1"/>
    <col min="64" max="64" width="25.6640625" bestFit="1" customWidth="1"/>
    <col min="65" max="65" width="24.109375" bestFit="1" customWidth="1"/>
    <col min="66" max="66" width="20.44140625" bestFit="1" customWidth="1"/>
    <col min="67" max="67" width="23.21875" bestFit="1" customWidth="1"/>
    <col min="68" max="68" width="26.6640625" bestFit="1" customWidth="1"/>
    <col min="69" max="69" width="22.88671875" bestFit="1" customWidth="1"/>
    <col min="70" max="70" width="25.6640625" bestFit="1" customWidth="1"/>
    <col min="71" max="71" width="29.109375" bestFit="1" customWidth="1"/>
    <col min="72" max="72" width="25.44140625" bestFit="1" customWidth="1"/>
    <col min="73" max="73" width="28" bestFit="1" customWidth="1"/>
    <col min="74" max="74" width="24.109375" bestFit="1" customWidth="1"/>
    <col min="75" max="75" width="20.44140625" bestFit="1" customWidth="1"/>
    <col min="76" max="76" width="23.21875" bestFit="1" customWidth="1"/>
    <col min="77" max="77" width="26.6640625" bestFit="1" customWidth="1"/>
    <col min="78" max="78" width="22.88671875" bestFit="1" customWidth="1"/>
    <col min="79" max="79" width="25.6640625" bestFit="1" customWidth="1"/>
    <col min="80" max="80" width="26.6640625" bestFit="1" customWidth="1"/>
    <col min="81" max="81" width="22.88671875" bestFit="1" customWidth="1"/>
    <col min="82" max="82" width="25.6640625" bestFit="1" customWidth="1"/>
    <col min="83" max="83" width="24.109375" bestFit="1" customWidth="1"/>
    <col min="84" max="84" width="20.44140625" bestFit="1" customWidth="1"/>
    <col min="85" max="85" width="23.21875" bestFit="1" customWidth="1"/>
    <col min="86" max="86" width="26.6640625" bestFit="1" customWidth="1"/>
    <col min="87" max="87" width="22.88671875" bestFit="1" customWidth="1"/>
    <col min="88" max="88" width="25.6640625" bestFit="1" customWidth="1"/>
    <col min="89" max="89" width="26.6640625" bestFit="1" customWidth="1"/>
    <col min="90" max="90" width="22.88671875" bestFit="1" customWidth="1"/>
    <col min="91" max="91" width="25.6640625" bestFit="1" customWidth="1"/>
    <col min="92" max="92" width="24.109375" bestFit="1" customWidth="1"/>
    <col min="93" max="93" width="20.44140625" bestFit="1" customWidth="1"/>
    <col min="94" max="94" width="23.21875" bestFit="1" customWidth="1"/>
    <col min="95" max="95" width="26.6640625" bestFit="1" customWidth="1"/>
    <col min="96" max="96" width="22.88671875" bestFit="1" customWidth="1"/>
    <col min="97" max="97" width="25.6640625" bestFit="1" customWidth="1"/>
    <col min="98" max="98" width="26.6640625" bestFit="1" customWidth="1"/>
    <col min="99" max="99" width="22.88671875" bestFit="1" customWidth="1"/>
    <col min="100" max="100" width="25.6640625" bestFit="1" customWidth="1"/>
    <col min="101" max="101" width="29.109375" bestFit="1" customWidth="1"/>
    <col min="102" max="102" width="25.44140625" bestFit="1" customWidth="1"/>
    <col min="103" max="103" width="28" bestFit="1" customWidth="1"/>
  </cols>
  <sheetData>
    <row r="1" spans="1:13" x14ac:dyDescent="0.3">
      <c r="A1" t="s">
        <v>8381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  <c r="J1" s="13" t="s">
        <v>8363</v>
      </c>
      <c r="K1" t="s">
        <v>8416</v>
      </c>
      <c r="L1" t="s">
        <v>8417</v>
      </c>
      <c r="M1" t="s">
        <v>8418</v>
      </c>
    </row>
    <row r="2" spans="1:13" x14ac:dyDescent="0.3">
      <c r="A2" t="s">
        <v>8404</v>
      </c>
      <c r="B2">
        <f>COUNTIFS(kickstarter!D:D,"&lt;1000", kickstarter!F:F, "successful", kickstarter!R:R, "plays")</f>
        <v>141</v>
      </c>
      <c r="C2">
        <f>COUNTIFS(kickstarter!D:D,"&lt;1000", kickstarter!F:F, "failed", kickstarter!R:R, "plays")</f>
        <v>45</v>
      </c>
      <c r="D2">
        <f>COUNTIFS(kickstarter!D:D,"&lt;1000", kickstarter!F:F, "canceled", 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  <c r="J2" s="14" t="s">
        <v>8404</v>
      </c>
      <c r="K2" s="8">
        <v>76</v>
      </c>
      <c r="L2" s="8">
        <v>24</v>
      </c>
      <c r="M2" s="8">
        <v>0</v>
      </c>
    </row>
    <row r="3" spans="1:13" x14ac:dyDescent="0.3">
      <c r="A3" t="s">
        <v>8405</v>
      </c>
      <c r="B3">
        <f>COUNTIFS(kickstarter!D:D,"&gt;=1000", kickstarter!F:F, "successful", kickstarter!R:R, "plays", kickstarter!D:D, "&lt;=4999")</f>
        <v>388</v>
      </c>
      <c r="C3">
        <f>COUNTIFS(kickstarter!D:D,"&gt;=1000", kickstarter!F:F, "failed", kickstarter!R:R, "plays", kickstarter!D:D, "&lt;=4999")</f>
        <v>146</v>
      </c>
      <c r="D3">
        <f>COUNTIFS(kickstarter!D:D,"&gt;=1000", kickstarter!F:F, "canceled", kickstarter!R:R, "plays", kickstarter!D:D, 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  <c r="J3" s="14" t="s">
        <v>8405</v>
      </c>
      <c r="K3" s="8">
        <v>73</v>
      </c>
      <c r="L3" s="8">
        <v>27</v>
      </c>
      <c r="M3" s="8">
        <v>0</v>
      </c>
    </row>
    <row r="4" spans="1:13" x14ac:dyDescent="0.3">
      <c r="A4" t="s">
        <v>8406</v>
      </c>
      <c r="B4">
        <f>COUNTIFS(kickstarter!D:D,"&gt;=5000", kickstarter!F:F, "successful", kickstarter!R:R, "plays", kickstarter!D:D, "&lt;=9999")</f>
        <v>93</v>
      </c>
      <c r="C4">
        <f>COUNTIFS(kickstarter!D:D,"&gt;=5000", kickstarter!F:F, "failed", kickstarter!R:R, "plays", kickstarter!D:D, "&lt;=9999")</f>
        <v>76</v>
      </c>
      <c r="D4">
        <f>COUNTIFS(kickstarter!D:D,"&gt;=5000", kickstarter!F:F, "canceled", kickstarter!R:R, "plays",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  <c r="J4" s="14" t="s">
        <v>8406</v>
      </c>
      <c r="K4" s="8">
        <v>55</v>
      </c>
      <c r="L4" s="8">
        <v>45</v>
      </c>
      <c r="M4" s="8">
        <v>0</v>
      </c>
    </row>
    <row r="5" spans="1:13" x14ac:dyDescent="0.3">
      <c r="A5" t="s">
        <v>8407</v>
      </c>
      <c r="B5">
        <f>COUNTIFS(kickstarter!D:D,"&gt;=10000", kickstarter!F:F, "successful", kickstarter!R:R, "plays", kickstarter!D:D, "&lt;=14999")</f>
        <v>39</v>
      </c>
      <c r="C5">
        <f>COUNTIFS(kickstarter!D:D,"&gt;=10000", kickstarter!F:F, "failed", kickstarter!R:R, "plays", kickstarter!D:D, "&lt;=14999")</f>
        <v>33</v>
      </c>
      <c r="D5">
        <f>COUNTIFS(kickstarter!D:D,"&gt;=10000", kickstarter!F:F, "canceled", kickstarter!R:R, "plays", kickstarter!D:D,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  <c r="J5" s="14" t="s">
        <v>8407</v>
      </c>
      <c r="K5" s="8">
        <v>54</v>
      </c>
      <c r="L5" s="8">
        <v>46</v>
      </c>
      <c r="M5" s="8">
        <v>0</v>
      </c>
    </row>
    <row r="6" spans="1:13" x14ac:dyDescent="0.3">
      <c r="A6" t="s">
        <v>8408</v>
      </c>
      <c r="B6">
        <f>COUNTIFS(kickstarter!D:D,"&gt;=15000", kickstarter!F:F, "successful", kickstarter!R:R, "plays", kickstarter!D:D, "&lt;=19999")</f>
        <v>12</v>
      </c>
      <c r="C6">
        <f>COUNTIFS(kickstarter!D:D,"&gt;=15000", kickstarter!F:F, "failed", kickstarter!R:R, "plays", kickstarter!D:D, "&lt;=19999")</f>
        <v>12</v>
      </c>
      <c r="D6">
        <f>COUNTIFS(kickstarter!D:D,"&gt;=15000", kickstarter!F:F, "canceled", kickstarter!R:R, "plays",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  <c r="J6" s="14" t="s">
        <v>8408</v>
      </c>
      <c r="K6" s="8">
        <v>50</v>
      </c>
      <c r="L6" s="8">
        <v>50</v>
      </c>
      <c r="M6" s="8">
        <v>0</v>
      </c>
    </row>
    <row r="7" spans="1:13" x14ac:dyDescent="0.3">
      <c r="A7" t="s">
        <v>8409</v>
      </c>
      <c r="B7">
        <f>COUNTIFS(kickstarter!D:D,"&gt;=20000", kickstarter!F:F, "successful", kickstarter!R:R, "plays", kickstarter!D:D, "&lt;=24999")</f>
        <v>9</v>
      </c>
      <c r="C7">
        <f>COUNTIFS(kickstarter!D:D,"&gt;=20000", kickstarter!F:F, "failed", kickstarter!R:R, "plays", kickstarter!D:D, "&lt;=24999")</f>
        <v>11</v>
      </c>
      <c r="D7">
        <f>COUNTIFS(kickstarter!D:D,"&gt;=20000", kickstarter!F:F, "canceled", kickstarter!R:R, "plays",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  <c r="J7" s="14" t="s">
        <v>8409</v>
      </c>
      <c r="K7" s="8">
        <v>45</v>
      </c>
      <c r="L7" s="8">
        <v>55</v>
      </c>
      <c r="M7" s="8">
        <v>0</v>
      </c>
    </row>
    <row r="8" spans="1:13" x14ac:dyDescent="0.3">
      <c r="A8" t="s">
        <v>8410</v>
      </c>
      <c r="B8">
        <f>COUNTIFS(kickstarter!D:D,"&gt;=25000", kickstarter!F:F, "successful", kickstarter!R:R, "plays", kickstarter!D:D, "&lt;=29999")</f>
        <v>1</v>
      </c>
      <c r="C8">
        <f>COUNTIFS(kickstarter!D:D,"&gt;=25000", kickstarter!F:F, "failed", kickstarter!R:R, "plays", kickstarter!D:D, "&lt;=29999")</f>
        <v>4</v>
      </c>
      <c r="D8">
        <f>COUNTIFS(kickstarter!D:D,"&gt;=25000", kickstarter!F:F, "canceled", kickstarter!R:R, "plays",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  <c r="J8" s="14" t="s">
        <v>8410</v>
      </c>
      <c r="K8" s="8">
        <v>20</v>
      </c>
      <c r="L8" s="8">
        <v>80</v>
      </c>
      <c r="M8" s="8">
        <v>0</v>
      </c>
    </row>
    <row r="9" spans="1:13" x14ac:dyDescent="0.3">
      <c r="A9" t="s">
        <v>8411</v>
      </c>
      <c r="B9">
        <f>COUNTIFS(kickstarter!D:D,"&gt;=30000", kickstarter!F:F, "successful", kickstarter!R:R, "plays", kickstarter!D:D, "&lt;=34999")</f>
        <v>3</v>
      </c>
      <c r="C9">
        <f>COUNTIFS(kickstarter!D:D,"&gt;=30000", kickstarter!F:F, "failed", kickstarter!R:R, "plays", kickstarter!D:D, "&lt;=34999")</f>
        <v>8</v>
      </c>
      <c r="D9">
        <f>COUNTIFS(kickstarter!D:D,"&gt;=30000", kickstarter!F:F, "canceled", kickstarter!R:R, "plays", kickstarter!D:D,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  <c r="J9" s="14" t="s">
        <v>8411</v>
      </c>
      <c r="K9" s="8">
        <v>27</v>
      </c>
      <c r="L9" s="8">
        <v>73</v>
      </c>
      <c r="M9" s="8">
        <v>0</v>
      </c>
    </row>
    <row r="10" spans="1:13" x14ac:dyDescent="0.3">
      <c r="A10" t="s">
        <v>8412</v>
      </c>
      <c r="B10">
        <f>COUNTIFS(kickstarter!D:D,"&gt;=35000", kickstarter!F:F, "successful", kickstarter!R:R, "plays", kickstarter!D:D, "&lt;=39999")</f>
        <v>4</v>
      </c>
      <c r="C10">
        <f>COUNTIFS(kickstarter!D:D,"&gt;=35000", kickstarter!F:F, "failed", kickstarter!R:R, "plays", kickstarter!D:D, "&lt;=39999")</f>
        <v>2</v>
      </c>
      <c r="D10">
        <f>COUNTIFS(kickstarter!D:D,"&gt;=35000", kickstarter!F:F, "canceled", kickstarter!R:R, "plays", kickstarter!D:D,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  <c r="J10" s="14" t="s">
        <v>8412</v>
      </c>
      <c r="K10" s="8">
        <v>67</v>
      </c>
      <c r="L10" s="8">
        <v>33</v>
      </c>
      <c r="M10" s="8">
        <v>0</v>
      </c>
    </row>
    <row r="11" spans="1:13" x14ac:dyDescent="0.3">
      <c r="A11" t="s">
        <v>8413</v>
      </c>
      <c r="B11">
        <f>COUNTIFS(kickstarter!D:D,"&gt;=40000", kickstarter!F:F, "successful", kickstarter!R:R, "plays", kickstarter!D:D, "&lt;=44999")</f>
        <v>2</v>
      </c>
      <c r="C11">
        <f>COUNTIFS(kickstarter!D:D,"&gt;=40000", kickstarter!F:F, "failed", kickstarter!R:R, "plays", kickstarter!D:D, "&lt;=44999")</f>
        <v>1</v>
      </c>
      <c r="D11">
        <f>COUNTIFS(kickstarter!D:D,"&gt;=40000", kickstarter!F:F, "canceled", kickstarter!R:R, "plays", kickstarter!D:D,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  <c r="J11" s="14" t="s">
        <v>8413</v>
      </c>
      <c r="K11" s="8">
        <v>67</v>
      </c>
      <c r="L11" s="8">
        <v>33</v>
      </c>
      <c r="M11" s="8">
        <v>0</v>
      </c>
    </row>
    <row r="12" spans="1:13" x14ac:dyDescent="0.3">
      <c r="A12" t="s">
        <v>8414</v>
      </c>
      <c r="B12">
        <f>COUNTIFS(kickstarter!D:D,"&gt;=45000", kickstarter!F:F, "successful", kickstarter!R:R, "plays", kickstarter!D:D, "&lt;=49999")</f>
        <v>0</v>
      </c>
      <c r="C12">
        <f>COUNTIFS(kickstarter!D:D,"&gt;=45000", kickstarter!F:F, "failed", kickstarter!R:R, "plays", kickstarter!D:D, "&lt;=49999")</f>
        <v>1</v>
      </c>
      <c r="D12">
        <f>COUNTIFS(kickstarter!D:D,"&gt;=45000", kickstarter!F:F, "canceled", kickstarter!R:R, "plays", kickstarter!D:D,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  <c r="J12" s="14" t="s">
        <v>8414</v>
      </c>
      <c r="K12" s="8">
        <v>0</v>
      </c>
      <c r="L12" s="8">
        <v>100</v>
      </c>
      <c r="M12" s="8">
        <v>0</v>
      </c>
    </row>
    <row r="13" spans="1:13" x14ac:dyDescent="0.3">
      <c r="A13" t="s">
        <v>8415</v>
      </c>
      <c r="B13">
        <f>COUNTIFS(kickstarter!F:F, "successful", kickstarter!R:R, "plays", kickstarter!D:D, "&gt;50000")</f>
        <v>2</v>
      </c>
      <c r="C13">
        <f>COUNTIFS(kickstarter!F:F, "failed", kickstarter!R:R, "plays", kickstarter!D:D, "&gt;50000")</f>
        <v>10</v>
      </c>
      <c r="D13">
        <f>COUNTIFS(kickstarter!F:F, "canceled", kickstarter!R:R, "plays", kickstarter!D:D, "&gt;50000")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  <c r="J13" s="14" t="s">
        <v>8415</v>
      </c>
      <c r="K13" s="8">
        <v>17</v>
      </c>
      <c r="L13" s="8">
        <v>83</v>
      </c>
      <c r="M13" s="8">
        <v>0</v>
      </c>
    </row>
    <row r="14" spans="1:13" x14ac:dyDescent="0.3">
      <c r="J14" s="14" t="s">
        <v>8362</v>
      </c>
      <c r="K14" s="8">
        <v>551</v>
      </c>
      <c r="L14" s="8">
        <v>649</v>
      </c>
      <c r="M14" s="8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F1" zoomScale="95" zoomScaleNormal="95" workbookViewId="0">
      <selection activeCell="R1" sqref="R1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6.77734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6.77734375" customWidth="1"/>
    <col min="13" max="13" width="21" customWidth="1"/>
    <col min="14" max="14" width="30.109375" customWidth="1"/>
    <col min="15" max="15" width="17.6640625" customWidth="1"/>
    <col min="16" max="16" width="17.44140625" customWidth="1"/>
    <col min="17" max="17" width="28.44140625" customWidth="1"/>
    <col min="18" max="18" width="14.33203125" customWidth="1"/>
    <col min="19" max="19" width="23" style="16" customWidth="1"/>
    <col min="20" max="20" width="20.77734375" style="16" customWidth="1"/>
    <col min="22" max="22" width="8.77734375" customWidth="1"/>
  </cols>
  <sheetData>
    <row r="1" spans="1:21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2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  <c r="U1" s="28" t="s">
        <v>8396</v>
      </c>
    </row>
    <row r="2" spans="1:21" ht="43.2" x14ac:dyDescent="0.3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8317</v>
      </c>
      <c r="R578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8317</v>
      </c>
      <c r="R642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8317</v>
      </c>
      <c r="R706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8320</v>
      </c>
      <c r="R770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8323</v>
      </c>
      <c r="R834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8323</v>
      </c>
      <c r="R898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8317</v>
      </c>
      <c r="R962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8323</v>
      </c>
      <c r="R1026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8331</v>
      </c>
      <c r="R1090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8334</v>
      </c>
      <c r="R1154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8336</v>
      </c>
      <c r="R1218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8317</v>
      </c>
      <c r="R2626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8315</v>
      </c>
      <c r="R3330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6" si="321">IFERROR(ROUND(E4098/L4098,2),0)</f>
        <v>80</v>
      </c>
      <c r="Q4098" s="12" t="s">
        <v>8315</v>
      </c>
      <c r="R4098" t="s">
        <v>8316</v>
      </c>
      <c r="S4098" s="16">
        <f t="shared" ref="S4098:S4116" si="322">(((J4098/60)/60)/24)+DATE(1970,1,1)</f>
        <v>42750.530312499999</v>
      </c>
      <c r="T4098" s="16">
        <f t="shared" ref="T4098:T4116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6" si="324">YEAR(S4099)</f>
        <v>2015</v>
      </c>
    </row>
    <row r="4100" spans="1:21" ht="43.2" x14ac:dyDescent="0.3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3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U4116" xr:uid="{00000000-0001-0000-0000-000000000000}"/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"canceled"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35F4-42FA-41E1-9021-41C0201E2B92}">
  <dimension ref="A1:E18"/>
  <sheetViews>
    <sheetView workbookViewId="0">
      <selection activeCell="S17" sqref="S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8396</v>
      </c>
      <c r="B2" t="s">
        <v>8365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8368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17" t="s">
        <v>8375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17" t="s">
        <v>8376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17" t="s">
        <v>8377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17" t="s">
        <v>8369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17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17" t="s">
        <v>8370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17" t="s">
        <v>8371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17" t="s">
        <v>8372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7" t="s">
        <v>8373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17" t="s">
        <v>8374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17" t="s">
        <v>8379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17" t="s">
        <v>8362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F540-996D-496A-B562-36F0847539E6}">
  <dimension ref="A1:C14"/>
  <sheetViews>
    <sheetView workbookViewId="0">
      <selection activeCell="C15" sqref="C15"/>
    </sheetView>
  </sheetViews>
  <sheetFormatPr defaultRowHeight="14.4" x14ac:dyDescent="0.3"/>
  <cols>
    <col min="1" max="1" width="24.88671875" customWidth="1"/>
    <col min="2" max="2" width="16.77734375" style="27" customWidth="1"/>
    <col min="3" max="3" width="17" style="27" customWidth="1"/>
  </cols>
  <sheetData>
    <row r="1" spans="1:3" x14ac:dyDescent="0.3">
      <c r="B1" s="27" t="s">
        <v>8218</v>
      </c>
      <c r="C1" s="27" t="s">
        <v>8220</v>
      </c>
    </row>
    <row r="2" spans="1:3" x14ac:dyDescent="0.3">
      <c r="A2" t="s">
        <v>8384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8385</v>
      </c>
      <c r="B3" s="27">
        <f>+MEDIAN('Successful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8388</v>
      </c>
      <c r="B4" s="27">
        <f>_xlfn.STDEV.P('Successful US Kickstarters'!D:D)</f>
        <v>7748.7537726373303</v>
      </c>
      <c r="C4" s="27">
        <f>_xlfn.STDEV.P('Failed US Kickstarters'!D:D, 3)</f>
        <v>21933.999743733813</v>
      </c>
    </row>
    <row r="5" spans="1:3" x14ac:dyDescent="0.3">
      <c r="A5" t="s">
        <v>8389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8390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8391</v>
      </c>
      <c r="B7" s="27">
        <f>B5-B6</f>
        <v>3500</v>
      </c>
      <c r="C7" s="27">
        <f>C5-C6</f>
        <v>8000</v>
      </c>
    </row>
    <row r="9" spans="1:3" x14ac:dyDescent="0.3">
      <c r="A9" t="s">
        <v>8386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8387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8392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8393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8394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8395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B094-EAE6-4132-983E-D7C80C8261FE}">
  <dimension ref="A1:T251"/>
  <sheetViews>
    <sheetView workbookViewId="0">
      <selection activeCell="M3" sqref="M3"/>
    </sheetView>
  </sheetViews>
  <sheetFormatPr defaultRowHeight="14.4" x14ac:dyDescent="0.3"/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8367</v>
      </c>
    </row>
    <row r="2" spans="1:20" ht="244.8" x14ac:dyDescent="0.3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0037-915E-41F6-887D-868F87272C55}">
  <dimension ref="A1:T413"/>
  <sheetViews>
    <sheetView topLeftCell="A70" workbookViewId="0">
      <selection activeCell="H6" sqref="H6"/>
    </sheetView>
  </sheetViews>
  <sheetFormatPr defaultRowHeight="14.4" x14ac:dyDescent="0.3"/>
  <cols>
    <col min="1" max="1" width="5.77734375" style="3" customWidth="1"/>
    <col min="2" max="2" width="26.88671875" style="3" customWidth="1"/>
    <col min="3" max="3" width="37.77734375" style="3" customWidth="1"/>
    <col min="4" max="4" width="11.6640625" style="3" customWidth="1"/>
    <col min="5" max="5" width="10.33203125" style="3" customWidth="1"/>
    <col min="6" max="6" width="10.88671875" style="3" customWidth="1"/>
    <col min="7" max="9" width="8.88671875" style="3"/>
    <col min="10" max="10" width="12.6640625" style="3" customWidth="1"/>
    <col min="11" max="11" width="11.5546875" style="3" customWidth="1"/>
    <col min="12" max="12" width="14.77734375" style="3" customWidth="1"/>
    <col min="13" max="13" width="8.88671875" style="3"/>
    <col min="14" max="14" width="24.33203125" style="3" customWidth="1"/>
    <col min="15" max="15" width="18" style="3" customWidth="1"/>
    <col min="16" max="16" width="16.33203125" style="3" customWidth="1"/>
    <col min="17" max="17" width="16.44140625" style="3" customWidth="1"/>
    <col min="18" max="18" width="12.5546875" style="3" customWidth="1"/>
    <col min="19" max="19" width="13.5546875" style="3" customWidth="1"/>
    <col min="20" max="20" width="12.6640625" style="3" customWidth="1"/>
    <col min="21" max="16384" width="8.88671875" style="3"/>
  </cols>
  <sheetData>
    <row r="1" spans="1:20" ht="28.8" x14ac:dyDescent="0.3">
      <c r="A1" s="2" t="s">
        <v>0</v>
      </c>
      <c r="B1" s="9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2" t="s">
        <v>8366</v>
      </c>
      <c r="T1" s="22" t="s">
        <v>8367</v>
      </c>
    </row>
    <row r="2" spans="1:20" ht="57.6" x14ac:dyDescent="0.3">
      <c r="A2" s="3">
        <v>521</v>
      </c>
      <c r="B2" s="10" t="s">
        <v>522</v>
      </c>
      <c r="C2" s="3" t="s">
        <v>4631</v>
      </c>
      <c r="D2" s="23">
        <v>5000</v>
      </c>
      <c r="E2" s="24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5" t="s">
        <v>8315</v>
      </c>
      <c r="R2" s="3" t="s">
        <v>8316</v>
      </c>
      <c r="S2" s="26">
        <v>42646.092812499999</v>
      </c>
      <c r="T2" s="26">
        <v>42675.207638888889</v>
      </c>
    </row>
    <row r="3" spans="1:20" ht="43.2" x14ac:dyDescent="0.3">
      <c r="A3" s="3">
        <v>522</v>
      </c>
      <c r="B3" s="10" t="s">
        <v>523</v>
      </c>
      <c r="C3" s="3" t="s">
        <v>4632</v>
      </c>
      <c r="D3" s="23">
        <v>3000</v>
      </c>
      <c r="E3" s="24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5" t="s">
        <v>8315</v>
      </c>
      <c r="R3" s="3" t="s">
        <v>8316</v>
      </c>
      <c r="S3" s="26">
        <v>42430.040798611109</v>
      </c>
      <c r="T3" s="26">
        <v>42449.999131944445</v>
      </c>
    </row>
    <row r="4" spans="1:20" ht="57.6" x14ac:dyDescent="0.3">
      <c r="A4" s="3">
        <v>523</v>
      </c>
      <c r="B4" s="10" t="s">
        <v>524</v>
      </c>
      <c r="C4" s="3" t="s">
        <v>4633</v>
      </c>
      <c r="D4" s="23">
        <v>5000</v>
      </c>
      <c r="E4" s="24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5" t="s">
        <v>8315</v>
      </c>
      <c r="R4" s="3" t="s">
        <v>8316</v>
      </c>
      <c r="S4" s="26">
        <v>42238.13282407407</v>
      </c>
      <c r="T4" s="26">
        <v>42268.13282407407</v>
      </c>
    </row>
    <row r="5" spans="1:20" ht="57.6" x14ac:dyDescent="0.3">
      <c r="A5" s="3">
        <v>525</v>
      </c>
      <c r="B5" s="10" t="s">
        <v>526</v>
      </c>
      <c r="C5" s="3" t="s">
        <v>4635</v>
      </c>
      <c r="D5" s="23">
        <v>12000</v>
      </c>
      <c r="E5" s="24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5" t="s">
        <v>8315</v>
      </c>
      <c r="R5" s="3" t="s">
        <v>8316</v>
      </c>
      <c r="S5" s="26">
        <v>41850.400937500002</v>
      </c>
      <c r="T5" s="26">
        <v>41895.400937500002</v>
      </c>
    </row>
    <row r="6" spans="1:20" ht="57.6" x14ac:dyDescent="0.3">
      <c r="A6" s="3">
        <v>527</v>
      </c>
      <c r="B6" s="10" t="s">
        <v>528</v>
      </c>
      <c r="C6" s="3" t="s">
        <v>4637</v>
      </c>
      <c r="D6" s="23">
        <v>10000</v>
      </c>
      <c r="E6" s="24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5" t="s">
        <v>8315</v>
      </c>
      <c r="R6" s="3" t="s">
        <v>8316</v>
      </c>
      <c r="S6" s="26">
        <v>42753.205625000002</v>
      </c>
      <c r="T6" s="26">
        <v>42783.670138888891</v>
      </c>
    </row>
    <row r="7" spans="1:20" ht="28.8" x14ac:dyDescent="0.3">
      <c r="A7" s="3">
        <v>528</v>
      </c>
      <c r="B7" s="10" t="s">
        <v>529</v>
      </c>
      <c r="C7" s="3" t="s">
        <v>4638</v>
      </c>
      <c r="D7" s="23">
        <v>1150</v>
      </c>
      <c r="E7" s="24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5" t="s">
        <v>8315</v>
      </c>
      <c r="R7" s="3" t="s">
        <v>8316</v>
      </c>
      <c r="S7" s="26">
        <v>42155.920219907406</v>
      </c>
      <c r="T7" s="26">
        <v>42176.888888888891</v>
      </c>
    </row>
    <row r="8" spans="1:20" ht="57.6" x14ac:dyDescent="0.3">
      <c r="A8" s="3">
        <v>530</v>
      </c>
      <c r="B8" s="10" t="s">
        <v>531</v>
      </c>
      <c r="C8" s="3" t="s">
        <v>4640</v>
      </c>
      <c r="D8" s="23">
        <v>3405</v>
      </c>
      <c r="E8" s="24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5" t="s">
        <v>8315</v>
      </c>
      <c r="R8" s="3" t="s">
        <v>8316</v>
      </c>
      <c r="S8" s="26">
        <v>42157.591064814813</v>
      </c>
      <c r="T8" s="26">
        <v>42179.083333333328</v>
      </c>
    </row>
    <row r="9" spans="1:20" ht="57.6" x14ac:dyDescent="0.3">
      <c r="A9" s="3">
        <v>531</v>
      </c>
      <c r="B9" s="10" t="s">
        <v>532</v>
      </c>
      <c r="C9" s="3" t="s">
        <v>4641</v>
      </c>
      <c r="D9" s="23">
        <v>4000</v>
      </c>
      <c r="E9" s="24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5" t="s">
        <v>8315</v>
      </c>
      <c r="R9" s="3" t="s">
        <v>8316</v>
      </c>
      <c r="S9" s="26">
        <v>42676.065150462964</v>
      </c>
      <c r="T9" s="26">
        <v>42721.290972222225</v>
      </c>
    </row>
    <row r="10" spans="1:20" ht="43.2" x14ac:dyDescent="0.3">
      <c r="A10" s="3">
        <v>532</v>
      </c>
      <c r="B10" s="10" t="s">
        <v>533</v>
      </c>
      <c r="C10" s="3" t="s">
        <v>4642</v>
      </c>
      <c r="D10" s="23">
        <v>10000</v>
      </c>
      <c r="E10" s="24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5" t="s">
        <v>8315</v>
      </c>
      <c r="R10" s="3" t="s">
        <v>8316</v>
      </c>
      <c r="S10" s="26">
        <v>42473.007037037038</v>
      </c>
      <c r="T10" s="26">
        <v>42503.007037037038</v>
      </c>
    </row>
    <row r="11" spans="1:20" ht="57.6" x14ac:dyDescent="0.3">
      <c r="A11" s="3">
        <v>537</v>
      </c>
      <c r="B11" s="10" t="s">
        <v>538</v>
      </c>
      <c r="C11" s="3" t="s">
        <v>4647</v>
      </c>
      <c r="D11" s="23">
        <v>2000</v>
      </c>
      <c r="E11" s="24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5" t="s">
        <v>8315</v>
      </c>
      <c r="R11" s="3" t="s">
        <v>8316</v>
      </c>
      <c r="S11" s="26">
        <v>42282.768414351856</v>
      </c>
      <c r="T11" s="26">
        <v>42312.810081018513</v>
      </c>
    </row>
    <row r="12" spans="1:20" ht="57.6" x14ac:dyDescent="0.3">
      <c r="A12" s="3">
        <v>538</v>
      </c>
      <c r="B12" s="10" t="s">
        <v>539</v>
      </c>
      <c r="C12" s="3" t="s">
        <v>4648</v>
      </c>
      <c r="D12" s="23">
        <v>5000</v>
      </c>
      <c r="E12" s="24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5" t="s">
        <v>8315</v>
      </c>
      <c r="R12" s="3" t="s">
        <v>8316</v>
      </c>
      <c r="S12" s="26">
        <v>42473.794710648144</v>
      </c>
      <c r="T12" s="26">
        <v>42503.794710648144</v>
      </c>
    </row>
    <row r="13" spans="1:20" ht="43.2" x14ac:dyDescent="0.3">
      <c r="A13" s="3">
        <v>1284</v>
      </c>
      <c r="B13" s="10" t="s">
        <v>1285</v>
      </c>
      <c r="C13" s="3" t="s">
        <v>5394</v>
      </c>
      <c r="D13" s="23">
        <v>2000</v>
      </c>
      <c r="E13" s="24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5" t="s">
        <v>8315</v>
      </c>
      <c r="R13" s="3" t="s">
        <v>8316</v>
      </c>
      <c r="S13" s="26">
        <v>42712.23474537037</v>
      </c>
      <c r="T13" s="26">
        <v>42735.707638888889</v>
      </c>
    </row>
    <row r="14" spans="1:20" ht="57.6" x14ac:dyDescent="0.3">
      <c r="A14" s="3">
        <v>1288</v>
      </c>
      <c r="B14" s="10" t="s">
        <v>1289</v>
      </c>
      <c r="C14" s="3" t="s">
        <v>5398</v>
      </c>
      <c r="D14" s="23">
        <v>4000</v>
      </c>
      <c r="E14" s="24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5" t="s">
        <v>8315</v>
      </c>
      <c r="R14" s="3" t="s">
        <v>8316</v>
      </c>
      <c r="S14" s="26">
        <v>42561.154664351852</v>
      </c>
      <c r="T14" s="26">
        <v>42592.166666666672</v>
      </c>
    </row>
    <row r="15" spans="1:20" ht="43.2" x14ac:dyDescent="0.3">
      <c r="A15" s="3">
        <v>1289</v>
      </c>
      <c r="B15" s="10" t="s">
        <v>1290</v>
      </c>
      <c r="C15" s="3" t="s">
        <v>5399</v>
      </c>
      <c r="D15" s="23">
        <v>1500</v>
      </c>
      <c r="E15" s="24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5" t="s">
        <v>8315</v>
      </c>
      <c r="R15" s="3" t="s">
        <v>8316</v>
      </c>
      <c r="S15" s="26">
        <v>42709.134780092587</v>
      </c>
      <c r="T15" s="26">
        <v>42739.134780092587</v>
      </c>
    </row>
    <row r="16" spans="1:20" ht="28.8" x14ac:dyDescent="0.3">
      <c r="A16" s="3">
        <v>1290</v>
      </c>
      <c r="B16" s="10" t="s">
        <v>1291</v>
      </c>
      <c r="C16" s="3" t="s">
        <v>5400</v>
      </c>
      <c r="D16" s="23">
        <v>3500</v>
      </c>
      <c r="E16" s="24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5" t="s">
        <v>8315</v>
      </c>
      <c r="R16" s="3" t="s">
        <v>8316</v>
      </c>
      <c r="S16" s="26">
        <v>42086.614942129629</v>
      </c>
      <c r="T16" s="26">
        <v>42117.290972222225</v>
      </c>
    </row>
    <row r="17" spans="1:20" ht="57.6" x14ac:dyDescent="0.3">
      <c r="A17" s="3">
        <v>1291</v>
      </c>
      <c r="B17" s="10" t="s">
        <v>1292</v>
      </c>
      <c r="C17" s="3" t="s">
        <v>5401</v>
      </c>
      <c r="D17" s="23">
        <v>3000</v>
      </c>
      <c r="E17" s="24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5" t="s">
        <v>8315</v>
      </c>
      <c r="R17" s="3" t="s">
        <v>8316</v>
      </c>
      <c r="S17" s="26">
        <v>42064.652673611112</v>
      </c>
      <c r="T17" s="26">
        <v>42101.291666666672</v>
      </c>
    </row>
    <row r="18" spans="1:20" ht="57.6" x14ac:dyDescent="0.3">
      <c r="A18" s="3">
        <v>1293</v>
      </c>
      <c r="B18" s="10" t="s">
        <v>1294</v>
      </c>
      <c r="C18" s="3" t="s">
        <v>5403</v>
      </c>
      <c r="D18" s="23">
        <v>15000</v>
      </c>
      <c r="E18" s="24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5" t="s">
        <v>8315</v>
      </c>
      <c r="R18" s="3" t="s">
        <v>8316</v>
      </c>
      <c r="S18" s="26">
        <v>42292.701053240744</v>
      </c>
      <c r="T18" s="26">
        <v>42322.742719907401</v>
      </c>
    </row>
    <row r="19" spans="1:20" ht="57.6" x14ac:dyDescent="0.3">
      <c r="A19" s="3">
        <v>1297</v>
      </c>
      <c r="B19" s="10" t="s">
        <v>1298</v>
      </c>
      <c r="C19" s="3" t="s">
        <v>5407</v>
      </c>
      <c r="D19" s="23">
        <v>20000</v>
      </c>
      <c r="E19" s="24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5" t="s">
        <v>8315</v>
      </c>
      <c r="R19" s="3" t="s">
        <v>8316</v>
      </c>
      <c r="S19" s="26">
        <v>42461.747199074074</v>
      </c>
      <c r="T19" s="26">
        <v>42491.747199074074</v>
      </c>
    </row>
    <row r="20" spans="1:20" ht="43.2" x14ac:dyDescent="0.3">
      <c r="A20" s="3">
        <v>1299</v>
      </c>
      <c r="B20" s="10" t="s">
        <v>1300</v>
      </c>
      <c r="C20" s="3" t="s">
        <v>5409</v>
      </c>
      <c r="D20" s="23">
        <v>3500</v>
      </c>
      <c r="E20" s="24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5" t="s">
        <v>8315</v>
      </c>
      <c r="R20" s="3" t="s">
        <v>8316</v>
      </c>
      <c r="S20" s="26">
        <v>42169.814340277779</v>
      </c>
      <c r="T20" s="26">
        <v>42199.814340277779</v>
      </c>
    </row>
    <row r="21" spans="1:20" ht="57.6" x14ac:dyDescent="0.3">
      <c r="A21" s="3">
        <v>1300</v>
      </c>
      <c r="B21" s="10" t="s">
        <v>1301</v>
      </c>
      <c r="C21" s="3" t="s">
        <v>5410</v>
      </c>
      <c r="D21" s="23">
        <v>3000</v>
      </c>
      <c r="E21" s="24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5" t="s">
        <v>8315</v>
      </c>
      <c r="R21" s="3" t="s">
        <v>8316</v>
      </c>
      <c r="S21" s="26">
        <v>42483.675208333334</v>
      </c>
      <c r="T21" s="26">
        <v>42522.789583333331</v>
      </c>
    </row>
    <row r="22" spans="1:20" ht="57.6" x14ac:dyDescent="0.3">
      <c r="A22" s="3">
        <v>1301</v>
      </c>
      <c r="B22" s="10" t="s">
        <v>1302</v>
      </c>
      <c r="C22" s="3" t="s">
        <v>5411</v>
      </c>
      <c r="D22" s="23">
        <v>2000</v>
      </c>
      <c r="E22" s="24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5" t="s">
        <v>8315</v>
      </c>
      <c r="R22" s="3" t="s">
        <v>8316</v>
      </c>
      <c r="S22" s="26">
        <v>42195.749745370369</v>
      </c>
      <c r="T22" s="26">
        <v>42206.125</v>
      </c>
    </row>
    <row r="23" spans="1:20" ht="43.2" x14ac:dyDescent="0.3">
      <c r="A23" s="3">
        <v>1302</v>
      </c>
      <c r="B23" s="10" t="s">
        <v>1303</v>
      </c>
      <c r="C23" s="3" t="s">
        <v>5412</v>
      </c>
      <c r="D23" s="23">
        <v>2500</v>
      </c>
      <c r="E23" s="24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5" t="s">
        <v>8315</v>
      </c>
      <c r="R23" s="3" t="s">
        <v>8316</v>
      </c>
      <c r="S23" s="26">
        <v>42675.057997685188</v>
      </c>
      <c r="T23" s="26">
        <v>42705.099664351852</v>
      </c>
    </row>
    <row r="24" spans="1:20" ht="43.2" x14ac:dyDescent="0.3">
      <c r="A24" s="3">
        <v>2781</v>
      </c>
      <c r="B24" s="10" t="s">
        <v>2781</v>
      </c>
      <c r="C24" s="3" t="s">
        <v>6891</v>
      </c>
      <c r="D24" s="23">
        <v>1250</v>
      </c>
      <c r="E24" s="24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5" t="s">
        <v>8315</v>
      </c>
      <c r="R24" s="3" t="s">
        <v>8316</v>
      </c>
      <c r="S24" s="26">
        <v>42018.94159722222</v>
      </c>
      <c r="T24" s="26">
        <v>42047.291666666672</v>
      </c>
    </row>
    <row r="25" spans="1:20" ht="43.2" x14ac:dyDescent="0.3">
      <c r="A25" s="3">
        <v>2782</v>
      </c>
      <c r="B25" s="10" t="s">
        <v>2782</v>
      </c>
      <c r="C25" s="3" t="s">
        <v>6892</v>
      </c>
      <c r="D25" s="23">
        <v>1000</v>
      </c>
      <c r="E25" s="24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5" t="s">
        <v>8315</v>
      </c>
      <c r="R25" s="3" t="s">
        <v>8316</v>
      </c>
      <c r="S25" s="26">
        <v>42026.924976851849</v>
      </c>
      <c r="T25" s="26">
        <v>42052.207638888889</v>
      </c>
    </row>
    <row r="26" spans="1:20" ht="43.2" x14ac:dyDescent="0.3">
      <c r="A26" s="3">
        <v>2784</v>
      </c>
      <c r="B26" s="10" t="s">
        <v>2784</v>
      </c>
      <c r="C26" s="3" t="s">
        <v>6894</v>
      </c>
      <c r="D26" s="23">
        <v>6000</v>
      </c>
      <c r="E26" s="24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5" t="s">
        <v>8315</v>
      </c>
      <c r="R26" s="3" t="s">
        <v>8316</v>
      </c>
      <c r="S26" s="26">
        <v>41920.787534722222</v>
      </c>
      <c r="T26" s="26">
        <v>41941.787534722222</v>
      </c>
    </row>
    <row r="27" spans="1:20" ht="43.2" x14ac:dyDescent="0.3">
      <c r="A27" s="3">
        <v>2785</v>
      </c>
      <c r="B27" s="10" t="s">
        <v>2785</v>
      </c>
      <c r="C27" s="3" t="s">
        <v>6895</v>
      </c>
      <c r="D27" s="23">
        <v>5000</v>
      </c>
      <c r="E27" s="24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5" t="s">
        <v>8315</v>
      </c>
      <c r="R27" s="3" t="s">
        <v>8316</v>
      </c>
      <c r="S27" s="26">
        <v>42558.189432870371</v>
      </c>
      <c r="T27" s="26">
        <v>42587.875</v>
      </c>
    </row>
    <row r="28" spans="1:20" ht="43.2" x14ac:dyDescent="0.3">
      <c r="A28" s="3">
        <v>2787</v>
      </c>
      <c r="B28" s="10" t="s">
        <v>2787</v>
      </c>
      <c r="C28" s="3" t="s">
        <v>6897</v>
      </c>
      <c r="D28" s="23">
        <v>1000</v>
      </c>
      <c r="E28" s="24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5" t="s">
        <v>8315</v>
      </c>
      <c r="R28" s="3" t="s">
        <v>8316</v>
      </c>
      <c r="S28" s="26">
        <v>41808.198518518519</v>
      </c>
      <c r="T28" s="26">
        <v>41838.198518518519</v>
      </c>
    </row>
    <row r="29" spans="1:20" ht="43.2" x14ac:dyDescent="0.3">
      <c r="A29" s="3">
        <v>2788</v>
      </c>
      <c r="B29" s="10" t="s">
        <v>2788</v>
      </c>
      <c r="C29" s="3" t="s">
        <v>6898</v>
      </c>
      <c r="D29" s="23">
        <v>2000</v>
      </c>
      <c r="E29" s="24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5" t="s">
        <v>8315</v>
      </c>
      <c r="R29" s="3" t="s">
        <v>8316</v>
      </c>
      <c r="S29" s="26">
        <v>42550.701886574068</v>
      </c>
      <c r="T29" s="26">
        <v>42580.701886574068</v>
      </c>
    </row>
    <row r="30" spans="1:20" ht="28.8" x14ac:dyDescent="0.3">
      <c r="A30" s="3">
        <v>2789</v>
      </c>
      <c r="B30" s="10" t="s">
        <v>2789</v>
      </c>
      <c r="C30" s="3" t="s">
        <v>6899</v>
      </c>
      <c r="D30" s="23">
        <v>3000</v>
      </c>
      <c r="E30" s="24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5" t="s">
        <v>8315</v>
      </c>
      <c r="R30" s="3" t="s">
        <v>8316</v>
      </c>
      <c r="S30" s="26">
        <v>42056.013124999998</v>
      </c>
      <c r="T30" s="26">
        <v>42075.166666666672</v>
      </c>
    </row>
    <row r="31" spans="1:20" ht="57.6" x14ac:dyDescent="0.3">
      <c r="A31" s="3">
        <v>2790</v>
      </c>
      <c r="B31" s="10" t="s">
        <v>2790</v>
      </c>
      <c r="C31" s="3" t="s">
        <v>6900</v>
      </c>
      <c r="D31" s="23">
        <v>3000</v>
      </c>
      <c r="E31" s="24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5" t="s">
        <v>8315</v>
      </c>
      <c r="R31" s="3" t="s">
        <v>8316</v>
      </c>
      <c r="S31" s="26">
        <v>42016.938692129625</v>
      </c>
      <c r="T31" s="26">
        <v>42046.938692129625</v>
      </c>
    </row>
    <row r="32" spans="1:20" ht="57.6" x14ac:dyDescent="0.3">
      <c r="A32" s="3">
        <v>2791</v>
      </c>
      <c r="B32" s="10" t="s">
        <v>2791</v>
      </c>
      <c r="C32" s="3" t="s">
        <v>6901</v>
      </c>
      <c r="D32" s="23">
        <v>2000</v>
      </c>
      <c r="E32" s="24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5" t="s">
        <v>8315</v>
      </c>
      <c r="R32" s="3" t="s">
        <v>8316</v>
      </c>
      <c r="S32" s="26">
        <v>42591.899988425925</v>
      </c>
      <c r="T32" s="26">
        <v>42622.166666666672</v>
      </c>
    </row>
    <row r="33" spans="1:20" ht="43.2" x14ac:dyDescent="0.3">
      <c r="A33" s="3">
        <v>2792</v>
      </c>
      <c r="B33" s="10" t="s">
        <v>2792</v>
      </c>
      <c r="C33" s="3" t="s">
        <v>6902</v>
      </c>
      <c r="D33" s="23">
        <v>2000</v>
      </c>
      <c r="E33" s="24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5" t="s">
        <v>8315</v>
      </c>
      <c r="R33" s="3" t="s">
        <v>8316</v>
      </c>
      <c r="S33" s="26">
        <v>42183.231006944443</v>
      </c>
      <c r="T33" s="26">
        <v>42228.231006944443</v>
      </c>
    </row>
    <row r="34" spans="1:20" ht="43.2" x14ac:dyDescent="0.3">
      <c r="A34" s="3">
        <v>2795</v>
      </c>
      <c r="B34" s="10" t="s">
        <v>2795</v>
      </c>
      <c r="C34" s="3" t="s">
        <v>6905</v>
      </c>
      <c r="D34" s="23">
        <v>700</v>
      </c>
      <c r="E34" s="24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5" t="s">
        <v>8315</v>
      </c>
      <c r="R34" s="3" t="s">
        <v>8316</v>
      </c>
      <c r="S34" s="26">
        <v>41780.525937500002</v>
      </c>
      <c r="T34" s="26">
        <v>41796.958333333336</v>
      </c>
    </row>
    <row r="35" spans="1:20" ht="57.6" x14ac:dyDescent="0.3">
      <c r="A35" s="3">
        <v>2803</v>
      </c>
      <c r="B35" s="10" t="s">
        <v>2803</v>
      </c>
      <c r="C35" s="3" t="s">
        <v>6913</v>
      </c>
      <c r="D35" s="23">
        <v>10000</v>
      </c>
      <c r="E35" s="24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5" t="s">
        <v>8315</v>
      </c>
      <c r="R35" s="3" t="s">
        <v>8316</v>
      </c>
      <c r="S35" s="26">
        <v>42158.065694444449</v>
      </c>
      <c r="T35" s="26">
        <v>42201</v>
      </c>
    </row>
    <row r="36" spans="1:20" ht="28.8" x14ac:dyDescent="0.3">
      <c r="A36" s="3">
        <v>2807</v>
      </c>
      <c r="B36" s="10" t="s">
        <v>2807</v>
      </c>
      <c r="C36" s="3" t="s">
        <v>6917</v>
      </c>
      <c r="D36" s="23">
        <v>5000</v>
      </c>
      <c r="E36" s="24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5" t="s">
        <v>8315</v>
      </c>
      <c r="R36" s="3" t="s">
        <v>8316</v>
      </c>
      <c r="S36" s="26">
        <v>42154.873124999998</v>
      </c>
      <c r="T36" s="26">
        <v>42184.873124999998</v>
      </c>
    </row>
    <row r="37" spans="1:20" ht="57.6" x14ac:dyDescent="0.3">
      <c r="A37" s="3">
        <v>2808</v>
      </c>
      <c r="B37" s="10" t="s">
        <v>2808</v>
      </c>
      <c r="C37" s="3" t="s">
        <v>6918</v>
      </c>
      <c r="D37" s="23">
        <v>4500</v>
      </c>
      <c r="E37" s="24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5" t="s">
        <v>8315</v>
      </c>
      <c r="R37" s="3" t="s">
        <v>8316</v>
      </c>
      <c r="S37" s="26">
        <v>42208.84646990741</v>
      </c>
      <c r="T37" s="26">
        <v>42238.84646990741</v>
      </c>
    </row>
    <row r="38" spans="1:20" ht="57.6" x14ac:dyDescent="0.3">
      <c r="A38" s="3">
        <v>2809</v>
      </c>
      <c r="B38" s="10" t="s">
        <v>2809</v>
      </c>
      <c r="C38" s="3" t="s">
        <v>6919</v>
      </c>
      <c r="D38" s="23">
        <v>2500</v>
      </c>
      <c r="E38" s="24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5" t="s">
        <v>8315</v>
      </c>
      <c r="R38" s="3" t="s">
        <v>8316</v>
      </c>
      <c r="S38" s="26">
        <v>42451.496817129635</v>
      </c>
      <c r="T38" s="26">
        <v>42459.610416666663</v>
      </c>
    </row>
    <row r="39" spans="1:20" ht="43.2" x14ac:dyDescent="0.3">
      <c r="A39" s="3">
        <v>2810</v>
      </c>
      <c r="B39" s="10" t="s">
        <v>2810</v>
      </c>
      <c r="C39" s="3" t="s">
        <v>6920</v>
      </c>
      <c r="D39" s="23">
        <v>2500</v>
      </c>
      <c r="E39" s="24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5" t="s">
        <v>8315</v>
      </c>
      <c r="R39" s="3" t="s">
        <v>8316</v>
      </c>
      <c r="S39" s="26">
        <v>41759.13962962963</v>
      </c>
      <c r="T39" s="26">
        <v>41791.165972222225</v>
      </c>
    </row>
    <row r="40" spans="1:20" ht="43.2" x14ac:dyDescent="0.3">
      <c r="A40" s="3">
        <v>2813</v>
      </c>
      <c r="B40" s="10" t="s">
        <v>2813</v>
      </c>
      <c r="C40" s="3" t="s">
        <v>6923</v>
      </c>
      <c r="D40" s="23">
        <v>2800</v>
      </c>
      <c r="E40" s="24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5" t="s">
        <v>8315</v>
      </c>
      <c r="R40" s="3" t="s">
        <v>8316</v>
      </c>
      <c r="S40" s="26">
        <v>42693.742604166662</v>
      </c>
      <c r="T40" s="26">
        <v>42718.742604166662</v>
      </c>
    </row>
    <row r="41" spans="1:20" ht="43.2" x14ac:dyDescent="0.3">
      <c r="A41" s="3">
        <v>2818</v>
      </c>
      <c r="B41" s="10" t="s">
        <v>2818</v>
      </c>
      <c r="C41" s="3" t="s">
        <v>6928</v>
      </c>
      <c r="D41" s="23">
        <v>10000</v>
      </c>
      <c r="E41" s="24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5" t="s">
        <v>8315</v>
      </c>
      <c r="R41" s="3" t="s">
        <v>8316</v>
      </c>
      <c r="S41" s="26">
        <v>42250.598217592589</v>
      </c>
      <c r="T41" s="26">
        <v>42270.598217592589</v>
      </c>
    </row>
    <row r="42" spans="1:20" ht="57.6" x14ac:dyDescent="0.3">
      <c r="A42" s="3">
        <v>2822</v>
      </c>
      <c r="B42" s="10" t="s">
        <v>2822</v>
      </c>
      <c r="C42" s="3" t="s">
        <v>6932</v>
      </c>
      <c r="D42" s="23">
        <v>6000</v>
      </c>
      <c r="E42" s="24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5" t="s">
        <v>8315</v>
      </c>
      <c r="R42" s="3" t="s">
        <v>8316</v>
      </c>
      <c r="S42" s="26">
        <v>42060.683935185181</v>
      </c>
      <c r="T42" s="26">
        <v>42090.642268518524</v>
      </c>
    </row>
    <row r="43" spans="1:20" ht="43.2" x14ac:dyDescent="0.3">
      <c r="A43" s="3">
        <v>2824</v>
      </c>
      <c r="B43" s="10" t="s">
        <v>2824</v>
      </c>
      <c r="C43" s="3" t="s">
        <v>6934</v>
      </c>
      <c r="D43" s="23">
        <v>650</v>
      </c>
      <c r="E43" s="24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5" t="s">
        <v>8315</v>
      </c>
      <c r="R43" s="3" t="s">
        <v>8316</v>
      </c>
      <c r="S43" s="26">
        <v>42136.270787037036</v>
      </c>
      <c r="T43" s="26">
        <v>42168.071527777778</v>
      </c>
    </row>
    <row r="44" spans="1:20" ht="57.6" x14ac:dyDescent="0.3">
      <c r="A44" s="3">
        <v>2826</v>
      </c>
      <c r="B44" s="10" t="s">
        <v>2826</v>
      </c>
      <c r="C44" s="3" t="s">
        <v>6936</v>
      </c>
      <c r="D44" s="23">
        <v>2000</v>
      </c>
      <c r="E44" s="24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5" t="s">
        <v>8315</v>
      </c>
      <c r="R44" s="3" t="s">
        <v>8316</v>
      </c>
      <c r="S44" s="26">
        <v>42171.034861111111</v>
      </c>
      <c r="T44" s="26">
        <v>42195.291666666672</v>
      </c>
    </row>
    <row r="45" spans="1:20" ht="57.6" x14ac:dyDescent="0.3">
      <c r="A45" s="3">
        <v>2827</v>
      </c>
      <c r="B45" s="10" t="s">
        <v>2827</v>
      </c>
      <c r="C45" s="3" t="s">
        <v>6937</v>
      </c>
      <c r="D45" s="23">
        <v>2000</v>
      </c>
      <c r="E45" s="24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5" t="s">
        <v>8315</v>
      </c>
      <c r="R45" s="3" t="s">
        <v>8316</v>
      </c>
      <c r="S45" s="26">
        <v>42494.683634259258</v>
      </c>
      <c r="T45" s="26">
        <v>42524.6875</v>
      </c>
    </row>
    <row r="46" spans="1:20" ht="28.8" x14ac:dyDescent="0.3">
      <c r="A46" s="3">
        <v>2830</v>
      </c>
      <c r="B46" s="10" t="s">
        <v>2830</v>
      </c>
      <c r="C46" s="3" t="s">
        <v>6940</v>
      </c>
      <c r="D46" s="23">
        <v>3000</v>
      </c>
      <c r="E46" s="24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5" t="s">
        <v>8315</v>
      </c>
      <c r="R46" s="3" t="s">
        <v>8316</v>
      </c>
      <c r="S46" s="26">
        <v>41758.839675925927</v>
      </c>
      <c r="T46" s="26">
        <v>41771.165972222225</v>
      </c>
    </row>
    <row r="47" spans="1:20" ht="43.2" x14ac:dyDescent="0.3">
      <c r="A47" s="3">
        <v>2831</v>
      </c>
      <c r="B47" s="10" t="s">
        <v>2831</v>
      </c>
      <c r="C47" s="3" t="s">
        <v>6941</v>
      </c>
      <c r="D47" s="23">
        <v>3000</v>
      </c>
      <c r="E47" s="24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5" t="s">
        <v>8315</v>
      </c>
      <c r="R47" s="3" t="s">
        <v>8316</v>
      </c>
      <c r="S47" s="26">
        <v>42171.824884259258</v>
      </c>
      <c r="T47" s="26">
        <v>42201.824884259258</v>
      </c>
    </row>
    <row r="48" spans="1:20" x14ac:dyDescent="0.3">
      <c r="A48" s="3">
        <v>2833</v>
      </c>
      <c r="B48" s="10" t="s">
        <v>2833</v>
      </c>
      <c r="C48" s="3" t="s">
        <v>6943</v>
      </c>
      <c r="D48" s="23">
        <v>2700</v>
      </c>
      <c r="E48" s="24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5" t="s">
        <v>8315</v>
      </c>
      <c r="R48" s="3" t="s">
        <v>8316</v>
      </c>
      <c r="S48" s="26">
        <v>42268.127696759257</v>
      </c>
      <c r="T48" s="26">
        <v>42288.083333333328</v>
      </c>
    </row>
    <row r="49" spans="1:20" ht="57.6" x14ac:dyDescent="0.3">
      <c r="A49" s="3">
        <v>2836</v>
      </c>
      <c r="B49" s="10" t="s">
        <v>2836</v>
      </c>
      <c r="C49" s="3" t="s">
        <v>6946</v>
      </c>
      <c r="D49" s="23">
        <v>450</v>
      </c>
      <c r="E49" s="24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5" t="s">
        <v>8315</v>
      </c>
      <c r="R49" s="3" t="s">
        <v>8316</v>
      </c>
      <c r="S49" s="26">
        <v>42746.261782407411</v>
      </c>
      <c r="T49" s="26">
        <v>42784.207638888889</v>
      </c>
    </row>
    <row r="50" spans="1:20" ht="43.2" x14ac:dyDescent="0.3">
      <c r="A50" s="3">
        <v>2838</v>
      </c>
      <c r="B50" s="10" t="s">
        <v>2838</v>
      </c>
      <c r="C50" s="3" t="s">
        <v>6948</v>
      </c>
      <c r="D50" s="23">
        <v>2000</v>
      </c>
      <c r="E50" s="24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5" t="s">
        <v>8315</v>
      </c>
      <c r="R50" s="3" t="s">
        <v>8316</v>
      </c>
      <c r="S50" s="26">
        <v>41842.607592592591</v>
      </c>
      <c r="T50" s="26">
        <v>41864.916666666664</v>
      </c>
    </row>
    <row r="51" spans="1:20" ht="57.6" x14ac:dyDescent="0.3">
      <c r="A51" s="3">
        <v>2839</v>
      </c>
      <c r="B51" s="10" t="s">
        <v>2839</v>
      </c>
      <c r="C51" s="3" t="s">
        <v>6949</v>
      </c>
      <c r="D51" s="23">
        <v>3500</v>
      </c>
      <c r="E51" s="24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5" t="s">
        <v>8315</v>
      </c>
      <c r="R51" s="3" t="s">
        <v>8316</v>
      </c>
      <c r="S51" s="26">
        <v>41853.240208333329</v>
      </c>
      <c r="T51" s="26">
        <v>41876.207638888889</v>
      </c>
    </row>
    <row r="52" spans="1:20" ht="57.6" x14ac:dyDescent="0.3">
      <c r="A52" s="3">
        <v>2961</v>
      </c>
      <c r="B52" s="10" t="s">
        <v>2961</v>
      </c>
      <c r="C52" s="3" t="s">
        <v>7071</v>
      </c>
      <c r="D52" s="23">
        <v>5000</v>
      </c>
      <c r="E52" s="24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5" t="s">
        <v>8315</v>
      </c>
      <c r="R52" s="3" t="s">
        <v>8316</v>
      </c>
      <c r="S52" s="26">
        <v>42061.212488425925</v>
      </c>
      <c r="T52" s="26">
        <v>42089.166666666672</v>
      </c>
    </row>
    <row r="53" spans="1:20" ht="43.2" x14ac:dyDescent="0.3">
      <c r="A53" s="3">
        <v>2962</v>
      </c>
      <c r="B53" s="10" t="s">
        <v>2962</v>
      </c>
      <c r="C53" s="3" t="s">
        <v>7072</v>
      </c>
      <c r="D53" s="23">
        <v>1000</v>
      </c>
      <c r="E53" s="24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5" t="s">
        <v>8315</v>
      </c>
      <c r="R53" s="3" t="s">
        <v>8316</v>
      </c>
      <c r="S53" s="26">
        <v>42036.24428240741</v>
      </c>
      <c r="T53" s="26">
        <v>42064.290972222225</v>
      </c>
    </row>
    <row r="54" spans="1:20" ht="57.6" x14ac:dyDescent="0.3">
      <c r="A54" s="3">
        <v>2963</v>
      </c>
      <c r="B54" s="10" t="s">
        <v>2963</v>
      </c>
      <c r="C54" s="3" t="s">
        <v>7073</v>
      </c>
      <c r="D54" s="23">
        <v>10000</v>
      </c>
      <c r="E54" s="24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5" t="s">
        <v>8315</v>
      </c>
      <c r="R54" s="3" t="s">
        <v>8316</v>
      </c>
      <c r="S54" s="26">
        <v>42157.470185185186</v>
      </c>
      <c r="T54" s="26">
        <v>42187.470185185186</v>
      </c>
    </row>
    <row r="55" spans="1:20" ht="57.6" x14ac:dyDescent="0.3">
      <c r="A55" s="3">
        <v>2964</v>
      </c>
      <c r="B55" s="10" t="s">
        <v>2964</v>
      </c>
      <c r="C55" s="3" t="s">
        <v>7074</v>
      </c>
      <c r="D55" s="23">
        <v>5000</v>
      </c>
      <c r="E55" s="24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5" t="s">
        <v>8315</v>
      </c>
      <c r="R55" s="3" t="s">
        <v>8316</v>
      </c>
      <c r="S55" s="26">
        <v>41827.909942129627</v>
      </c>
      <c r="T55" s="26">
        <v>41857.897222222222</v>
      </c>
    </row>
    <row r="56" spans="1:20" ht="57.6" x14ac:dyDescent="0.3">
      <c r="A56" s="3">
        <v>2965</v>
      </c>
      <c r="B56" s="10" t="s">
        <v>2965</v>
      </c>
      <c r="C56" s="3" t="s">
        <v>7075</v>
      </c>
      <c r="D56" s="23">
        <v>1500</v>
      </c>
      <c r="E56" s="24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5" t="s">
        <v>8315</v>
      </c>
      <c r="R56" s="3" t="s">
        <v>8316</v>
      </c>
      <c r="S56" s="26">
        <v>42162.729548611111</v>
      </c>
      <c r="T56" s="26">
        <v>42192.729548611111</v>
      </c>
    </row>
    <row r="57" spans="1:20" ht="43.2" x14ac:dyDescent="0.3">
      <c r="A57" s="3">
        <v>2966</v>
      </c>
      <c r="B57" s="10" t="s">
        <v>2966</v>
      </c>
      <c r="C57" s="3" t="s">
        <v>7076</v>
      </c>
      <c r="D57" s="23">
        <v>10000</v>
      </c>
      <c r="E57" s="24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5" t="s">
        <v>8315</v>
      </c>
      <c r="R57" s="3" t="s">
        <v>8316</v>
      </c>
      <c r="S57" s="26">
        <v>42233.738564814819</v>
      </c>
      <c r="T57" s="26">
        <v>42263.738564814819</v>
      </c>
    </row>
    <row r="58" spans="1:20" ht="43.2" x14ac:dyDescent="0.3">
      <c r="A58" s="3">
        <v>2967</v>
      </c>
      <c r="B58" s="10" t="s">
        <v>2967</v>
      </c>
      <c r="C58" s="3" t="s">
        <v>7077</v>
      </c>
      <c r="D58" s="23">
        <v>5000</v>
      </c>
      <c r="E58" s="24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5" t="s">
        <v>8315</v>
      </c>
      <c r="R58" s="3" t="s">
        <v>8316</v>
      </c>
      <c r="S58" s="26">
        <v>42042.197824074072</v>
      </c>
      <c r="T58" s="26">
        <v>42072.156157407408</v>
      </c>
    </row>
    <row r="59" spans="1:20" ht="28.8" x14ac:dyDescent="0.3">
      <c r="A59" s="3">
        <v>2968</v>
      </c>
      <c r="B59" s="10" t="s">
        <v>2968</v>
      </c>
      <c r="C59" s="3" t="s">
        <v>7078</v>
      </c>
      <c r="D59" s="23">
        <v>3500</v>
      </c>
      <c r="E59" s="24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5" t="s">
        <v>8315</v>
      </c>
      <c r="R59" s="3" t="s">
        <v>8316</v>
      </c>
      <c r="S59" s="26">
        <v>42585.523842592593</v>
      </c>
      <c r="T59" s="26">
        <v>42599.165972222225</v>
      </c>
    </row>
    <row r="60" spans="1:20" ht="43.2" x14ac:dyDescent="0.3">
      <c r="A60" s="3">
        <v>2970</v>
      </c>
      <c r="B60" s="10" t="s">
        <v>2970</v>
      </c>
      <c r="C60" s="3" t="s">
        <v>7080</v>
      </c>
      <c r="D60" s="23">
        <v>6000</v>
      </c>
      <c r="E60" s="24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5" t="s">
        <v>8315</v>
      </c>
      <c r="R60" s="3" t="s">
        <v>8316</v>
      </c>
      <c r="S60" s="26">
        <v>41808.669571759259</v>
      </c>
      <c r="T60" s="26">
        <v>41838.669571759259</v>
      </c>
    </row>
    <row r="61" spans="1:20" ht="57.6" x14ac:dyDescent="0.3">
      <c r="A61" s="3">
        <v>2971</v>
      </c>
      <c r="B61" s="10" t="s">
        <v>2971</v>
      </c>
      <c r="C61" s="3" t="s">
        <v>7081</v>
      </c>
      <c r="D61" s="23">
        <v>3200</v>
      </c>
      <c r="E61" s="24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5" t="s">
        <v>8315</v>
      </c>
      <c r="R61" s="3" t="s">
        <v>8316</v>
      </c>
      <c r="S61" s="26">
        <v>41852.658310185187</v>
      </c>
      <c r="T61" s="26">
        <v>41882.658310185187</v>
      </c>
    </row>
    <row r="62" spans="1:20" ht="28.8" x14ac:dyDescent="0.3">
      <c r="A62" s="3">
        <v>2972</v>
      </c>
      <c r="B62" s="10" t="s">
        <v>2972</v>
      </c>
      <c r="C62" s="3" t="s">
        <v>7082</v>
      </c>
      <c r="D62" s="23">
        <v>2000</v>
      </c>
      <c r="E62" s="24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5" t="s">
        <v>8315</v>
      </c>
      <c r="R62" s="3" t="s">
        <v>8316</v>
      </c>
      <c r="S62" s="26">
        <v>42694.110185185185</v>
      </c>
      <c r="T62" s="26">
        <v>42709.041666666672</v>
      </c>
    </row>
    <row r="63" spans="1:20" ht="57.6" x14ac:dyDescent="0.3">
      <c r="A63" s="3">
        <v>2973</v>
      </c>
      <c r="B63" s="10" t="s">
        <v>2973</v>
      </c>
      <c r="C63" s="3" t="s">
        <v>7083</v>
      </c>
      <c r="D63" s="23">
        <v>5000</v>
      </c>
      <c r="E63" s="24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5" t="s">
        <v>8315</v>
      </c>
      <c r="R63" s="3" t="s">
        <v>8316</v>
      </c>
      <c r="S63" s="26">
        <v>42341.818379629629</v>
      </c>
      <c r="T63" s="26">
        <v>42370.166666666672</v>
      </c>
    </row>
    <row r="64" spans="1:20" ht="57.6" x14ac:dyDescent="0.3">
      <c r="A64" s="3">
        <v>2974</v>
      </c>
      <c r="B64" s="10" t="s">
        <v>2974</v>
      </c>
      <c r="C64" s="3" t="s">
        <v>7084</v>
      </c>
      <c r="D64" s="23">
        <v>5000</v>
      </c>
      <c r="E64" s="24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5" t="s">
        <v>8315</v>
      </c>
      <c r="R64" s="3" t="s">
        <v>8316</v>
      </c>
      <c r="S64" s="26">
        <v>41880.061006944445</v>
      </c>
      <c r="T64" s="26">
        <v>41908.065972222219</v>
      </c>
    </row>
    <row r="65" spans="1:20" ht="57.6" x14ac:dyDescent="0.3">
      <c r="A65" s="3">
        <v>2975</v>
      </c>
      <c r="B65" s="10" t="s">
        <v>2975</v>
      </c>
      <c r="C65" s="3" t="s">
        <v>7085</v>
      </c>
      <c r="D65" s="23">
        <v>8000</v>
      </c>
      <c r="E65" s="24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5" t="s">
        <v>8315</v>
      </c>
      <c r="R65" s="3" t="s">
        <v>8316</v>
      </c>
      <c r="S65" s="26">
        <v>41941.683865740742</v>
      </c>
      <c r="T65" s="26">
        <v>41970.125</v>
      </c>
    </row>
    <row r="66" spans="1:20" ht="57.6" x14ac:dyDescent="0.3">
      <c r="A66" s="3">
        <v>2977</v>
      </c>
      <c r="B66" s="10" t="s">
        <v>2977</v>
      </c>
      <c r="C66" s="3" t="s">
        <v>7087</v>
      </c>
      <c r="D66" s="23">
        <v>3000</v>
      </c>
      <c r="E66" s="24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5" t="s">
        <v>8315</v>
      </c>
      <c r="R66" s="3" t="s">
        <v>8316</v>
      </c>
      <c r="S66" s="26">
        <v>42026.88118055556</v>
      </c>
      <c r="T66" s="26">
        <v>42086.093055555553</v>
      </c>
    </row>
    <row r="67" spans="1:20" ht="57.6" x14ac:dyDescent="0.3">
      <c r="A67" s="3">
        <v>2978</v>
      </c>
      <c r="B67" s="10" t="s">
        <v>2978</v>
      </c>
      <c r="C67" s="3" t="s">
        <v>7088</v>
      </c>
      <c r="D67" s="23">
        <v>750</v>
      </c>
      <c r="E67" s="24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5" t="s">
        <v>8315</v>
      </c>
      <c r="R67" s="3" t="s">
        <v>8316</v>
      </c>
      <c r="S67" s="26">
        <v>41922.640590277777</v>
      </c>
      <c r="T67" s="26">
        <v>41932.249305555553</v>
      </c>
    </row>
    <row r="68" spans="1:20" ht="57.6" x14ac:dyDescent="0.3">
      <c r="A68" s="3">
        <v>2979</v>
      </c>
      <c r="B68" s="10" t="s">
        <v>2979</v>
      </c>
      <c r="C68" s="3" t="s">
        <v>7089</v>
      </c>
      <c r="D68" s="23">
        <v>5000</v>
      </c>
      <c r="E68" s="24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5" t="s">
        <v>8315</v>
      </c>
      <c r="R68" s="3" t="s">
        <v>8316</v>
      </c>
      <c r="S68" s="26">
        <v>41993.824340277773</v>
      </c>
      <c r="T68" s="26">
        <v>42010.25</v>
      </c>
    </row>
    <row r="69" spans="1:20" ht="43.2" x14ac:dyDescent="0.3">
      <c r="A69" s="3">
        <v>2980</v>
      </c>
      <c r="B69" s="10" t="s">
        <v>2980</v>
      </c>
      <c r="C69" s="3" t="s">
        <v>7090</v>
      </c>
      <c r="D69" s="23">
        <v>3000</v>
      </c>
      <c r="E69" s="24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5" t="s">
        <v>8315</v>
      </c>
      <c r="R69" s="3" t="s">
        <v>8316</v>
      </c>
      <c r="S69" s="26">
        <v>42219.915856481486</v>
      </c>
      <c r="T69" s="26">
        <v>42240.083333333328</v>
      </c>
    </row>
    <row r="70" spans="1:20" ht="57.6" x14ac:dyDescent="0.3">
      <c r="A70" s="3">
        <v>3147</v>
      </c>
      <c r="B70" s="10" t="s">
        <v>3147</v>
      </c>
      <c r="C70" s="3" t="s">
        <v>7257</v>
      </c>
      <c r="D70" s="23">
        <v>20000</v>
      </c>
      <c r="E70" s="24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5" t="s">
        <v>8315</v>
      </c>
      <c r="R70" s="3" t="s">
        <v>8316</v>
      </c>
      <c r="S70" s="26">
        <v>41909.969386574077</v>
      </c>
      <c r="T70" s="26">
        <v>41950.011053240742</v>
      </c>
    </row>
    <row r="71" spans="1:20" ht="28.8" x14ac:dyDescent="0.3">
      <c r="A71" s="3">
        <v>3148</v>
      </c>
      <c r="B71" s="10" t="s">
        <v>3148</v>
      </c>
      <c r="C71" s="3" t="s">
        <v>7258</v>
      </c>
      <c r="D71" s="23">
        <v>1800</v>
      </c>
      <c r="E71" s="24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5" t="s">
        <v>8315</v>
      </c>
      <c r="R71" s="3" t="s">
        <v>8316</v>
      </c>
      <c r="S71" s="26">
        <v>41891.665324074071</v>
      </c>
      <c r="T71" s="26">
        <v>41913.166666666664</v>
      </c>
    </row>
    <row r="72" spans="1:20" ht="57.6" x14ac:dyDescent="0.3">
      <c r="A72" s="3">
        <v>3149</v>
      </c>
      <c r="B72" s="10" t="s">
        <v>3149</v>
      </c>
      <c r="C72" s="3" t="s">
        <v>7259</v>
      </c>
      <c r="D72" s="23">
        <v>1250</v>
      </c>
      <c r="E72" s="24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5" t="s">
        <v>8315</v>
      </c>
      <c r="R72" s="3" t="s">
        <v>8316</v>
      </c>
      <c r="S72" s="26">
        <v>41226.017361111109</v>
      </c>
      <c r="T72" s="26">
        <v>41250.083333333336</v>
      </c>
    </row>
    <row r="73" spans="1:20" ht="57.6" x14ac:dyDescent="0.3">
      <c r="A73" s="3">
        <v>3150</v>
      </c>
      <c r="B73" s="10" t="s">
        <v>3150</v>
      </c>
      <c r="C73" s="3" t="s">
        <v>7260</v>
      </c>
      <c r="D73" s="23">
        <v>3500</v>
      </c>
      <c r="E73" s="24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5" t="s">
        <v>8315</v>
      </c>
      <c r="R73" s="3" t="s">
        <v>8316</v>
      </c>
      <c r="S73" s="26">
        <v>40478.263923611114</v>
      </c>
      <c r="T73" s="26">
        <v>40568.166666666664</v>
      </c>
    </row>
    <row r="74" spans="1:20" ht="43.2" x14ac:dyDescent="0.3">
      <c r="A74" s="3">
        <v>3151</v>
      </c>
      <c r="B74" s="10" t="s">
        <v>3151</v>
      </c>
      <c r="C74" s="3" t="s">
        <v>7261</v>
      </c>
      <c r="D74" s="23">
        <v>3500</v>
      </c>
      <c r="E74" s="24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5" t="s">
        <v>8315</v>
      </c>
      <c r="R74" s="3" t="s">
        <v>8316</v>
      </c>
      <c r="S74" s="26">
        <v>41862.83997685185</v>
      </c>
      <c r="T74" s="26">
        <v>41892.83997685185</v>
      </c>
    </row>
    <row r="75" spans="1:20" ht="43.2" x14ac:dyDescent="0.3">
      <c r="A75" s="3">
        <v>3153</v>
      </c>
      <c r="B75" s="10" t="s">
        <v>3153</v>
      </c>
      <c r="C75" s="3" t="s">
        <v>7263</v>
      </c>
      <c r="D75" s="23">
        <v>3000</v>
      </c>
      <c r="E75" s="24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5" t="s">
        <v>8315</v>
      </c>
      <c r="R75" s="3" t="s">
        <v>8316</v>
      </c>
      <c r="S75" s="26">
        <v>40633.154363425929</v>
      </c>
      <c r="T75" s="26">
        <v>40664.207638888889</v>
      </c>
    </row>
    <row r="76" spans="1:20" ht="57.6" x14ac:dyDescent="0.3">
      <c r="A76" s="3">
        <v>3154</v>
      </c>
      <c r="B76" s="10" t="s">
        <v>3154</v>
      </c>
      <c r="C76" s="3" t="s">
        <v>7264</v>
      </c>
      <c r="D76" s="23">
        <v>7000</v>
      </c>
      <c r="E76" s="24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5" t="s">
        <v>8315</v>
      </c>
      <c r="R76" s="3" t="s">
        <v>8316</v>
      </c>
      <c r="S76" s="26">
        <v>40970.875671296293</v>
      </c>
      <c r="T76" s="26">
        <v>41000.834004629629</v>
      </c>
    </row>
    <row r="77" spans="1:20" ht="43.2" x14ac:dyDescent="0.3">
      <c r="A77" s="3">
        <v>3156</v>
      </c>
      <c r="B77" s="10" t="s">
        <v>3156</v>
      </c>
      <c r="C77" s="3" t="s">
        <v>7266</v>
      </c>
      <c r="D77" s="23">
        <v>5500</v>
      </c>
      <c r="E77" s="24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5" t="s">
        <v>8315</v>
      </c>
      <c r="R77" s="3" t="s">
        <v>8316</v>
      </c>
      <c r="S77" s="26">
        <v>41026.953055555554</v>
      </c>
      <c r="T77" s="26">
        <v>41061.953055555554</v>
      </c>
    </row>
    <row r="78" spans="1:20" ht="28.8" x14ac:dyDescent="0.3">
      <c r="A78" s="3">
        <v>3157</v>
      </c>
      <c r="B78" s="10" t="s">
        <v>3157</v>
      </c>
      <c r="C78" s="3" t="s">
        <v>7267</v>
      </c>
      <c r="D78" s="23">
        <v>4000</v>
      </c>
      <c r="E78" s="24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5" t="s">
        <v>8315</v>
      </c>
      <c r="R78" s="3" t="s">
        <v>8316</v>
      </c>
      <c r="S78" s="26">
        <v>41829.788252314815</v>
      </c>
      <c r="T78" s="26">
        <v>41839.208333333336</v>
      </c>
    </row>
    <row r="79" spans="1:20" ht="28.8" x14ac:dyDescent="0.3">
      <c r="A79" s="3">
        <v>3158</v>
      </c>
      <c r="B79" s="10" t="s">
        <v>3158</v>
      </c>
      <c r="C79" s="3" t="s">
        <v>7268</v>
      </c>
      <c r="D79" s="23">
        <v>5000</v>
      </c>
      <c r="E79" s="24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5" t="s">
        <v>8315</v>
      </c>
      <c r="R79" s="3" t="s">
        <v>8316</v>
      </c>
      <c r="S79" s="26">
        <v>41447.839722222219</v>
      </c>
      <c r="T79" s="26">
        <v>41477.839722222219</v>
      </c>
    </row>
    <row r="80" spans="1:20" ht="43.2" x14ac:dyDescent="0.3">
      <c r="A80" s="3">
        <v>3159</v>
      </c>
      <c r="B80" s="10" t="s">
        <v>3159</v>
      </c>
      <c r="C80" s="3" t="s">
        <v>7269</v>
      </c>
      <c r="D80" s="23">
        <v>1500</v>
      </c>
      <c r="E80" s="24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5" t="s">
        <v>8315</v>
      </c>
      <c r="R80" s="3" t="s">
        <v>8316</v>
      </c>
      <c r="S80" s="26">
        <v>40884.066678240742</v>
      </c>
      <c r="T80" s="26">
        <v>40926.958333333336</v>
      </c>
    </row>
    <row r="81" spans="1:20" ht="43.2" x14ac:dyDescent="0.3">
      <c r="A81" s="3">
        <v>3160</v>
      </c>
      <c r="B81" s="10" t="s">
        <v>3160</v>
      </c>
      <c r="C81" s="3" t="s">
        <v>7270</v>
      </c>
      <c r="D81" s="23">
        <v>4500</v>
      </c>
      <c r="E81" s="24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5" t="s">
        <v>8315</v>
      </c>
      <c r="R81" s="3" t="s">
        <v>8316</v>
      </c>
      <c r="S81" s="26">
        <v>41841.26489583333</v>
      </c>
      <c r="T81" s="26">
        <v>41864.207638888889</v>
      </c>
    </row>
    <row r="82" spans="1:20" ht="57.6" x14ac:dyDescent="0.3">
      <c r="A82" s="3">
        <v>3162</v>
      </c>
      <c r="B82" s="10" t="s">
        <v>3162</v>
      </c>
      <c r="C82" s="3" t="s">
        <v>7272</v>
      </c>
      <c r="D82" s="23">
        <v>4000</v>
      </c>
      <c r="E82" s="24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5" t="s">
        <v>8315</v>
      </c>
      <c r="R82" s="3" t="s">
        <v>8316</v>
      </c>
      <c r="S82" s="26">
        <v>41799.685902777775</v>
      </c>
      <c r="T82" s="26">
        <v>41827.083333333336</v>
      </c>
    </row>
    <row r="83" spans="1:20" ht="43.2" x14ac:dyDescent="0.3">
      <c r="A83" s="3">
        <v>3163</v>
      </c>
      <c r="B83" s="10" t="s">
        <v>3163</v>
      </c>
      <c r="C83" s="3" t="s">
        <v>7273</v>
      </c>
      <c r="D83" s="23">
        <v>13000</v>
      </c>
      <c r="E83" s="24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5" t="s">
        <v>8315</v>
      </c>
      <c r="R83" s="3" t="s">
        <v>8316</v>
      </c>
      <c r="S83" s="26">
        <v>41775.753761574073</v>
      </c>
      <c r="T83" s="26">
        <v>41805.753761574073</v>
      </c>
    </row>
    <row r="84" spans="1:20" ht="57.6" x14ac:dyDescent="0.3">
      <c r="A84" s="3">
        <v>3164</v>
      </c>
      <c r="B84" s="10" t="s">
        <v>3164</v>
      </c>
      <c r="C84" s="3" t="s">
        <v>7274</v>
      </c>
      <c r="D84" s="23">
        <v>2500</v>
      </c>
      <c r="E84" s="24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5" t="s">
        <v>8315</v>
      </c>
      <c r="R84" s="3" t="s">
        <v>8316</v>
      </c>
      <c r="S84" s="26">
        <v>41766.80572916667</v>
      </c>
      <c r="T84" s="26">
        <v>41799.80572916667</v>
      </c>
    </row>
    <row r="85" spans="1:20" ht="57.6" x14ac:dyDescent="0.3">
      <c r="A85" s="3">
        <v>3165</v>
      </c>
      <c r="B85" s="10" t="s">
        <v>3165</v>
      </c>
      <c r="C85" s="3" t="s">
        <v>7275</v>
      </c>
      <c r="D85" s="23">
        <v>750</v>
      </c>
      <c r="E85" s="24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5" t="s">
        <v>8315</v>
      </c>
      <c r="R85" s="3" t="s">
        <v>8316</v>
      </c>
      <c r="S85" s="26">
        <v>40644.159259259257</v>
      </c>
      <c r="T85" s="26">
        <v>40666.165972222225</v>
      </c>
    </row>
    <row r="86" spans="1:20" ht="57.6" x14ac:dyDescent="0.3">
      <c r="A86" s="3">
        <v>3166</v>
      </c>
      <c r="B86" s="10" t="s">
        <v>3166</v>
      </c>
      <c r="C86" s="3" t="s">
        <v>7276</v>
      </c>
      <c r="D86" s="23">
        <v>35000</v>
      </c>
      <c r="E86" s="24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5" t="s">
        <v>8315</v>
      </c>
      <c r="R86" s="3" t="s">
        <v>8316</v>
      </c>
      <c r="S86" s="26">
        <v>41940.69158564815</v>
      </c>
      <c r="T86" s="26">
        <v>41969.332638888889</v>
      </c>
    </row>
    <row r="87" spans="1:20" ht="28.8" x14ac:dyDescent="0.3">
      <c r="A87" s="3">
        <v>3167</v>
      </c>
      <c r="B87" s="10" t="s">
        <v>3167</v>
      </c>
      <c r="C87" s="3" t="s">
        <v>7277</v>
      </c>
      <c r="D87" s="23">
        <v>3000</v>
      </c>
      <c r="E87" s="24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5" t="s">
        <v>8315</v>
      </c>
      <c r="R87" s="3" t="s">
        <v>8316</v>
      </c>
      <c r="S87" s="26">
        <v>41839.175706018519</v>
      </c>
      <c r="T87" s="26">
        <v>41853.175706018519</v>
      </c>
    </row>
    <row r="88" spans="1:20" ht="43.2" x14ac:dyDescent="0.3">
      <c r="A88" s="3">
        <v>3168</v>
      </c>
      <c r="B88" s="10" t="s">
        <v>3168</v>
      </c>
      <c r="C88" s="3" t="s">
        <v>7278</v>
      </c>
      <c r="D88" s="23">
        <v>2500</v>
      </c>
      <c r="E88" s="24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5" t="s">
        <v>8315</v>
      </c>
      <c r="R88" s="3" t="s">
        <v>8316</v>
      </c>
      <c r="S88" s="26">
        <v>41772.105937500004</v>
      </c>
      <c r="T88" s="26">
        <v>41803.916666666664</v>
      </c>
    </row>
    <row r="89" spans="1:20" ht="28.8" x14ac:dyDescent="0.3">
      <c r="A89" s="3">
        <v>3169</v>
      </c>
      <c r="B89" s="10" t="s">
        <v>3169</v>
      </c>
      <c r="C89" s="3" t="s">
        <v>7279</v>
      </c>
      <c r="D89" s="23">
        <v>8000</v>
      </c>
      <c r="E89" s="24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5" t="s">
        <v>8315</v>
      </c>
      <c r="R89" s="3" t="s">
        <v>8316</v>
      </c>
      <c r="S89" s="26">
        <v>41591.737974537034</v>
      </c>
      <c r="T89" s="26">
        <v>41621.207638888889</v>
      </c>
    </row>
    <row r="90" spans="1:20" ht="43.2" x14ac:dyDescent="0.3">
      <c r="A90" s="3">
        <v>3170</v>
      </c>
      <c r="B90" s="10" t="s">
        <v>3170</v>
      </c>
      <c r="C90" s="3" t="s">
        <v>7280</v>
      </c>
      <c r="D90" s="23">
        <v>2000</v>
      </c>
      <c r="E90" s="24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5" t="s">
        <v>8315</v>
      </c>
      <c r="R90" s="3" t="s">
        <v>8316</v>
      </c>
      <c r="S90" s="26">
        <v>41789.080370370371</v>
      </c>
      <c r="T90" s="26">
        <v>41822.166666666664</v>
      </c>
    </row>
    <row r="91" spans="1:20" ht="43.2" x14ac:dyDescent="0.3">
      <c r="A91" s="3">
        <v>3172</v>
      </c>
      <c r="B91" s="10" t="s">
        <v>3172</v>
      </c>
      <c r="C91" s="3" t="s">
        <v>7282</v>
      </c>
      <c r="D91" s="23">
        <v>2000</v>
      </c>
      <c r="E91" s="24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5" t="s">
        <v>8315</v>
      </c>
      <c r="R91" s="3" t="s">
        <v>8316</v>
      </c>
      <c r="S91" s="26">
        <v>40923.729953703703</v>
      </c>
      <c r="T91" s="26">
        <v>40953.729953703703</v>
      </c>
    </row>
    <row r="92" spans="1:20" ht="57.6" x14ac:dyDescent="0.3">
      <c r="A92" s="3">
        <v>3173</v>
      </c>
      <c r="B92" s="10" t="s">
        <v>3173</v>
      </c>
      <c r="C92" s="3" t="s">
        <v>7283</v>
      </c>
      <c r="D92" s="23">
        <v>10000</v>
      </c>
      <c r="E92" s="24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5" t="s">
        <v>8315</v>
      </c>
      <c r="R92" s="3" t="s">
        <v>8316</v>
      </c>
      <c r="S92" s="26">
        <v>41878.878379629627</v>
      </c>
      <c r="T92" s="26">
        <v>41908.878379629627</v>
      </c>
    </row>
    <row r="93" spans="1:20" ht="57.6" x14ac:dyDescent="0.3">
      <c r="A93" s="3">
        <v>3174</v>
      </c>
      <c r="B93" s="10" t="s">
        <v>3174</v>
      </c>
      <c r="C93" s="3" t="s">
        <v>7284</v>
      </c>
      <c r="D93" s="23">
        <v>3000</v>
      </c>
      <c r="E93" s="24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5" t="s">
        <v>8315</v>
      </c>
      <c r="R93" s="3" t="s">
        <v>8316</v>
      </c>
      <c r="S93" s="26">
        <v>41862.864675925928</v>
      </c>
      <c r="T93" s="26">
        <v>41876.864675925928</v>
      </c>
    </row>
    <row r="94" spans="1:20" ht="57.6" x14ac:dyDescent="0.3">
      <c r="A94" s="3">
        <v>3175</v>
      </c>
      <c r="B94" s="10" t="s">
        <v>3175</v>
      </c>
      <c r="C94" s="3" t="s">
        <v>7285</v>
      </c>
      <c r="D94" s="23">
        <v>5000</v>
      </c>
      <c r="E94" s="24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5" t="s">
        <v>8315</v>
      </c>
      <c r="R94" s="3" t="s">
        <v>8316</v>
      </c>
      <c r="S94" s="26">
        <v>40531.886886574073</v>
      </c>
      <c r="T94" s="26">
        <v>40591.886886574073</v>
      </c>
    </row>
    <row r="95" spans="1:20" ht="57.6" x14ac:dyDescent="0.3">
      <c r="A95" s="3">
        <v>3176</v>
      </c>
      <c r="B95" s="10" t="s">
        <v>3176</v>
      </c>
      <c r="C95" s="3" t="s">
        <v>7286</v>
      </c>
      <c r="D95" s="23">
        <v>1900</v>
      </c>
      <c r="E95" s="24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5" t="s">
        <v>8315</v>
      </c>
      <c r="R95" s="3" t="s">
        <v>8316</v>
      </c>
      <c r="S95" s="26">
        <v>41477.930914351848</v>
      </c>
      <c r="T95" s="26">
        <v>41504.625</v>
      </c>
    </row>
    <row r="96" spans="1:20" ht="43.2" x14ac:dyDescent="0.3">
      <c r="A96" s="3">
        <v>3177</v>
      </c>
      <c r="B96" s="10" t="s">
        <v>3177</v>
      </c>
      <c r="C96" s="3" t="s">
        <v>7287</v>
      </c>
      <c r="D96" s="23">
        <v>2500</v>
      </c>
      <c r="E96" s="24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5" t="s">
        <v>8315</v>
      </c>
      <c r="R96" s="3" t="s">
        <v>8316</v>
      </c>
      <c r="S96" s="26">
        <v>41781.666770833333</v>
      </c>
      <c r="T96" s="26">
        <v>41811.666770833333</v>
      </c>
    </row>
    <row r="97" spans="1:20" ht="43.2" x14ac:dyDescent="0.3">
      <c r="A97" s="3">
        <v>3179</v>
      </c>
      <c r="B97" s="10" t="s">
        <v>3179</v>
      </c>
      <c r="C97" s="3" t="s">
        <v>7289</v>
      </c>
      <c r="D97" s="23">
        <v>4200</v>
      </c>
      <c r="E97" s="24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5" t="s">
        <v>8315</v>
      </c>
      <c r="R97" s="3" t="s">
        <v>8316</v>
      </c>
      <c r="S97" s="26">
        <v>41375.702210648145</v>
      </c>
      <c r="T97" s="26">
        <v>41400.702210648145</v>
      </c>
    </row>
    <row r="98" spans="1:20" ht="57.6" x14ac:dyDescent="0.3">
      <c r="A98" s="3">
        <v>3182</v>
      </c>
      <c r="B98" s="10" t="s">
        <v>3182</v>
      </c>
      <c r="C98" s="3" t="s">
        <v>7292</v>
      </c>
      <c r="D98" s="23">
        <v>7000</v>
      </c>
      <c r="E98" s="24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5" t="s">
        <v>8315</v>
      </c>
      <c r="R98" s="3" t="s">
        <v>8316</v>
      </c>
      <c r="S98" s="26">
        <v>40883.949317129627</v>
      </c>
      <c r="T98" s="26">
        <v>40939.708333333336</v>
      </c>
    </row>
    <row r="99" spans="1:20" ht="43.2" x14ac:dyDescent="0.3">
      <c r="A99" s="3">
        <v>3183</v>
      </c>
      <c r="B99" s="10" t="s">
        <v>3183</v>
      </c>
      <c r="C99" s="3" t="s">
        <v>7293</v>
      </c>
      <c r="D99" s="23">
        <v>2500</v>
      </c>
      <c r="E99" s="24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5" t="s">
        <v>8315</v>
      </c>
      <c r="R99" s="3" t="s">
        <v>8316</v>
      </c>
      <c r="S99" s="26">
        <v>41491.79478009259</v>
      </c>
      <c r="T99" s="26">
        <v>41509.79478009259</v>
      </c>
    </row>
    <row r="100" spans="1:20" ht="43.2" x14ac:dyDescent="0.3">
      <c r="A100" s="3">
        <v>3184</v>
      </c>
      <c r="B100" s="10" t="s">
        <v>3184</v>
      </c>
      <c r="C100" s="3" t="s">
        <v>7294</v>
      </c>
      <c r="D100" s="23">
        <v>4300</v>
      </c>
      <c r="E100" s="24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5" t="s">
        <v>8315</v>
      </c>
      <c r="R100" s="3" t="s">
        <v>8316</v>
      </c>
      <c r="S100" s="26">
        <v>41791.993414351848</v>
      </c>
      <c r="T100" s="26">
        <v>41821.993414351848</v>
      </c>
    </row>
    <row r="101" spans="1:20" ht="57.6" x14ac:dyDescent="0.3">
      <c r="A101" s="3">
        <v>3187</v>
      </c>
      <c r="B101" s="10" t="s">
        <v>3187</v>
      </c>
      <c r="C101" s="3" t="s">
        <v>7297</v>
      </c>
      <c r="D101" s="23">
        <v>15000</v>
      </c>
      <c r="E101" s="24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5" t="s">
        <v>8315</v>
      </c>
      <c r="R101" s="3" t="s">
        <v>8316</v>
      </c>
      <c r="S101" s="26">
        <v>41835.666354166664</v>
      </c>
      <c r="T101" s="26">
        <v>41855.666354166664</v>
      </c>
    </row>
    <row r="102" spans="1:20" ht="43.2" x14ac:dyDescent="0.3">
      <c r="A102" s="3">
        <v>3208</v>
      </c>
      <c r="B102" s="10" t="s">
        <v>3208</v>
      </c>
      <c r="C102" s="3" t="s">
        <v>7318</v>
      </c>
      <c r="D102" s="23">
        <v>5000</v>
      </c>
      <c r="E102" s="24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5" t="s">
        <v>8315</v>
      </c>
      <c r="R102" s="3" t="s">
        <v>8316</v>
      </c>
      <c r="S102" s="26">
        <v>41827.605057870373</v>
      </c>
      <c r="T102" s="26">
        <v>41848.605057870373</v>
      </c>
    </row>
    <row r="103" spans="1:20" ht="43.2" x14ac:dyDescent="0.3">
      <c r="A103" s="3">
        <v>3209</v>
      </c>
      <c r="B103" s="10" t="s">
        <v>3209</v>
      </c>
      <c r="C103" s="3" t="s">
        <v>7319</v>
      </c>
      <c r="D103" s="23">
        <v>9500</v>
      </c>
      <c r="E103" s="24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5" t="s">
        <v>8315</v>
      </c>
      <c r="R103" s="3" t="s">
        <v>8316</v>
      </c>
      <c r="S103" s="26">
        <v>41778.637245370373</v>
      </c>
      <c r="T103" s="26">
        <v>41810.958333333336</v>
      </c>
    </row>
    <row r="104" spans="1:20" ht="57.6" x14ac:dyDescent="0.3">
      <c r="A104" s="3">
        <v>3210</v>
      </c>
      <c r="B104" s="10" t="s">
        <v>3210</v>
      </c>
      <c r="C104" s="3" t="s">
        <v>7320</v>
      </c>
      <c r="D104" s="23">
        <v>3000</v>
      </c>
      <c r="E104" s="24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5" t="s">
        <v>8315</v>
      </c>
      <c r="R104" s="3" t="s">
        <v>8316</v>
      </c>
      <c r="S104" s="26">
        <v>41013.936562499999</v>
      </c>
      <c r="T104" s="26">
        <v>41061.165972222225</v>
      </c>
    </row>
    <row r="105" spans="1:20" ht="57.6" x14ac:dyDescent="0.3">
      <c r="A105" s="3">
        <v>3211</v>
      </c>
      <c r="B105" s="10" t="s">
        <v>3211</v>
      </c>
      <c r="C105" s="3" t="s">
        <v>7321</v>
      </c>
      <c r="D105" s="23">
        <v>23000</v>
      </c>
      <c r="E105" s="24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5" t="s">
        <v>8315</v>
      </c>
      <c r="R105" s="3" t="s">
        <v>8316</v>
      </c>
      <c r="S105" s="26">
        <v>41834.586574074077</v>
      </c>
      <c r="T105" s="26">
        <v>41866.083333333336</v>
      </c>
    </row>
    <row r="106" spans="1:20" ht="28.8" x14ac:dyDescent="0.3">
      <c r="A106" s="3">
        <v>3212</v>
      </c>
      <c r="B106" s="10" t="s">
        <v>3212</v>
      </c>
      <c r="C106" s="3" t="s">
        <v>7322</v>
      </c>
      <c r="D106" s="23">
        <v>4000</v>
      </c>
      <c r="E106" s="24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5" t="s">
        <v>8315</v>
      </c>
      <c r="R106" s="3" t="s">
        <v>8316</v>
      </c>
      <c r="S106" s="26">
        <v>41829.795729166668</v>
      </c>
      <c r="T106" s="26">
        <v>41859.795729166668</v>
      </c>
    </row>
    <row r="107" spans="1:20" ht="57.6" x14ac:dyDescent="0.3">
      <c r="A107" s="3">
        <v>3215</v>
      </c>
      <c r="B107" s="10" t="s">
        <v>3215</v>
      </c>
      <c r="C107" s="3" t="s">
        <v>7325</v>
      </c>
      <c r="D107" s="23">
        <v>35000</v>
      </c>
      <c r="E107" s="24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5" t="s">
        <v>8315</v>
      </c>
      <c r="R107" s="3" t="s">
        <v>8316</v>
      </c>
      <c r="S107" s="26">
        <v>42219.665173611109</v>
      </c>
      <c r="T107" s="26">
        <v>42257.165972222225</v>
      </c>
    </row>
    <row r="108" spans="1:20" ht="43.2" x14ac:dyDescent="0.3">
      <c r="A108" s="3">
        <v>3217</v>
      </c>
      <c r="B108" s="10" t="s">
        <v>3217</v>
      </c>
      <c r="C108" s="3" t="s">
        <v>7327</v>
      </c>
      <c r="D108" s="23">
        <v>4500</v>
      </c>
      <c r="E108" s="24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5" t="s">
        <v>8315</v>
      </c>
      <c r="R108" s="3" t="s">
        <v>8316</v>
      </c>
      <c r="S108" s="26">
        <v>42648.546111111107</v>
      </c>
      <c r="T108" s="26">
        <v>42678.546111111107</v>
      </c>
    </row>
    <row r="109" spans="1:20" ht="43.2" x14ac:dyDescent="0.3">
      <c r="A109" s="3">
        <v>3219</v>
      </c>
      <c r="B109" s="10" t="s">
        <v>3219</v>
      </c>
      <c r="C109" s="3" t="s">
        <v>7329</v>
      </c>
      <c r="D109" s="23">
        <v>20000</v>
      </c>
      <c r="E109" s="24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5" t="s">
        <v>8315</v>
      </c>
      <c r="R109" s="3" t="s">
        <v>8316</v>
      </c>
      <c r="S109" s="26">
        <v>42050.983182870375</v>
      </c>
      <c r="T109" s="26">
        <v>42085.941516203704</v>
      </c>
    </row>
    <row r="110" spans="1:20" ht="28.8" x14ac:dyDescent="0.3">
      <c r="A110" s="3">
        <v>3220</v>
      </c>
      <c r="B110" s="10" t="s">
        <v>3220</v>
      </c>
      <c r="C110" s="3" t="s">
        <v>7330</v>
      </c>
      <c r="D110" s="23">
        <v>15000</v>
      </c>
      <c r="E110" s="24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5" t="s">
        <v>8315</v>
      </c>
      <c r="R110" s="3" t="s">
        <v>8316</v>
      </c>
      <c r="S110" s="26">
        <v>42772.833379629628</v>
      </c>
      <c r="T110" s="26">
        <v>42806.875</v>
      </c>
    </row>
    <row r="111" spans="1:20" ht="43.2" x14ac:dyDescent="0.3">
      <c r="A111" s="3">
        <v>3222</v>
      </c>
      <c r="B111" s="10" t="s">
        <v>3222</v>
      </c>
      <c r="C111" s="3" t="s">
        <v>7332</v>
      </c>
      <c r="D111" s="23">
        <v>2500</v>
      </c>
      <c r="E111" s="24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5" t="s">
        <v>8315</v>
      </c>
      <c r="R111" s="3" t="s">
        <v>8316</v>
      </c>
      <c r="S111" s="26">
        <v>42270.582141203704</v>
      </c>
      <c r="T111" s="26">
        <v>42301.895138888889</v>
      </c>
    </row>
    <row r="112" spans="1:20" ht="43.2" x14ac:dyDescent="0.3">
      <c r="A112" s="3">
        <v>3223</v>
      </c>
      <c r="B112" s="10" t="s">
        <v>3223</v>
      </c>
      <c r="C112" s="3" t="s">
        <v>7333</v>
      </c>
      <c r="D112" s="23">
        <v>3100</v>
      </c>
      <c r="E112" s="24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5" t="s">
        <v>8315</v>
      </c>
      <c r="R112" s="3" t="s">
        <v>8316</v>
      </c>
      <c r="S112" s="26">
        <v>42206.835370370376</v>
      </c>
      <c r="T112" s="26">
        <v>42236.835370370376</v>
      </c>
    </row>
    <row r="113" spans="1:20" ht="57.6" x14ac:dyDescent="0.3">
      <c r="A113" s="3">
        <v>3224</v>
      </c>
      <c r="B113" s="10" t="s">
        <v>3224</v>
      </c>
      <c r="C113" s="3" t="s">
        <v>7334</v>
      </c>
      <c r="D113" s="23">
        <v>30000</v>
      </c>
      <c r="E113" s="24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5" t="s">
        <v>8315</v>
      </c>
      <c r="R113" s="3" t="s">
        <v>8316</v>
      </c>
      <c r="S113" s="26">
        <v>42697.850844907407</v>
      </c>
      <c r="T113" s="26">
        <v>42745.208333333328</v>
      </c>
    </row>
    <row r="114" spans="1:20" ht="43.2" x14ac:dyDescent="0.3">
      <c r="A114" s="3">
        <v>3225</v>
      </c>
      <c r="B114" s="10" t="s">
        <v>3225</v>
      </c>
      <c r="C114" s="3" t="s">
        <v>7335</v>
      </c>
      <c r="D114" s="23">
        <v>2000</v>
      </c>
      <c r="E114" s="24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5" t="s">
        <v>8315</v>
      </c>
      <c r="R114" s="3" t="s">
        <v>8316</v>
      </c>
      <c r="S114" s="26">
        <v>42503.559467592597</v>
      </c>
      <c r="T114" s="26">
        <v>42524.875</v>
      </c>
    </row>
    <row r="115" spans="1:20" ht="28.8" x14ac:dyDescent="0.3">
      <c r="A115" s="3">
        <v>3228</v>
      </c>
      <c r="B115" s="10" t="s">
        <v>3228</v>
      </c>
      <c r="C115" s="3" t="s">
        <v>7338</v>
      </c>
      <c r="D115" s="23">
        <v>7000</v>
      </c>
      <c r="E115" s="24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5" t="s">
        <v>8315</v>
      </c>
      <c r="R115" s="3" t="s">
        <v>8316</v>
      </c>
      <c r="S115" s="26">
        <v>42323.70930555556</v>
      </c>
      <c r="T115" s="26">
        <v>42355.207638888889</v>
      </c>
    </row>
    <row r="116" spans="1:20" ht="43.2" x14ac:dyDescent="0.3">
      <c r="A116" s="3">
        <v>3229</v>
      </c>
      <c r="B116" s="10" t="s">
        <v>3229</v>
      </c>
      <c r="C116" s="3" t="s">
        <v>7339</v>
      </c>
      <c r="D116" s="23">
        <v>20000</v>
      </c>
      <c r="E116" s="24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5" t="s">
        <v>8315</v>
      </c>
      <c r="R116" s="3" t="s">
        <v>8316</v>
      </c>
      <c r="S116" s="26">
        <v>41933.291643518518</v>
      </c>
      <c r="T116" s="26">
        <v>41963.333310185189</v>
      </c>
    </row>
    <row r="117" spans="1:20" ht="57.6" x14ac:dyDescent="0.3">
      <c r="A117" s="3">
        <v>3230</v>
      </c>
      <c r="B117" s="10" t="s">
        <v>3230</v>
      </c>
      <c r="C117" s="3" t="s">
        <v>7340</v>
      </c>
      <c r="D117" s="23">
        <v>2600</v>
      </c>
      <c r="E117" s="24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5" t="s">
        <v>8315</v>
      </c>
      <c r="R117" s="3" t="s">
        <v>8316</v>
      </c>
      <c r="S117" s="26">
        <v>41898.168125000004</v>
      </c>
      <c r="T117" s="26">
        <v>41913.165972222225</v>
      </c>
    </row>
    <row r="118" spans="1:20" ht="43.2" x14ac:dyDescent="0.3">
      <c r="A118" s="3">
        <v>3231</v>
      </c>
      <c r="B118" s="10" t="s">
        <v>3231</v>
      </c>
      <c r="C118" s="3" t="s">
        <v>7341</v>
      </c>
      <c r="D118" s="23">
        <v>1000</v>
      </c>
      <c r="E118" s="24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5" t="s">
        <v>8315</v>
      </c>
      <c r="R118" s="3" t="s">
        <v>8316</v>
      </c>
      <c r="S118" s="26">
        <v>42446.943831018521</v>
      </c>
      <c r="T118" s="26">
        <v>42476.943831018521</v>
      </c>
    </row>
    <row r="119" spans="1:20" ht="43.2" x14ac:dyDescent="0.3">
      <c r="A119" s="3">
        <v>3232</v>
      </c>
      <c r="B119" s="10" t="s">
        <v>3232</v>
      </c>
      <c r="C119" s="3" t="s">
        <v>7342</v>
      </c>
      <c r="D119" s="23">
        <v>1000</v>
      </c>
      <c r="E119" s="24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5" t="s">
        <v>8315</v>
      </c>
      <c r="R119" s="3" t="s">
        <v>8316</v>
      </c>
      <c r="S119" s="26">
        <v>42463.81385416667</v>
      </c>
      <c r="T119" s="26">
        <v>42494.165972222225</v>
      </c>
    </row>
    <row r="120" spans="1:20" ht="43.2" x14ac:dyDescent="0.3">
      <c r="A120" s="3">
        <v>3233</v>
      </c>
      <c r="B120" s="10" t="s">
        <v>3233</v>
      </c>
      <c r="C120" s="3" t="s">
        <v>7343</v>
      </c>
      <c r="D120" s="23">
        <v>5000</v>
      </c>
      <c r="E120" s="24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5" t="s">
        <v>8315</v>
      </c>
      <c r="R120" s="3" t="s">
        <v>8316</v>
      </c>
      <c r="S120" s="26">
        <v>42766.805034722223</v>
      </c>
      <c r="T120" s="26">
        <v>42796.805034722223</v>
      </c>
    </row>
    <row r="121" spans="1:20" ht="57.6" x14ac:dyDescent="0.3">
      <c r="A121" s="3">
        <v>3235</v>
      </c>
      <c r="B121" s="10" t="s">
        <v>3235</v>
      </c>
      <c r="C121" s="3" t="s">
        <v>7345</v>
      </c>
      <c r="D121" s="23">
        <v>15000</v>
      </c>
      <c r="E121" s="24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5" t="s">
        <v>8315</v>
      </c>
      <c r="R121" s="3" t="s">
        <v>8316</v>
      </c>
      <c r="S121" s="26">
        <v>42522.347812499997</v>
      </c>
      <c r="T121" s="26">
        <v>42552.347812499997</v>
      </c>
    </row>
    <row r="122" spans="1:20" ht="57.6" x14ac:dyDescent="0.3">
      <c r="A122" s="3">
        <v>3236</v>
      </c>
      <c r="B122" s="10" t="s">
        <v>3236</v>
      </c>
      <c r="C122" s="3" t="s">
        <v>7346</v>
      </c>
      <c r="D122" s="23">
        <v>20000</v>
      </c>
      <c r="E122" s="24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5" t="s">
        <v>8315</v>
      </c>
      <c r="R122" s="3" t="s">
        <v>8316</v>
      </c>
      <c r="S122" s="26">
        <v>42702.917048611111</v>
      </c>
      <c r="T122" s="26">
        <v>42732.917048611111</v>
      </c>
    </row>
    <row r="123" spans="1:20" ht="28.8" x14ac:dyDescent="0.3">
      <c r="A123" s="3">
        <v>3237</v>
      </c>
      <c r="B123" s="10" t="s">
        <v>3237</v>
      </c>
      <c r="C123" s="3" t="s">
        <v>7347</v>
      </c>
      <c r="D123" s="23">
        <v>35000</v>
      </c>
      <c r="E123" s="24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5" t="s">
        <v>8315</v>
      </c>
      <c r="R123" s="3" t="s">
        <v>8316</v>
      </c>
      <c r="S123" s="26">
        <v>42252.474351851852</v>
      </c>
      <c r="T123" s="26">
        <v>42276.165972222225</v>
      </c>
    </row>
    <row r="124" spans="1:20" ht="57.6" x14ac:dyDescent="0.3">
      <c r="A124" s="3">
        <v>3241</v>
      </c>
      <c r="B124" s="10" t="s">
        <v>3241</v>
      </c>
      <c r="C124" s="3" t="s">
        <v>7351</v>
      </c>
      <c r="D124" s="23">
        <v>8500</v>
      </c>
      <c r="E124" s="24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5" t="s">
        <v>8315</v>
      </c>
      <c r="R124" s="3" t="s">
        <v>8316</v>
      </c>
      <c r="S124" s="26">
        <v>41893.324884259258</v>
      </c>
      <c r="T124" s="26">
        <v>41926.290972222225</v>
      </c>
    </row>
    <row r="125" spans="1:20" ht="43.2" x14ac:dyDescent="0.3">
      <c r="A125" s="3">
        <v>3242</v>
      </c>
      <c r="B125" s="10" t="s">
        <v>3242</v>
      </c>
      <c r="C125" s="3" t="s">
        <v>7352</v>
      </c>
      <c r="D125" s="23">
        <v>10000</v>
      </c>
      <c r="E125" s="24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5" t="s">
        <v>8315</v>
      </c>
      <c r="R125" s="3" t="s">
        <v>8316</v>
      </c>
      <c r="S125" s="26">
        <v>41871.755694444444</v>
      </c>
      <c r="T125" s="26">
        <v>41901.755694444444</v>
      </c>
    </row>
    <row r="126" spans="1:20" ht="43.2" x14ac:dyDescent="0.3">
      <c r="A126" s="3">
        <v>3243</v>
      </c>
      <c r="B126" s="10" t="s">
        <v>3243</v>
      </c>
      <c r="C126" s="3" t="s">
        <v>7353</v>
      </c>
      <c r="D126" s="23">
        <v>8000</v>
      </c>
      <c r="E126" s="24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5" t="s">
        <v>8315</v>
      </c>
      <c r="R126" s="3" t="s">
        <v>8316</v>
      </c>
      <c r="S126" s="26">
        <v>42262.096782407403</v>
      </c>
      <c r="T126" s="26">
        <v>42286</v>
      </c>
    </row>
    <row r="127" spans="1:20" ht="43.2" x14ac:dyDescent="0.3">
      <c r="A127" s="3">
        <v>3245</v>
      </c>
      <c r="B127" s="10" t="s">
        <v>3245</v>
      </c>
      <c r="C127" s="3" t="s">
        <v>7355</v>
      </c>
      <c r="D127" s="23">
        <v>21000</v>
      </c>
      <c r="E127" s="24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5" t="s">
        <v>8315</v>
      </c>
      <c r="R127" s="3" t="s">
        <v>8316</v>
      </c>
      <c r="S127" s="26">
        <v>42135.60020833333</v>
      </c>
      <c r="T127" s="26">
        <v>42167.083333333328</v>
      </c>
    </row>
    <row r="128" spans="1:20" ht="43.2" x14ac:dyDescent="0.3">
      <c r="A128" s="3">
        <v>3246</v>
      </c>
      <c r="B128" s="10" t="s">
        <v>3246</v>
      </c>
      <c r="C128" s="3" t="s">
        <v>7356</v>
      </c>
      <c r="D128" s="23">
        <v>10000</v>
      </c>
      <c r="E128" s="24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5" t="s">
        <v>8315</v>
      </c>
      <c r="R128" s="3" t="s">
        <v>8316</v>
      </c>
      <c r="S128" s="26">
        <v>42230.472222222219</v>
      </c>
      <c r="T128" s="26">
        <v>42259.165972222225</v>
      </c>
    </row>
    <row r="129" spans="1:20" ht="28.8" x14ac:dyDescent="0.3">
      <c r="A129" s="3">
        <v>3248</v>
      </c>
      <c r="B129" s="10" t="s">
        <v>3248</v>
      </c>
      <c r="C129" s="3" t="s">
        <v>7358</v>
      </c>
      <c r="D129" s="23">
        <v>12000</v>
      </c>
      <c r="E129" s="24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5" t="s">
        <v>8315</v>
      </c>
      <c r="R129" s="3" t="s">
        <v>8316</v>
      </c>
      <c r="S129" s="26">
        <v>42068.888391203705</v>
      </c>
      <c r="T129" s="26">
        <v>42098.846724537041</v>
      </c>
    </row>
    <row r="130" spans="1:20" ht="43.2" x14ac:dyDescent="0.3">
      <c r="A130" s="3">
        <v>3249</v>
      </c>
      <c r="B130" s="10" t="s">
        <v>3249</v>
      </c>
      <c r="C130" s="3" t="s">
        <v>7359</v>
      </c>
      <c r="D130" s="23">
        <v>5500</v>
      </c>
      <c r="E130" s="24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5" t="s">
        <v>8315</v>
      </c>
      <c r="R130" s="3" t="s">
        <v>8316</v>
      </c>
      <c r="S130" s="26">
        <v>42145.746689814812</v>
      </c>
      <c r="T130" s="26">
        <v>42175.746689814812</v>
      </c>
    </row>
    <row r="131" spans="1:20" ht="57.6" x14ac:dyDescent="0.3">
      <c r="A131" s="3">
        <v>3250</v>
      </c>
      <c r="B131" s="10" t="s">
        <v>3250</v>
      </c>
      <c r="C131" s="3" t="s">
        <v>7360</v>
      </c>
      <c r="D131" s="23">
        <v>25000</v>
      </c>
      <c r="E131" s="24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5" t="s">
        <v>8315</v>
      </c>
      <c r="R131" s="3" t="s">
        <v>8316</v>
      </c>
      <c r="S131" s="26">
        <v>41918.742175925923</v>
      </c>
      <c r="T131" s="26">
        <v>41948.783842592595</v>
      </c>
    </row>
    <row r="132" spans="1:20" ht="43.2" x14ac:dyDescent="0.3">
      <c r="A132" s="3">
        <v>3251</v>
      </c>
      <c r="B132" s="10" t="s">
        <v>3251</v>
      </c>
      <c r="C132" s="3" t="s">
        <v>7361</v>
      </c>
      <c r="D132" s="23">
        <v>1500</v>
      </c>
      <c r="E132" s="24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5" t="s">
        <v>8315</v>
      </c>
      <c r="R132" s="3" t="s">
        <v>8316</v>
      </c>
      <c r="S132" s="26">
        <v>42146.731087962966</v>
      </c>
      <c r="T132" s="26">
        <v>42176.731087962966</v>
      </c>
    </row>
    <row r="133" spans="1:20" ht="43.2" x14ac:dyDescent="0.3">
      <c r="A133" s="3">
        <v>3253</v>
      </c>
      <c r="B133" s="10" t="s">
        <v>3253</v>
      </c>
      <c r="C133" s="3" t="s">
        <v>7363</v>
      </c>
      <c r="D133" s="23">
        <v>20000</v>
      </c>
      <c r="E133" s="24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5" t="s">
        <v>8315</v>
      </c>
      <c r="R133" s="3" t="s">
        <v>8316</v>
      </c>
      <c r="S133" s="26">
        <v>42602.576712962968</v>
      </c>
      <c r="T133" s="26">
        <v>42621.15625</v>
      </c>
    </row>
    <row r="134" spans="1:20" ht="43.2" x14ac:dyDescent="0.3">
      <c r="A134" s="3">
        <v>3256</v>
      </c>
      <c r="B134" s="10" t="s">
        <v>3256</v>
      </c>
      <c r="C134" s="3" t="s">
        <v>7366</v>
      </c>
      <c r="D134" s="23">
        <v>10000</v>
      </c>
      <c r="E134" s="24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5" t="s">
        <v>8315</v>
      </c>
      <c r="R134" s="3" t="s">
        <v>8316</v>
      </c>
      <c r="S134" s="26">
        <v>42144.573807870373</v>
      </c>
      <c r="T134" s="26">
        <v>42166.165972222225</v>
      </c>
    </row>
    <row r="135" spans="1:20" ht="43.2" x14ac:dyDescent="0.3">
      <c r="A135" s="3">
        <v>3258</v>
      </c>
      <c r="B135" s="10" t="s">
        <v>3258</v>
      </c>
      <c r="C135" s="3" t="s">
        <v>7368</v>
      </c>
      <c r="D135" s="23">
        <v>7000</v>
      </c>
      <c r="E135" s="24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5" t="s">
        <v>8315</v>
      </c>
      <c r="R135" s="3" t="s">
        <v>8316</v>
      </c>
      <c r="S135" s="26">
        <v>41982.887280092589</v>
      </c>
      <c r="T135" s="26">
        <v>42012.887280092589</v>
      </c>
    </row>
    <row r="136" spans="1:20" ht="57.6" x14ac:dyDescent="0.3">
      <c r="A136" s="3">
        <v>3259</v>
      </c>
      <c r="B136" s="10" t="s">
        <v>3259</v>
      </c>
      <c r="C136" s="3" t="s">
        <v>7369</v>
      </c>
      <c r="D136" s="23">
        <v>23000</v>
      </c>
      <c r="E136" s="24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5" t="s">
        <v>8315</v>
      </c>
      <c r="R136" s="3" t="s">
        <v>8316</v>
      </c>
      <c r="S136" s="26">
        <v>42614.760937500003</v>
      </c>
      <c r="T136" s="26">
        <v>42644.165972222225</v>
      </c>
    </row>
    <row r="137" spans="1:20" ht="43.2" x14ac:dyDescent="0.3">
      <c r="A137" s="3">
        <v>3260</v>
      </c>
      <c r="B137" s="10" t="s">
        <v>3260</v>
      </c>
      <c r="C137" s="3" t="s">
        <v>7370</v>
      </c>
      <c r="D137" s="23">
        <v>5000</v>
      </c>
      <c r="E137" s="24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5" t="s">
        <v>8315</v>
      </c>
      <c r="R137" s="3" t="s">
        <v>8316</v>
      </c>
      <c r="S137" s="26">
        <v>42303.672662037032</v>
      </c>
      <c r="T137" s="26">
        <v>42338.714328703703</v>
      </c>
    </row>
    <row r="138" spans="1:20" ht="43.2" x14ac:dyDescent="0.3">
      <c r="A138" s="3">
        <v>3261</v>
      </c>
      <c r="B138" s="10" t="s">
        <v>3261</v>
      </c>
      <c r="C138" s="3" t="s">
        <v>7371</v>
      </c>
      <c r="D138" s="23">
        <v>3300</v>
      </c>
      <c r="E138" s="24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5" t="s">
        <v>8315</v>
      </c>
      <c r="R138" s="3" t="s">
        <v>8316</v>
      </c>
      <c r="S138" s="26">
        <v>42171.725416666668</v>
      </c>
      <c r="T138" s="26">
        <v>42201.725416666668</v>
      </c>
    </row>
    <row r="139" spans="1:20" ht="28.8" x14ac:dyDescent="0.3">
      <c r="A139" s="3">
        <v>3262</v>
      </c>
      <c r="B139" s="10" t="s">
        <v>3262</v>
      </c>
      <c r="C139" s="3" t="s">
        <v>7372</v>
      </c>
      <c r="D139" s="23">
        <v>12200</v>
      </c>
      <c r="E139" s="24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5" t="s">
        <v>8315</v>
      </c>
      <c r="R139" s="3" t="s">
        <v>8316</v>
      </c>
      <c r="S139" s="26">
        <v>41964.315532407403</v>
      </c>
      <c r="T139" s="26">
        <v>41995.166666666672</v>
      </c>
    </row>
    <row r="140" spans="1:20" ht="28.8" x14ac:dyDescent="0.3">
      <c r="A140" s="3">
        <v>3263</v>
      </c>
      <c r="B140" s="10" t="s">
        <v>3263</v>
      </c>
      <c r="C140" s="3" t="s">
        <v>7373</v>
      </c>
      <c r="D140" s="23">
        <v>2500</v>
      </c>
      <c r="E140" s="24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5" t="s">
        <v>8315</v>
      </c>
      <c r="R140" s="3" t="s">
        <v>8316</v>
      </c>
      <c r="S140" s="26">
        <v>42284.516064814816</v>
      </c>
      <c r="T140" s="26">
        <v>42307.875</v>
      </c>
    </row>
    <row r="141" spans="1:20" ht="43.2" x14ac:dyDescent="0.3">
      <c r="A141" s="3">
        <v>3264</v>
      </c>
      <c r="B141" s="10" t="s">
        <v>3264</v>
      </c>
      <c r="C141" s="3" t="s">
        <v>7374</v>
      </c>
      <c r="D141" s="23">
        <v>2500</v>
      </c>
      <c r="E141" s="24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5" t="s">
        <v>8315</v>
      </c>
      <c r="R141" s="3" t="s">
        <v>8316</v>
      </c>
      <c r="S141" s="26">
        <v>42016.800208333334</v>
      </c>
      <c r="T141" s="26">
        <v>42032.916666666672</v>
      </c>
    </row>
    <row r="142" spans="1:20" ht="43.2" x14ac:dyDescent="0.3">
      <c r="A142" s="3">
        <v>3266</v>
      </c>
      <c r="B142" s="10" t="s">
        <v>3266</v>
      </c>
      <c r="C142" s="3" t="s">
        <v>7376</v>
      </c>
      <c r="D142" s="23">
        <v>6000</v>
      </c>
      <c r="E142" s="24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5" t="s">
        <v>8315</v>
      </c>
      <c r="R142" s="3" t="s">
        <v>8316</v>
      </c>
      <c r="S142" s="26">
        <v>42136.536134259266</v>
      </c>
      <c r="T142" s="26">
        <v>42167.875</v>
      </c>
    </row>
    <row r="143" spans="1:20" ht="57.6" x14ac:dyDescent="0.3">
      <c r="A143" s="3">
        <v>3267</v>
      </c>
      <c r="B143" s="10" t="s">
        <v>3267</v>
      </c>
      <c r="C143" s="3" t="s">
        <v>7377</v>
      </c>
      <c r="D143" s="23">
        <v>15000</v>
      </c>
      <c r="E143" s="24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5" t="s">
        <v>8315</v>
      </c>
      <c r="R143" s="3" t="s">
        <v>8316</v>
      </c>
      <c r="S143" s="26">
        <v>42172.757638888885</v>
      </c>
      <c r="T143" s="26">
        <v>42202.757638888885</v>
      </c>
    </row>
    <row r="144" spans="1:20" ht="43.2" x14ac:dyDescent="0.3">
      <c r="A144" s="3">
        <v>3268</v>
      </c>
      <c r="B144" s="10" t="s">
        <v>3268</v>
      </c>
      <c r="C144" s="3" t="s">
        <v>7378</v>
      </c>
      <c r="D144" s="23">
        <v>2000</v>
      </c>
      <c r="E144" s="24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5" t="s">
        <v>8315</v>
      </c>
      <c r="R144" s="3" t="s">
        <v>8316</v>
      </c>
      <c r="S144" s="26">
        <v>42590.90425925926</v>
      </c>
      <c r="T144" s="26">
        <v>42606.90425925926</v>
      </c>
    </row>
    <row r="145" spans="1:20" ht="43.2" x14ac:dyDescent="0.3">
      <c r="A145" s="3">
        <v>3272</v>
      </c>
      <c r="B145" s="10" t="s">
        <v>3272</v>
      </c>
      <c r="C145" s="3" t="s">
        <v>7382</v>
      </c>
      <c r="D145" s="23">
        <v>10000</v>
      </c>
      <c r="E145" s="24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5" t="s">
        <v>8315</v>
      </c>
      <c r="R145" s="3" t="s">
        <v>8316</v>
      </c>
      <c r="S145" s="26">
        <v>42284.500104166669</v>
      </c>
      <c r="T145" s="26">
        <v>42314.541770833333</v>
      </c>
    </row>
    <row r="146" spans="1:20" ht="57.6" x14ac:dyDescent="0.3">
      <c r="A146" s="3">
        <v>3273</v>
      </c>
      <c r="B146" s="10" t="s">
        <v>3273</v>
      </c>
      <c r="C146" s="3" t="s">
        <v>7383</v>
      </c>
      <c r="D146" s="23">
        <v>4000</v>
      </c>
      <c r="E146" s="24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5" t="s">
        <v>8315</v>
      </c>
      <c r="R146" s="3" t="s">
        <v>8316</v>
      </c>
      <c r="S146" s="26">
        <v>42611.801412037035</v>
      </c>
      <c r="T146" s="26">
        <v>42627.791666666672</v>
      </c>
    </row>
    <row r="147" spans="1:20" ht="43.2" x14ac:dyDescent="0.3">
      <c r="A147" s="3">
        <v>3274</v>
      </c>
      <c r="B147" s="10" t="s">
        <v>3274</v>
      </c>
      <c r="C147" s="3" t="s">
        <v>7384</v>
      </c>
      <c r="D147" s="23">
        <v>15500</v>
      </c>
      <c r="E147" s="24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5" t="s">
        <v>8315</v>
      </c>
      <c r="R147" s="3" t="s">
        <v>8316</v>
      </c>
      <c r="S147" s="26">
        <v>42400.704537037032</v>
      </c>
      <c r="T147" s="26">
        <v>42444.875</v>
      </c>
    </row>
    <row r="148" spans="1:20" ht="57.6" x14ac:dyDescent="0.3">
      <c r="A148" s="3">
        <v>3275</v>
      </c>
      <c r="B148" s="10" t="s">
        <v>3275</v>
      </c>
      <c r="C148" s="3" t="s">
        <v>7385</v>
      </c>
      <c r="D148" s="23">
        <v>1800</v>
      </c>
      <c r="E148" s="24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5" t="s">
        <v>8315</v>
      </c>
      <c r="R148" s="3" t="s">
        <v>8316</v>
      </c>
      <c r="S148" s="26">
        <v>42017.88045138889</v>
      </c>
      <c r="T148" s="26">
        <v>42044.1875</v>
      </c>
    </row>
    <row r="149" spans="1:20" ht="57.6" x14ac:dyDescent="0.3">
      <c r="A149" s="3">
        <v>3279</v>
      </c>
      <c r="B149" s="10" t="s">
        <v>3279</v>
      </c>
      <c r="C149" s="3" t="s">
        <v>7389</v>
      </c>
      <c r="D149" s="23">
        <v>5800</v>
      </c>
      <c r="E149" s="24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5" t="s">
        <v>8315</v>
      </c>
      <c r="R149" s="3" t="s">
        <v>8316</v>
      </c>
      <c r="S149" s="26">
        <v>42431.102534722217</v>
      </c>
      <c r="T149" s="26">
        <v>42461.06086805556</v>
      </c>
    </row>
    <row r="150" spans="1:20" ht="57.6" x14ac:dyDescent="0.3">
      <c r="A150" s="3">
        <v>3280</v>
      </c>
      <c r="B150" s="10" t="s">
        <v>3280</v>
      </c>
      <c r="C150" s="3" t="s">
        <v>7390</v>
      </c>
      <c r="D150" s="23">
        <v>2000</v>
      </c>
      <c r="E150" s="24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5" t="s">
        <v>8315</v>
      </c>
      <c r="R150" s="3" t="s">
        <v>8316</v>
      </c>
      <c r="S150" s="26">
        <v>42121.756921296299</v>
      </c>
      <c r="T150" s="26">
        <v>42156.208333333328</v>
      </c>
    </row>
    <row r="151" spans="1:20" ht="43.2" x14ac:dyDescent="0.3">
      <c r="A151" s="3">
        <v>3281</v>
      </c>
      <c r="B151" s="10" t="s">
        <v>3281</v>
      </c>
      <c r="C151" s="3" t="s">
        <v>7391</v>
      </c>
      <c r="D151" s="23">
        <v>5000</v>
      </c>
      <c r="E151" s="24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5" t="s">
        <v>8315</v>
      </c>
      <c r="R151" s="3" t="s">
        <v>8316</v>
      </c>
      <c r="S151" s="26">
        <v>42219.019733796296</v>
      </c>
      <c r="T151" s="26">
        <v>42249.019733796296</v>
      </c>
    </row>
    <row r="152" spans="1:20" ht="57.6" x14ac:dyDescent="0.3">
      <c r="A152" s="3">
        <v>3282</v>
      </c>
      <c r="B152" s="10" t="s">
        <v>3282</v>
      </c>
      <c r="C152" s="3" t="s">
        <v>7392</v>
      </c>
      <c r="D152" s="23">
        <v>31000</v>
      </c>
      <c r="E152" s="24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5" t="s">
        <v>8315</v>
      </c>
      <c r="R152" s="3" t="s">
        <v>8316</v>
      </c>
      <c r="S152" s="26">
        <v>42445.19430555556</v>
      </c>
      <c r="T152" s="26">
        <v>42489.19430555556</v>
      </c>
    </row>
    <row r="153" spans="1:20" ht="43.2" x14ac:dyDescent="0.3">
      <c r="A153" s="3">
        <v>3284</v>
      </c>
      <c r="B153" s="10" t="s">
        <v>3284</v>
      </c>
      <c r="C153" s="3" t="s">
        <v>7394</v>
      </c>
      <c r="D153" s="23">
        <v>3000</v>
      </c>
      <c r="E153" s="24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5" t="s">
        <v>8315</v>
      </c>
      <c r="R153" s="3" t="s">
        <v>8316</v>
      </c>
      <c r="S153" s="26">
        <v>42380.884872685187</v>
      </c>
      <c r="T153" s="26">
        <v>42398.249305555553</v>
      </c>
    </row>
    <row r="154" spans="1:20" x14ac:dyDescent="0.3">
      <c r="A154" s="3">
        <v>3285</v>
      </c>
      <c r="B154" s="10" t="s">
        <v>3285</v>
      </c>
      <c r="C154" s="3" t="s">
        <v>7395</v>
      </c>
      <c r="D154" s="23">
        <v>4999</v>
      </c>
      <c r="E154" s="24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5" t="s">
        <v>8315</v>
      </c>
      <c r="R154" s="3" t="s">
        <v>8316</v>
      </c>
      <c r="S154" s="26">
        <v>42762.942430555559</v>
      </c>
      <c r="T154" s="26">
        <v>42794.208333333328</v>
      </c>
    </row>
    <row r="155" spans="1:20" ht="57.6" x14ac:dyDescent="0.3">
      <c r="A155" s="3">
        <v>3286</v>
      </c>
      <c r="B155" s="10" t="s">
        <v>3286</v>
      </c>
      <c r="C155" s="3" t="s">
        <v>7396</v>
      </c>
      <c r="D155" s="23">
        <v>15000</v>
      </c>
      <c r="E155" s="24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5" t="s">
        <v>8315</v>
      </c>
      <c r="R155" s="3" t="s">
        <v>8316</v>
      </c>
      <c r="S155" s="26">
        <v>42567.840069444443</v>
      </c>
      <c r="T155" s="26">
        <v>42597.840069444443</v>
      </c>
    </row>
    <row r="156" spans="1:20" ht="57.6" x14ac:dyDescent="0.3">
      <c r="A156" s="3">
        <v>3291</v>
      </c>
      <c r="B156" s="10" t="s">
        <v>3291</v>
      </c>
      <c r="C156" s="3" t="s">
        <v>7401</v>
      </c>
      <c r="D156" s="23">
        <v>500</v>
      </c>
      <c r="E156" s="24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5" t="s">
        <v>8315</v>
      </c>
      <c r="R156" s="3" t="s">
        <v>8316</v>
      </c>
      <c r="S156" s="26">
        <v>42232.702546296292</v>
      </c>
      <c r="T156" s="26">
        <v>42264.165972222225</v>
      </c>
    </row>
    <row r="157" spans="1:20" ht="57.6" x14ac:dyDescent="0.3">
      <c r="A157" s="3">
        <v>3298</v>
      </c>
      <c r="B157" s="10" t="s">
        <v>3298</v>
      </c>
      <c r="C157" s="3" t="s">
        <v>7408</v>
      </c>
      <c r="D157" s="23">
        <v>10000</v>
      </c>
      <c r="E157" s="24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5" t="s">
        <v>8315</v>
      </c>
      <c r="R157" s="3" t="s">
        <v>8316</v>
      </c>
      <c r="S157" s="26">
        <v>42239.957962962959</v>
      </c>
      <c r="T157" s="26">
        <v>42260</v>
      </c>
    </row>
    <row r="158" spans="1:20" ht="43.2" x14ac:dyDescent="0.3">
      <c r="A158" s="3">
        <v>3299</v>
      </c>
      <c r="B158" s="10" t="s">
        <v>3299</v>
      </c>
      <c r="C158" s="3" t="s">
        <v>7409</v>
      </c>
      <c r="D158" s="23">
        <v>3000</v>
      </c>
      <c r="E158" s="24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5" t="s">
        <v>8315</v>
      </c>
      <c r="R158" s="3" t="s">
        <v>8316</v>
      </c>
      <c r="S158" s="26">
        <v>42261.917395833334</v>
      </c>
      <c r="T158" s="26">
        <v>42291.917395833334</v>
      </c>
    </row>
    <row r="159" spans="1:20" ht="43.2" x14ac:dyDescent="0.3">
      <c r="A159" s="3">
        <v>3300</v>
      </c>
      <c r="B159" s="10" t="s">
        <v>3300</v>
      </c>
      <c r="C159" s="3" t="s">
        <v>7410</v>
      </c>
      <c r="D159" s="23">
        <v>3000</v>
      </c>
      <c r="E159" s="24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5" t="s">
        <v>8315</v>
      </c>
      <c r="R159" s="3" t="s">
        <v>8316</v>
      </c>
      <c r="S159" s="26">
        <v>42102.743773148148</v>
      </c>
      <c r="T159" s="26">
        <v>42123.743773148148</v>
      </c>
    </row>
    <row r="160" spans="1:20" ht="43.2" x14ac:dyDescent="0.3">
      <c r="A160" s="3">
        <v>3301</v>
      </c>
      <c r="B160" s="10" t="s">
        <v>3301</v>
      </c>
      <c r="C160" s="3" t="s">
        <v>7411</v>
      </c>
      <c r="D160" s="23">
        <v>3000</v>
      </c>
      <c r="E160" s="24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5" t="s">
        <v>8315</v>
      </c>
      <c r="R160" s="3" t="s">
        <v>8316</v>
      </c>
      <c r="S160" s="26">
        <v>42538.73583333334</v>
      </c>
      <c r="T160" s="26">
        <v>42583.290972222225</v>
      </c>
    </row>
    <row r="161" spans="1:20" ht="43.2" x14ac:dyDescent="0.3">
      <c r="A161" s="3">
        <v>3303</v>
      </c>
      <c r="B161" s="10" t="s">
        <v>3303</v>
      </c>
      <c r="C161" s="3" t="s">
        <v>7413</v>
      </c>
      <c r="D161" s="23">
        <v>1800</v>
      </c>
      <c r="E161" s="24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5" t="s">
        <v>8315</v>
      </c>
      <c r="R161" s="3" t="s">
        <v>8316</v>
      </c>
      <c r="S161" s="26">
        <v>42056.65143518518</v>
      </c>
      <c r="T161" s="26">
        <v>42091.609768518523</v>
      </c>
    </row>
    <row r="162" spans="1:20" ht="43.2" x14ac:dyDescent="0.3">
      <c r="A162" s="3">
        <v>3304</v>
      </c>
      <c r="B162" s="10" t="s">
        <v>3304</v>
      </c>
      <c r="C162" s="3" t="s">
        <v>7414</v>
      </c>
      <c r="D162" s="23">
        <v>15000</v>
      </c>
      <c r="E162" s="24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5" t="s">
        <v>8315</v>
      </c>
      <c r="R162" s="3" t="s">
        <v>8316</v>
      </c>
      <c r="S162" s="26">
        <v>42696.624444444446</v>
      </c>
      <c r="T162" s="26">
        <v>42726.624444444446</v>
      </c>
    </row>
    <row r="163" spans="1:20" ht="57.6" x14ac:dyDescent="0.3">
      <c r="A163" s="3">
        <v>3305</v>
      </c>
      <c r="B163" s="10" t="s">
        <v>3305</v>
      </c>
      <c r="C163" s="3" t="s">
        <v>7415</v>
      </c>
      <c r="D163" s="23">
        <v>4000</v>
      </c>
      <c r="E163" s="24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5" t="s">
        <v>8315</v>
      </c>
      <c r="R163" s="3" t="s">
        <v>8316</v>
      </c>
      <c r="S163" s="26">
        <v>42186.855879629627</v>
      </c>
      <c r="T163" s="26">
        <v>42216.855879629627</v>
      </c>
    </row>
    <row r="164" spans="1:20" ht="57.6" x14ac:dyDescent="0.3">
      <c r="A164" s="3">
        <v>3306</v>
      </c>
      <c r="B164" s="10" t="s">
        <v>3306</v>
      </c>
      <c r="C164" s="3" t="s">
        <v>7416</v>
      </c>
      <c r="D164" s="23">
        <v>1500</v>
      </c>
      <c r="E164" s="24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5" t="s">
        <v>8315</v>
      </c>
      <c r="R164" s="3" t="s">
        <v>8316</v>
      </c>
      <c r="S164" s="26">
        <v>42493.219236111108</v>
      </c>
      <c r="T164" s="26">
        <v>42531.125</v>
      </c>
    </row>
    <row r="165" spans="1:20" ht="57.6" x14ac:dyDescent="0.3">
      <c r="A165" s="3">
        <v>3307</v>
      </c>
      <c r="B165" s="10" t="s">
        <v>3307</v>
      </c>
      <c r="C165" s="3" t="s">
        <v>7417</v>
      </c>
      <c r="D165" s="23">
        <v>1000</v>
      </c>
      <c r="E165" s="24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5" t="s">
        <v>8315</v>
      </c>
      <c r="R165" s="3" t="s">
        <v>8316</v>
      </c>
      <c r="S165" s="26">
        <v>42475.057164351849</v>
      </c>
      <c r="T165" s="26">
        <v>42505.057164351849</v>
      </c>
    </row>
    <row r="166" spans="1:20" ht="43.2" x14ac:dyDescent="0.3">
      <c r="A166" s="3">
        <v>3308</v>
      </c>
      <c r="B166" s="10" t="s">
        <v>3308</v>
      </c>
      <c r="C166" s="3" t="s">
        <v>7418</v>
      </c>
      <c r="D166" s="23">
        <v>3500</v>
      </c>
      <c r="E166" s="24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5" t="s">
        <v>8315</v>
      </c>
      <c r="R166" s="3" t="s">
        <v>8316</v>
      </c>
      <c r="S166" s="26">
        <v>42452.876909722225</v>
      </c>
      <c r="T166" s="26">
        <v>42473.876909722225</v>
      </c>
    </row>
    <row r="167" spans="1:20" ht="43.2" x14ac:dyDescent="0.3">
      <c r="A167" s="3">
        <v>3310</v>
      </c>
      <c r="B167" s="10" t="s">
        <v>3310</v>
      </c>
      <c r="C167" s="3" t="s">
        <v>7420</v>
      </c>
      <c r="D167" s="23">
        <v>6500</v>
      </c>
      <c r="E167" s="24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5" t="s">
        <v>8315</v>
      </c>
      <c r="R167" s="3" t="s">
        <v>8316</v>
      </c>
      <c r="S167" s="26">
        <v>42253.928530092591</v>
      </c>
      <c r="T167" s="26">
        <v>42283.928530092591</v>
      </c>
    </row>
    <row r="168" spans="1:20" ht="43.2" x14ac:dyDescent="0.3">
      <c r="A168" s="3">
        <v>3311</v>
      </c>
      <c r="B168" s="10" t="s">
        <v>3311</v>
      </c>
      <c r="C168" s="3" t="s">
        <v>7421</v>
      </c>
      <c r="D168" s="23">
        <v>2500</v>
      </c>
      <c r="E168" s="24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5" t="s">
        <v>8315</v>
      </c>
      <c r="R168" s="3" t="s">
        <v>8316</v>
      </c>
      <c r="S168" s="26">
        <v>42264.29178240741</v>
      </c>
      <c r="T168" s="26">
        <v>42294.29178240741</v>
      </c>
    </row>
    <row r="169" spans="1:20" ht="43.2" x14ac:dyDescent="0.3">
      <c r="A169" s="3">
        <v>3312</v>
      </c>
      <c r="B169" s="10" t="s">
        <v>3312</v>
      </c>
      <c r="C169" s="3" t="s">
        <v>7422</v>
      </c>
      <c r="D169" s="23">
        <v>2500</v>
      </c>
      <c r="E169" s="24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5" t="s">
        <v>8315</v>
      </c>
      <c r="R169" s="3" t="s">
        <v>8316</v>
      </c>
      <c r="S169" s="26">
        <v>42664.809560185182</v>
      </c>
      <c r="T169" s="26">
        <v>42685.916666666672</v>
      </c>
    </row>
    <row r="170" spans="1:20" ht="43.2" x14ac:dyDescent="0.3">
      <c r="A170" s="3">
        <v>3313</v>
      </c>
      <c r="B170" s="10" t="s">
        <v>3313</v>
      </c>
      <c r="C170" s="3" t="s">
        <v>7423</v>
      </c>
      <c r="D170" s="23">
        <v>2000</v>
      </c>
      <c r="E170" s="24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5" t="s">
        <v>8315</v>
      </c>
      <c r="R170" s="3" t="s">
        <v>8316</v>
      </c>
      <c r="S170" s="26">
        <v>42382.244409722218</v>
      </c>
      <c r="T170" s="26">
        <v>42396.041666666672</v>
      </c>
    </row>
    <row r="171" spans="1:20" ht="72" x14ac:dyDescent="0.3">
      <c r="A171" s="3">
        <v>3316</v>
      </c>
      <c r="B171" s="10" t="s">
        <v>3316</v>
      </c>
      <c r="C171" s="3" t="s">
        <v>7426</v>
      </c>
      <c r="D171" s="23">
        <v>11737</v>
      </c>
      <c r="E171" s="24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5" t="s">
        <v>8315</v>
      </c>
      <c r="R171" s="3" t="s">
        <v>8316</v>
      </c>
      <c r="S171" s="26">
        <v>41826.871238425927</v>
      </c>
      <c r="T171" s="26">
        <v>41859.57916666667</v>
      </c>
    </row>
    <row r="172" spans="1:20" ht="43.2" x14ac:dyDescent="0.3">
      <c r="A172" s="3">
        <v>3317</v>
      </c>
      <c r="B172" s="10" t="s">
        <v>3317</v>
      </c>
      <c r="C172" s="3" t="s">
        <v>7427</v>
      </c>
      <c r="D172" s="23">
        <v>1050</v>
      </c>
      <c r="E172" s="24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5" t="s">
        <v>8315</v>
      </c>
      <c r="R172" s="3" t="s">
        <v>8316</v>
      </c>
      <c r="S172" s="26">
        <v>42499.039629629624</v>
      </c>
      <c r="T172" s="26">
        <v>42529.039629629624</v>
      </c>
    </row>
    <row r="173" spans="1:20" ht="43.2" x14ac:dyDescent="0.3">
      <c r="A173" s="3">
        <v>3320</v>
      </c>
      <c r="B173" s="10" t="s">
        <v>3320</v>
      </c>
      <c r="C173" s="3" t="s">
        <v>7430</v>
      </c>
      <c r="D173" s="23">
        <v>2500</v>
      </c>
      <c r="E173" s="24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5" t="s">
        <v>8315</v>
      </c>
      <c r="R173" s="3" t="s">
        <v>8316</v>
      </c>
      <c r="S173" s="26">
        <v>42513.045798611114</v>
      </c>
      <c r="T173" s="26">
        <v>42543.045798611114</v>
      </c>
    </row>
    <row r="174" spans="1:20" ht="57.6" x14ac:dyDescent="0.3">
      <c r="A174" s="3">
        <v>3321</v>
      </c>
      <c r="B174" s="10" t="s">
        <v>3321</v>
      </c>
      <c r="C174" s="3" t="s">
        <v>7431</v>
      </c>
      <c r="D174" s="23">
        <v>500</v>
      </c>
      <c r="E174" s="24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5" t="s">
        <v>8315</v>
      </c>
      <c r="R174" s="3" t="s">
        <v>8316</v>
      </c>
      <c r="S174" s="26">
        <v>41914.100289351853</v>
      </c>
      <c r="T174" s="26">
        <v>41928.165972222225</v>
      </c>
    </row>
    <row r="175" spans="1:20" ht="43.2" x14ac:dyDescent="0.3">
      <c r="A175" s="3">
        <v>3322</v>
      </c>
      <c r="B175" s="10" t="s">
        <v>3322</v>
      </c>
      <c r="C175" s="3" t="s">
        <v>7432</v>
      </c>
      <c r="D175" s="23">
        <v>3300</v>
      </c>
      <c r="E175" s="24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5" t="s">
        <v>8315</v>
      </c>
      <c r="R175" s="3" t="s">
        <v>8316</v>
      </c>
      <c r="S175" s="26">
        <v>42521.010370370372</v>
      </c>
      <c r="T175" s="26">
        <v>42543.163194444445</v>
      </c>
    </row>
    <row r="176" spans="1:20" ht="57.6" x14ac:dyDescent="0.3">
      <c r="A176" s="3">
        <v>3326</v>
      </c>
      <c r="B176" s="10" t="s">
        <v>3326</v>
      </c>
      <c r="C176" s="3" t="s">
        <v>7436</v>
      </c>
      <c r="D176" s="23">
        <v>8000</v>
      </c>
      <c r="E176" s="24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5" t="s">
        <v>8315</v>
      </c>
      <c r="R176" s="3" t="s">
        <v>8316</v>
      </c>
      <c r="S176" s="26">
        <v>42041.714178240742</v>
      </c>
      <c r="T176" s="26">
        <v>42071.67251157407</v>
      </c>
    </row>
    <row r="177" spans="1:20" ht="43.2" x14ac:dyDescent="0.3">
      <c r="A177" s="3">
        <v>3328</v>
      </c>
      <c r="B177" s="10" t="s">
        <v>3328</v>
      </c>
      <c r="C177" s="3" t="s">
        <v>7438</v>
      </c>
      <c r="D177" s="23">
        <v>1800</v>
      </c>
      <c r="E177" s="24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5" t="s">
        <v>8315</v>
      </c>
      <c r="R177" s="3" t="s">
        <v>8316</v>
      </c>
      <c r="S177" s="26">
        <v>41822.57503472222</v>
      </c>
      <c r="T177" s="26">
        <v>41825.041666666664</v>
      </c>
    </row>
    <row r="178" spans="1:20" ht="57.6" x14ac:dyDescent="0.3">
      <c r="A178" s="3">
        <v>3331</v>
      </c>
      <c r="B178" s="10" t="s">
        <v>3331</v>
      </c>
      <c r="C178" s="3" t="s">
        <v>7441</v>
      </c>
      <c r="D178" s="23">
        <v>5000</v>
      </c>
      <c r="E178" s="24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5" t="s">
        <v>8315</v>
      </c>
      <c r="R178" s="3" t="s">
        <v>8316</v>
      </c>
      <c r="S178" s="26">
        <v>42248.697754629626</v>
      </c>
      <c r="T178" s="26">
        <v>42283.697754629626</v>
      </c>
    </row>
    <row r="179" spans="1:20" ht="43.2" x14ac:dyDescent="0.3">
      <c r="A179" s="3">
        <v>3332</v>
      </c>
      <c r="B179" s="10" t="s">
        <v>3332</v>
      </c>
      <c r="C179" s="3" t="s">
        <v>7442</v>
      </c>
      <c r="D179" s="23">
        <v>6000</v>
      </c>
      <c r="E179" s="24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5" t="s">
        <v>8315</v>
      </c>
      <c r="R179" s="3" t="s">
        <v>8316</v>
      </c>
      <c r="S179" s="26">
        <v>41809.860300925924</v>
      </c>
      <c r="T179" s="26">
        <v>41839.860300925924</v>
      </c>
    </row>
    <row r="180" spans="1:20" ht="57.6" x14ac:dyDescent="0.3">
      <c r="A180" s="3">
        <v>3333</v>
      </c>
      <c r="B180" s="10" t="s">
        <v>3333</v>
      </c>
      <c r="C180" s="3" t="s">
        <v>7443</v>
      </c>
      <c r="D180" s="23">
        <v>3500</v>
      </c>
      <c r="E180" s="24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5" t="s">
        <v>8315</v>
      </c>
      <c r="R180" s="3" t="s">
        <v>8316</v>
      </c>
      <c r="S180" s="26">
        <v>42148.676851851851</v>
      </c>
      <c r="T180" s="26">
        <v>42170.676851851851</v>
      </c>
    </row>
    <row r="181" spans="1:20" ht="43.2" x14ac:dyDescent="0.3">
      <c r="A181" s="3">
        <v>3334</v>
      </c>
      <c r="B181" s="10" t="s">
        <v>3334</v>
      </c>
      <c r="C181" s="3" t="s">
        <v>7444</v>
      </c>
      <c r="D181" s="23">
        <v>3871</v>
      </c>
      <c r="E181" s="24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5" t="s">
        <v>8315</v>
      </c>
      <c r="R181" s="3" t="s">
        <v>8316</v>
      </c>
      <c r="S181" s="26">
        <v>42185.521087962959</v>
      </c>
      <c r="T181" s="26">
        <v>42215.521087962959</v>
      </c>
    </row>
    <row r="182" spans="1:20" ht="28.8" x14ac:dyDescent="0.3">
      <c r="A182" s="3">
        <v>3338</v>
      </c>
      <c r="B182" s="10" t="s">
        <v>3338</v>
      </c>
      <c r="C182" s="3" t="s">
        <v>7448</v>
      </c>
      <c r="D182" s="23">
        <v>15000</v>
      </c>
      <c r="E182" s="24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5" t="s">
        <v>8315</v>
      </c>
      <c r="R182" s="3" t="s">
        <v>8316</v>
      </c>
      <c r="S182" s="26">
        <v>42769.574999999997</v>
      </c>
      <c r="T182" s="26">
        <v>42790.574999999997</v>
      </c>
    </row>
    <row r="183" spans="1:20" ht="43.2" x14ac:dyDescent="0.3">
      <c r="A183" s="3">
        <v>3339</v>
      </c>
      <c r="B183" s="10" t="s">
        <v>3339</v>
      </c>
      <c r="C183" s="3" t="s">
        <v>7449</v>
      </c>
      <c r="D183" s="23">
        <v>8000</v>
      </c>
      <c r="E183" s="24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5" t="s">
        <v>8315</v>
      </c>
      <c r="R183" s="3" t="s">
        <v>8316</v>
      </c>
      <c r="S183" s="26">
        <v>42549.665717592594</v>
      </c>
      <c r="T183" s="26">
        <v>42579.665717592594</v>
      </c>
    </row>
    <row r="184" spans="1:20" ht="57.6" x14ac:dyDescent="0.3">
      <c r="A184" s="3">
        <v>3340</v>
      </c>
      <c r="B184" s="10" t="s">
        <v>3340</v>
      </c>
      <c r="C184" s="3" t="s">
        <v>7450</v>
      </c>
      <c r="D184" s="23">
        <v>3000</v>
      </c>
      <c r="E184" s="24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5" t="s">
        <v>8315</v>
      </c>
      <c r="R184" s="3" t="s">
        <v>8316</v>
      </c>
      <c r="S184" s="26">
        <v>42685.974004629628</v>
      </c>
      <c r="T184" s="26">
        <v>42710.974004629628</v>
      </c>
    </row>
    <row r="185" spans="1:20" ht="43.2" x14ac:dyDescent="0.3">
      <c r="A185" s="3">
        <v>3342</v>
      </c>
      <c r="B185" s="10" t="s">
        <v>3342</v>
      </c>
      <c r="C185" s="3" t="s">
        <v>7452</v>
      </c>
      <c r="D185" s="23">
        <v>6000</v>
      </c>
      <c r="E185" s="24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5" t="s">
        <v>8315</v>
      </c>
      <c r="R185" s="3" t="s">
        <v>8316</v>
      </c>
      <c r="S185" s="26">
        <v>42062.296412037031</v>
      </c>
      <c r="T185" s="26">
        <v>42095.207638888889</v>
      </c>
    </row>
    <row r="186" spans="1:20" ht="57.6" x14ac:dyDescent="0.3">
      <c r="A186" s="3">
        <v>3344</v>
      </c>
      <c r="B186" s="10" t="s">
        <v>3344</v>
      </c>
      <c r="C186" s="3" t="s">
        <v>7454</v>
      </c>
      <c r="D186" s="23">
        <v>4500</v>
      </c>
      <c r="E186" s="24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5" t="s">
        <v>8315</v>
      </c>
      <c r="R186" s="3" t="s">
        <v>8316</v>
      </c>
      <c r="S186" s="26">
        <v>41851.200150462959</v>
      </c>
      <c r="T186" s="26">
        <v>41881.200150462959</v>
      </c>
    </row>
    <row r="187" spans="1:20" ht="57.6" x14ac:dyDescent="0.3">
      <c r="A187" s="3">
        <v>3345</v>
      </c>
      <c r="B187" s="10" t="s">
        <v>3345</v>
      </c>
      <c r="C187" s="3" t="s">
        <v>7455</v>
      </c>
      <c r="D187" s="23">
        <v>500</v>
      </c>
      <c r="E187" s="24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5" t="s">
        <v>8315</v>
      </c>
      <c r="R187" s="3" t="s">
        <v>8316</v>
      </c>
      <c r="S187" s="26">
        <v>42053.106111111112</v>
      </c>
      <c r="T187" s="26">
        <v>42112.025694444441</v>
      </c>
    </row>
    <row r="188" spans="1:20" ht="43.2" x14ac:dyDescent="0.3">
      <c r="A188" s="3">
        <v>3346</v>
      </c>
      <c r="B188" s="10" t="s">
        <v>3346</v>
      </c>
      <c r="C188" s="3" t="s">
        <v>7456</v>
      </c>
      <c r="D188" s="23">
        <v>1500</v>
      </c>
      <c r="E188" s="24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5" t="s">
        <v>8315</v>
      </c>
      <c r="R188" s="3" t="s">
        <v>8316</v>
      </c>
      <c r="S188" s="26">
        <v>42054.024421296301</v>
      </c>
      <c r="T188" s="26">
        <v>42061.024421296301</v>
      </c>
    </row>
    <row r="189" spans="1:20" ht="57.6" x14ac:dyDescent="0.3">
      <c r="A189" s="3">
        <v>3348</v>
      </c>
      <c r="B189" s="10" t="s">
        <v>3266</v>
      </c>
      <c r="C189" s="3" t="s">
        <v>7458</v>
      </c>
      <c r="D189" s="23">
        <v>5500</v>
      </c>
      <c r="E189" s="24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5" t="s">
        <v>8315</v>
      </c>
      <c r="R189" s="3" t="s">
        <v>8316</v>
      </c>
      <c r="S189" s="26">
        <v>42466.558796296296</v>
      </c>
      <c r="T189" s="26">
        <v>42490.165972222225</v>
      </c>
    </row>
    <row r="190" spans="1:20" ht="57.6" x14ac:dyDescent="0.3">
      <c r="A190" s="3">
        <v>3349</v>
      </c>
      <c r="B190" s="10" t="s">
        <v>3348</v>
      </c>
      <c r="C190" s="3" t="s">
        <v>7459</v>
      </c>
      <c r="D190" s="23">
        <v>1000</v>
      </c>
      <c r="E190" s="24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5" t="s">
        <v>8315</v>
      </c>
      <c r="R190" s="3" t="s">
        <v>8316</v>
      </c>
      <c r="S190" s="26">
        <v>42513.110787037032</v>
      </c>
      <c r="T190" s="26">
        <v>42534.708333333328</v>
      </c>
    </row>
    <row r="191" spans="1:20" ht="43.2" x14ac:dyDescent="0.3">
      <c r="A191" s="3">
        <v>3354</v>
      </c>
      <c r="B191" s="10" t="s">
        <v>3353</v>
      </c>
      <c r="C191" s="3" t="s">
        <v>7464</v>
      </c>
      <c r="D191" s="23">
        <v>3000</v>
      </c>
      <c r="E191" s="24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5" t="s">
        <v>8315</v>
      </c>
      <c r="R191" s="3" t="s">
        <v>8316</v>
      </c>
      <c r="S191" s="26">
        <v>42270.7269212963</v>
      </c>
      <c r="T191" s="26">
        <v>42306.167361111111</v>
      </c>
    </row>
    <row r="192" spans="1:20" ht="43.2" x14ac:dyDescent="0.3">
      <c r="A192" s="3">
        <v>3358</v>
      </c>
      <c r="B192" s="10" t="s">
        <v>3357</v>
      </c>
      <c r="C192" s="3" t="s">
        <v>7468</v>
      </c>
      <c r="D192" s="23">
        <v>10000</v>
      </c>
      <c r="E192" s="24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5" t="s">
        <v>8315</v>
      </c>
      <c r="R192" s="3" t="s">
        <v>8316</v>
      </c>
      <c r="S192" s="26">
        <v>41932.311099537037</v>
      </c>
      <c r="T192" s="26">
        <v>41962.352766203709</v>
      </c>
    </row>
    <row r="193" spans="1:20" ht="43.2" x14ac:dyDescent="0.3">
      <c r="A193" s="3">
        <v>3359</v>
      </c>
      <c r="B193" s="10" t="s">
        <v>3358</v>
      </c>
      <c r="C193" s="3" t="s">
        <v>7469</v>
      </c>
      <c r="D193" s="23">
        <v>4000</v>
      </c>
      <c r="E193" s="24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5" t="s">
        <v>8315</v>
      </c>
      <c r="R193" s="3" t="s">
        <v>8316</v>
      </c>
      <c r="S193" s="26">
        <v>42746.057106481487</v>
      </c>
      <c r="T193" s="26">
        <v>42791.057106481487</v>
      </c>
    </row>
    <row r="194" spans="1:20" ht="57.6" x14ac:dyDescent="0.3">
      <c r="A194" s="3">
        <v>3361</v>
      </c>
      <c r="B194" s="10" t="s">
        <v>3360</v>
      </c>
      <c r="C194" s="3" t="s">
        <v>7471</v>
      </c>
      <c r="D194" s="23">
        <v>5000</v>
      </c>
      <c r="E194" s="24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5" t="s">
        <v>8315</v>
      </c>
      <c r="R194" s="3" t="s">
        <v>8316</v>
      </c>
      <c r="S194" s="26">
        <v>41866.025347222225</v>
      </c>
      <c r="T194" s="26">
        <v>41883.665972222225</v>
      </c>
    </row>
    <row r="195" spans="1:20" ht="43.2" x14ac:dyDescent="0.3">
      <c r="A195" s="3">
        <v>3362</v>
      </c>
      <c r="B195" s="10" t="s">
        <v>3361</v>
      </c>
      <c r="C195" s="3" t="s">
        <v>7472</v>
      </c>
      <c r="D195" s="23">
        <v>500</v>
      </c>
      <c r="E195" s="24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5" t="s">
        <v>8315</v>
      </c>
      <c r="R195" s="3" t="s">
        <v>8316</v>
      </c>
      <c r="S195" s="26">
        <v>42056.091631944444</v>
      </c>
      <c r="T195" s="26">
        <v>42070.204861111109</v>
      </c>
    </row>
    <row r="196" spans="1:20" ht="43.2" x14ac:dyDescent="0.3">
      <c r="A196" s="3">
        <v>3363</v>
      </c>
      <c r="B196" s="10" t="s">
        <v>3362</v>
      </c>
      <c r="C196" s="3" t="s">
        <v>7473</v>
      </c>
      <c r="D196" s="23">
        <v>7750</v>
      </c>
      <c r="E196" s="24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5" t="s">
        <v>8315</v>
      </c>
      <c r="R196" s="3" t="s">
        <v>8316</v>
      </c>
      <c r="S196" s="26">
        <v>41851.771354166667</v>
      </c>
      <c r="T196" s="26">
        <v>41870.666666666664</v>
      </c>
    </row>
    <row r="197" spans="1:20" ht="57.6" x14ac:dyDescent="0.3">
      <c r="A197" s="3">
        <v>3365</v>
      </c>
      <c r="B197" s="10" t="s">
        <v>3364</v>
      </c>
      <c r="C197" s="3" t="s">
        <v>7475</v>
      </c>
      <c r="D197" s="23">
        <v>2500</v>
      </c>
      <c r="E197" s="24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5" t="s">
        <v>8315</v>
      </c>
      <c r="R197" s="3" t="s">
        <v>8316</v>
      </c>
      <c r="S197" s="26">
        <v>42321.101759259262</v>
      </c>
      <c r="T197" s="26">
        <v>42351.101759259262</v>
      </c>
    </row>
    <row r="198" spans="1:20" ht="43.2" x14ac:dyDescent="0.3">
      <c r="A198" s="3">
        <v>3366</v>
      </c>
      <c r="B198" s="10" t="s">
        <v>3365</v>
      </c>
      <c r="C198" s="3" t="s">
        <v>7476</v>
      </c>
      <c r="D198" s="23">
        <v>500</v>
      </c>
      <c r="E198" s="24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5" t="s">
        <v>8315</v>
      </c>
      <c r="R198" s="3" t="s">
        <v>8316</v>
      </c>
      <c r="S198" s="26">
        <v>42107.067557870367</v>
      </c>
      <c r="T198" s="26">
        <v>42137.067557870367</v>
      </c>
    </row>
    <row r="199" spans="1:20" ht="43.2" x14ac:dyDescent="0.3">
      <c r="A199" s="3">
        <v>3368</v>
      </c>
      <c r="B199" s="10" t="s">
        <v>3367</v>
      </c>
      <c r="C199" s="3" t="s">
        <v>7478</v>
      </c>
      <c r="D199" s="23">
        <v>1000</v>
      </c>
      <c r="E199" s="24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5" t="s">
        <v>8315</v>
      </c>
      <c r="R199" s="3" t="s">
        <v>8316</v>
      </c>
      <c r="S199" s="26">
        <v>41969.199756944443</v>
      </c>
      <c r="T199" s="26">
        <v>42005.208333333328</v>
      </c>
    </row>
    <row r="200" spans="1:20" ht="28.8" x14ac:dyDescent="0.3">
      <c r="A200" s="3">
        <v>3370</v>
      </c>
      <c r="B200" s="10" t="s">
        <v>3369</v>
      </c>
      <c r="C200" s="3" t="s">
        <v>7480</v>
      </c>
      <c r="D200" s="23">
        <v>1500</v>
      </c>
      <c r="E200" s="24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5" t="s">
        <v>8315</v>
      </c>
      <c r="R200" s="3" t="s">
        <v>8316</v>
      </c>
      <c r="S200" s="26">
        <v>42690.334317129629</v>
      </c>
      <c r="T200" s="26">
        <v>42721.333333333328</v>
      </c>
    </row>
    <row r="201" spans="1:20" ht="43.2" x14ac:dyDescent="0.3">
      <c r="A201" s="3">
        <v>3371</v>
      </c>
      <c r="B201" s="10" t="s">
        <v>3370</v>
      </c>
      <c r="C201" s="3" t="s">
        <v>7481</v>
      </c>
      <c r="D201" s="23">
        <v>200</v>
      </c>
      <c r="E201" s="24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5" t="s">
        <v>8315</v>
      </c>
      <c r="R201" s="3" t="s">
        <v>8316</v>
      </c>
      <c r="S201" s="26">
        <v>42312.874594907407</v>
      </c>
      <c r="T201" s="26">
        <v>42340.874594907407</v>
      </c>
    </row>
    <row r="202" spans="1:20" ht="43.2" x14ac:dyDescent="0.3">
      <c r="A202" s="3">
        <v>3372</v>
      </c>
      <c r="B202" s="10" t="s">
        <v>3371</v>
      </c>
      <c r="C202" s="3" t="s">
        <v>7482</v>
      </c>
      <c r="D202" s="23">
        <v>1000</v>
      </c>
      <c r="E202" s="24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5" t="s">
        <v>8315</v>
      </c>
      <c r="R202" s="3" t="s">
        <v>8316</v>
      </c>
      <c r="S202" s="26">
        <v>41855.548101851848</v>
      </c>
      <c r="T202" s="26">
        <v>41876.207638888889</v>
      </c>
    </row>
    <row r="203" spans="1:20" ht="57.6" x14ac:dyDescent="0.3">
      <c r="A203" s="3">
        <v>3376</v>
      </c>
      <c r="B203" s="10" t="s">
        <v>3375</v>
      </c>
      <c r="C203" s="3" t="s">
        <v>7486</v>
      </c>
      <c r="D203" s="23">
        <v>8000</v>
      </c>
      <c r="E203" s="24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5" t="s">
        <v>8315</v>
      </c>
      <c r="R203" s="3" t="s">
        <v>8316</v>
      </c>
      <c r="S203" s="26">
        <v>42059.701319444444</v>
      </c>
      <c r="T203" s="26">
        <v>42119.659652777773</v>
      </c>
    </row>
    <row r="204" spans="1:20" ht="57.6" x14ac:dyDescent="0.3">
      <c r="A204" s="3">
        <v>3380</v>
      </c>
      <c r="B204" s="10" t="s">
        <v>3379</v>
      </c>
      <c r="C204" s="3" t="s">
        <v>7490</v>
      </c>
      <c r="D204" s="23">
        <v>3000</v>
      </c>
      <c r="E204" s="24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5" t="s">
        <v>8315</v>
      </c>
      <c r="R204" s="3" t="s">
        <v>8316</v>
      </c>
      <c r="S204" s="26">
        <v>41937.95344907407</v>
      </c>
      <c r="T204" s="26">
        <v>41972.995115740734</v>
      </c>
    </row>
    <row r="205" spans="1:20" ht="57.6" x14ac:dyDescent="0.3">
      <c r="A205" s="3">
        <v>3381</v>
      </c>
      <c r="B205" s="10" t="s">
        <v>3380</v>
      </c>
      <c r="C205" s="3" t="s">
        <v>7491</v>
      </c>
      <c r="D205" s="23">
        <v>4000</v>
      </c>
      <c r="E205" s="24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5" t="s">
        <v>8315</v>
      </c>
      <c r="R205" s="3" t="s">
        <v>8316</v>
      </c>
      <c r="S205" s="26">
        <v>42044.184988425928</v>
      </c>
      <c r="T205" s="26">
        <v>42074.143321759257</v>
      </c>
    </row>
    <row r="206" spans="1:20" ht="43.2" x14ac:dyDescent="0.3">
      <c r="A206" s="3">
        <v>3383</v>
      </c>
      <c r="B206" s="10" t="s">
        <v>3382</v>
      </c>
      <c r="C206" s="3" t="s">
        <v>7493</v>
      </c>
      <c r="D206" s="23">
        <v>1750</v>
      </c>
      <c r="E206" s="24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5" t="s">
        <v>8315</v>
      </c>
      <c r="R206" s="3" t="s">
        <v>8316</v>
      </c>
      <c r="S206" s="26">
        <v>42524.782638888893</v>
      </c>
      <c r="T206" s="26">
        <v>42544.782638888893</v>
      </c>
    </row>
    <row r="207" spans="1:20" ht="57.6" x14ac:dyDescent="0.3">
      <c r="A207" s="3">
        <v>3384</v>
      </c>
      <c r="B207" s="10" t="s">
        <v>3383</v>
      </c>
      <c r="C207" s="3" t="s">
        <v>7494</v>
      </c>
      <c r="D207" s="23">
        <v>6000</v>
      </c>
      <c r="E207" s="24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5" t="s">
        <v>8315</v>
      </c>
      <c r="R207" s="3" t="s">
        <v>8316</v>
      </c>
      <c r="S207" s="26">
        <v>42292.087592592594</v>
      </c>
      <c r="T207" s="26">
        <v>42329.125</v>
      </c>
    </row>
    <row r="208" spans="1:20" ht="57.6" x14ac:dyDescent="0.3">
      <c r="A208" s="3">
        <v>3385</v>
      </c>
      <c r="B208" s="10" t="s">
        <v>3384</v>
      </c>
      <c r="C208" s="3" t="s">
        <v>7495</v>
      </c>
      <c r="D208" s="23">
        <v>2000</v>
      </c>
      <c r="E208" s="24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5" t="s">
        <v>8315</v>
      </c>
      <c r="R208" s="3" t="s">
        <v>8316</v>
      </c>
      <c r="S208" s="26">
        <v>41953.8675</v>
      </c>
      <c r="T208" s="26">
        <v>41983.8675</v>
      </c>
    </row>
    <row r="209" spans="1:20" ht="57.6" x14ac:dyDescent="0.3">
      <c r="A209" s="3">
        <v>3386</v>
      </c>
      <c r="B209" s="10" t="s">
        <v>3385</v>
      </c>
      <c r="C209" s="3" t="s">
        <v>7496</v>
      </c>
      <c r="D209" s="23">
        <v>2000</v>
      </c>
      <c r="E209" s="24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5" t="s">
        <v>8315</v>
      </c>
      <c r="R209" s="3" t="s">
        <v>8316</v>
      </c>
      <c r="S209" s="26">
        <v>41946.644745370373</v>
      </c>
      <c r="T209" s="26">
        <v>41976.644745370373</v>
      </c>
    </row>
    <row r="210" spans="1:20" ht="57.6" x14ac:dyDescent="0.3">
      <c r="A210" s="3">
        <v>3387</v>
      </c>
      <c r="B210" s="10" t="s">
        <v>3386</v>
      </c>
      <c r="C210" s="3" t="s">
        <v>7497</v>
      </c>
      <c r="D210" s="23">
        <v>3000</v>
      </c>
      <c r="E210" s="24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5" t="s">
        <v>8315</v>
      </c>
      <c r="R210" s="3" t="s">
        <v>8316</v>
      </c>
      <c r="S210" s="26">
        <v>41947.762592592589</v>
      </c>
      <c r="T210" s="26">
        <v>41987.762592592597</v>
      </c>
    </row>
    <row r="211" spans="1:20" ht="43.2" x14ac:dyDescent="0.3">
      <c r="A211" s="3">
        <v>3389</v>
      </c>
      <c r="B211" s="10" t="s">
        <v>3388</v>
      </c>
      <c r="C211" s="3" t="s">
        <v>7499</v>
      </c>
      <c r="D211" s="23">
        <v>10000</v>
      </c>
      <c r="E211" s="24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5" t="s">
        <v>8315</v>
      </c>
      <c r="R211" s="3" t="s">
        <v>8316</v>
      </c>
      <c r="S211" s="26">
        <v>42494.563449074078</v>
      </c>
      <c r="T211" s="26">
        <v>42524.563449074078</v>
      </c>
    </row>
    <row r="212" spans="1:20" ht="57.6" x14ac:dyDescent="0.3">
      <c r="A212" s="3">
        <v>3390</v>
      </c>
      <c r="B212" s="10" t="s">
        <v>3389</v>
      </c>
      <c r="C212" s="3" t="s">
        <v>7500</v>
      </c>
      <c r="D212" s="23">
        <v>1500</v>
      </c>
      <c r="E212" s="24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5" t="s">
        <v>8315</v>
      </c>
      <c r="R212" s="3" t="s">
        <v>8316</v>
      </c>
      <c r="S212" s="26">
        <v>41815.774826388886</v>
      </c>
      <c r="T212" s="26">
        <v>41830.774826388886</v>
      </c>
    </row>
    <row r="213" spans="1:20" ht="57.6" x14ac:dyDescent="0.3">
      <c r="A213" s="3">
        <v>3391</v>
      </c>
      <c r="B213" s="10" t="s">
        <v>3390</v>
      </c>
      <c r="C213" s="3" t="s">
        <v>7501</v>
      </c>
      <c r="D213" s="23">
        <v>500</v>
      </c>
      <c r="E213" s="24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5" t="s">
        <v>8315</v>
      </c>
      <c r="R213" s="3" t="s">
        <v>8316</v>
      </c>
      <c r="S213" s="26">
        <v>41830.545694444445</v>
      </c>
      <c r="T213" s="26">
        <v>41859.936111111114</v>
      </c>
    </row>
    <row r="214" spans="1:20" ht="43.2" x14ac:dyDescent="0.3">
      <c r="A214" s="3">
        <v>3393</v>
      </c>
      <c r="B214" s="10" t="s">
        <v>3392</v>
      </c>
      <c r="C214" s="3" t="s">
        <v>7503</v>
      </c>
      <c r="D214" s="23">
        <v>1500</v>
      </c>
      <c r="E214" s="24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5" t="s">
        <v>8315</v>
      </c>
      <c r="R214" s="3" t="s">
        <v>8316</v>
      </c>
      <c r="S214" s="26">
        <v>41923.921643518523</v>
      </c>
      <c r="T214" s="26">
        <v>41949.031944444447</v>
      </c>
    </row>
    <row r="215" spans="1:20" ht="43.2" x14ac:dyDescent="0.3">
      <c r="A215" s="3">
        <v>3396</v>
      </c>
      <c r="B215" s="10" t="s">
        <v>3395</v>
      </c>
      <c r="C215" s="3" t="s">
        <v>7506</v>
      </c>
      <c r="D215" s="23">
        <v>1500</v>
      </c>
      <c r="E215" s="24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5" t="s">
        <v>8315</v>
      </c>
      <c r="R215" s="3" t="s">
        <v>8316</v>
      </c>
      <c r="S215" s="26">
        <v>41764.44663194444</v>
      </c>
      <c r="T215" s="26">
        <v>41791.165972222225</v>
      </c>
    </row>
    <row r="216" spans="1:20" ht="57.6" x14ac:dyDescent="0.3">
      <c r="A216" s="3">
        <v>3398</v>
      </c>
      <c r="B216" s="10" t="s">
        <v>3397</v>
      </c>
      <c r="C216" s="3" t="s">
        <v>7508</v>
      </c>
      <c r="D216" s="23">
        <v>4000</v>
      </c>
      <c r="E216" s="24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5" t="s">
        <v>8315</v>
      </c>
      <c r="R216" s="3" t="s">
        <v>8316</v>
      </c>
      <c r="S216" s="26">
        <v>41941.75203703704</v>
      </c>
      <c r="T216" s="26">
        <v>41964.708333333328</v>
      </c>
    </row>
    <row r="217" spans="1:20" ht="57.6" x14ac:dyDescent="0.3">
      <c r="A217" s="3">
        <v>3400</v>
      </c>
      <c r="B217" s="10" t="s">
        <v>3399</v>
      </c>
      <c r="C217" s="3" t="s">
        <v>7510</v>
      </c>
      <c r="D217" s="23">
        <v>10000</v>
      </c>
      <c r="E217" s="24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5" t="s">
        <v>8315</v>
      </c>
      <c r="R217" s="3" t="s">
        <v>8316</v>
      </c>
      <c r="S217" s="26">
        <v>41834.953865740739</v>
      </c>
      <c r="T217" s="26">
        <v>41879.953865740739</v>
      </c>
    </row>
    <row r="218" spans="1:20" ht="43.2" x14ac:dyDescent="0.3">
      <c r="A218" s="3">
        <v>3402</v>
      </c>
      <c r="B218" s="10" t="s">
        <v>3401</v>
      </c>
      <c r="C218" s="3" t="s">
        <v>7512</v>
      </c>
      <c r="D218" s="23">
        <v>15000</v>
      </c>
      <c r="E218" s="24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5" t="s">
        <v>8315</v>
      </c>
      <c r="R218" s="3" t="s">
        <v>8316</v>
      </c>
      <c r="S218" s="26">
        <v>42290.61855324074</v>
      </c>
      <c r="T218" s="26">
        <v>42320.104861111111</v>
      </c>
    </row>
    <row r="219" spans="1:20" ht="57.6" x14ac:dyDescent="0.3">
      <c r="A219" s="3">
        <v>3404</v>
      </c>
      <c r="B219" s="10" t="s">
        <v>3403</v>
      </c>
      <c r="C219" s="3" t="s">
        <v>7514</v>
      </c>
      <c r="D219" s="23">
        <v>500</v>
      </c>
      <c r="E219" s="24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5" t="s">
        <v>8315</v>
      </c>
      <c r="R219" s="3" t="s">
        <v>8316</v>
      </c>
      <c r="S219" s="26">
        <v>42152.503495370373</v>
      </c>
      <c r="T219" s="26">
        <v>42172.503495370373</v>
      </c>
    </row>
    <row r="220" spans="1:20" ht="43.2" x14ac:dyDescent="0.3">
      <c r="A220" s="3">
        <v>3406</v>
      </c>
      <c r="B220" s="10" t="s">
        <v>3405</v>
      </c>
      <c r="C220" s="3" t="s">
        <v>7516</v>
      </c>
      <c r="D220" s="23">
        <v>10000</v>
      </c>
      <c r="E220" s="24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5" t="s">
        <v>8315</v>
      </c>
      <c r="R220" s="3" t="s">
        <v>8316</v>
      </c>
      <c r="S220" s="26">
        <v>41791.492777777778</v>
      </c>
      <c r="T220" s="26">
        <v>41836.492777777778</v>
      </c>
    </row>
    <row r="221" spans="1:20" ht="43.2" x14ac:dyDescent="0.3">
      <c r="A221" s="3">
        <v>3408</v>
      </c>
      <c r="B221" s="10" t="s">
        <v>3407</v>
      </c>
      <c r="C221" s="3" t="s">
        <v>7518</v>
      </c>
      <c r="D221" s="23">
        <v>500</v>
      </c>
      <c r="E221" s="24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5" t="s">
        <v>8315</v>
      </c>
      <c r="R221" s="3" t="s">
        <v>8316</v>
      </c>
      <c r="S221" s="26">
        <v>41808.991944444446</v>
      </c>
      <c r="T221" s="26">
        <v>41838.991944444446</v>
      </c>
    </row>
    <row r="222" spans="1:20" ht="43.2" x14ac:dyDescent="0.3">
      <c r="A222" s="3">
        <v>3410</v>
      </c>
      <c r="B222" s="10" t="s">
        <v>3409</v>
      </c>
      <c r="C222" s="3" t="s">
        <v>7520</v>
      </c>
      <c r="D222" s="23">
        <v>3000</v>
      </c>
      <c r="E222" s="24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5" t="s">
        <v>8315</v>
      </c>
      <c r="R222" s="3" t="s">
        <v>8316</v>
      </c>
      <c r="S222" s="26">
        <v>42500.041550925926</v>
      </c>
      <c r="T222" s="26">
        <v>42527.291666666672</v>
      </c>
    </row>
    <row r="223" spans="1:20" ht="57.6" x14ac:dyDescent="0.3">
      <c r="A223" s="3">
        <v>3411</v>
      </c>
      <c r="B223" s="10" t="s">
        <v>3410</v>
      </c>
      <c r="C223" s="3" t="s">
        <v>7521</v>
      </c>
      <c r="D223" s="23">
        <v>15000</v>
      </c>
      <c r="E223" s="24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5" t="s">
        <v>8315</v>
      </c>
      <c r="R223" s="3" t="s">
        <v>8316</v>
      </c>
      <c r="S223" s="26">
        <v>42265.022824074069</v>
      </c>
      <c r="T223" s="26">
        <v>42285.022824074069</v>
      </c>
    </row>
    <row r="224" spans="1:20" ht="57.6" x14ac:dyDescent="0.3">
      <c r="A224" s="3">
        <v>3413</v>
      </c>
      <c r="B224" s="10" t="s">
        <v>3412</v>
      </c>
      <c r="C224" s="3" t="s">
        <v>7523</v>
      </c>
      <c r="D224" s="23">
        <v>500</v>
      </c>
      <c r="E224" s="24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5" t="s">
        <v>8315</v>
      </c>
      <c r="R224" s="3" t="s">
        <v>8316</v>
      </c>
      <c r="S224" s="26">
        <v>42053.733078703706</v>
      </c>
      <c r="T224" s="26">
        <v>42063.207638888889</v>
      </c>
    </row>
    <row r="225" spans="1:20" ht="43.2" x14ac:dyDescent="0.3">
      <c r="A225" s="3">
        <v>3414</v>
      </c>
      <c r="B225" s="10" t="s">
        <v>3413</v>
      </c>
      <c r="C225" s="3" t="s">
        <v>7524</v>
      </c>
      <c r="D225" s="23">
        <v>3000</v>
      </c>
      <c r="E225" s="24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5" t="s">
        <v>8315</v>
      </c>
      <c r="R225" s="3" t="s">
        <v>8316</v>
      </c>
      <c r="S225" s="26">
        <v>42675.832465277781</v>
      </c>
      <c r="T225" s="26">
        <v>42705.332638888889</v>
      </c>
    </row>
    <row r="226" spans="1:20" ht="43.2" x14ac:dyDescent="0.3">
      <c r="A226" s="3">
        <v>3415</v>
      </c>
      <c r="B226" s="10" t="s">
        <v>3414</v>
      </c>
      <c r="C226" s="3" t="s">
        <v>7525</v>
      </c>
      <c r="D226" s="23">
        <v>200</v>
      </c>
      <c r="E226" s="24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5" t="s">
        <v>8315</v>
      </c>
      <c r="R226" s="3" t="s">
        <v>8316</v>
      </c>
      <c r="S226" s="26">
        <v>42467.144166666665</v>
      </c>
      <c r="T226" s="26">
        <v>42477.979166666672</v>
      </c>
    </row>
    <row r="227" spans="1:20" ht="43.2" x14ac:dyDescent="0.3">
      <c r="A227" s="3">
        <v>3417</v>
      </c>
      <c r="B227" s="10" t="s">
        <v>3416</v>
      </c>
      <c r="C227" s="3" t="s">
        <v>7527</v>
      </c>
      <c r="D227" s="23">
        <v>1700</v>
      </c>
      <c r="E227" s="24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5" t="s">
        <v>8315</v>
      </c>
      <c r="R227" s="3" t="s">
        <v>8316</v>
      </c>
      <c r="S227" s="26">
        <v>41894.91375</v>
      </c>
      <c r="T227" s="26">
        <v>41938.029861111114</v>
      </c>
    </row>
    <row r="228" spans="1:20" ht="57.6" x14ac:dyDescent="0.3">
      <c r="A228" s="3">
        <v>3418</v>
      </c>
      <c r="B228" s="10" t="s">
        <v>3417</v>
      </c>
      <c r="C228" s="3" t="s">
        <v>7528</v>
      </c>
      <c r="D228" s="23">
        <v>4000</v>
      </c>
      <c r="E228" s="24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5" t="s">
        <v>8315</v>
      </c>
      <c r="R228" s="3" t="s">
        <v>8316</v>
      </c>
      <c r="S228" s="26">
        <v>41752.83457175926</v>
      </c>
      <c r="T228" s="26">
        <v>41782.83457175926</v>
      </c>
    </row>
    <row r="229" spans="1:20" ht="43.2" x14ac:dyDescent="0.3">
      <c r="A229" s="3">
        <v>3421</v>
      </c>
      <c r="B229" s="10" t="s">
        <v>3420</v>
      </c>
      <c r="C229" s="3" t="s">
        <v>7531</v>
      </c>
      <c r="D229" s="23">
        <v>10000</v>
      </c>
      <c r="E229" s="24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5" t="s">
        <v>8315</v>
      </c>
      <c r="R229" s="3" t="s">
        <v>8316</v>
      </c>
      <c r="S229" s="26">
        <v>42037.791238425925</v>
      </c>
      <c r="T229" s="26">
        <v>42067.791238425925</v>
      </c>
    </row>
    <row r="230" spans="1:20" ht="43.2" x14ac:dyDescent="0.3">
      <c r="A230" s="3">
        <v>3423</v>
      </c>
      <c r="B230" s="10" t="s">
        <v>3422</v>
      </c>
      <c r="C230" s="3" t="s">
        <v>7533</v>
      </c>
      <c r="D230" s="23">
        <v>250</v>
      </c>
      <c r="E230" s="24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5" t="s">
        <v>8315</v>
      </c>
      <c r="R230" s="3" t="s">
        <v>8316</v>
      </c>
      <c r="S230" s="26">
        <v>42088.911354166667</v>
      </c>
      <c r="T230" s="26">
        <v>42118.911354166667</v>
      </c>
    </row>
    <row r="231" spans="1:20" ht="57.6" x14ac:dyDescent="0.3">
      <c r="A231" s="3">
        <v>3424</v>
      </c>
      <c r="B231" s="10" t="s">
        <v>3423</v>
      </c>
      <c r="C231" s="3" t="s">
        <v>7534</v>
      </c>
      <c r="D231" s="23">
        <v>6000</v>
      </c>
      <c r="E231" s="24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5" t="s">
        <v>8315</v>
      </c>
      <c r="R231" s="3" t="s">
        <v>8316</v>
      </c>
      <c r="S231" s="26">
        <v>42018.676898148144</v>
      </c>
      <c r="T231" s="26">
        <v>42040.290972222225</v>
      </c>
    </row>
    <row r="232" spans="1:20" ht="57.6" x14ac:dyDescent="0.3">
      <c r="A232" s="3">
        <v>3425</v>
      </c>
      <c r="B232" s="10" t="s">
        <v>3424</v>
      </c>
      <c r="C232" s="3" t="s">
        <v>7535</v>
      </c>
      <c r="D232" s="23">
        <v>30000</v>
      </c>
      <c r="E232" s="24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5" t="s">
        <v>8315</v>
      </c>
      <c r="R232" s="3" t="s">
        <v>8316</v>
      </c>
      <c r="S232" s="26">
        <v>41884.617314814815</v>
      </c>
      <c r="T232" s="26">
        <v>41916.617314814815</v>
      </c>
    </row>
    <row r="233" spans="1:20" ht="43.2" x14ac:dyDescent="0.3">
      <c r="A233" s="3">
        <v>3426</v>
      </c>
      <c r="B233" s="10" t="s">
        <v>3425</v>
      </c>
      <c r="C233" s="3" t="s">
        <v>7536</v>
      </c>
      <c r="D233" s="23">
        <v>3750</v>
      </c>
      <c r="E233" s="24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5" t="s">
        <v>8315</v>
      </c>
      <c r="R233" s="3" t="s">
        <v>8316</v>
      </c>
      <c r="S233" s="26">
        <v>41884.056747685187</v>
      </c>
      <c r="T233" s="26">
        <v>41903.083333333336</v>
      </c>
    </row>
    <row r="234" spans="1:20" ht="43.2" x14ac:dyDescent="0.3">
      <c r="A234" s="3">
        <v>3431</v>
      </c>
      <c r="B234" s="10" t="s">
        <v>3430</v>
      </c>
      <c r="C234" s="3" t="s">
        <v>7541</v>
      </c>
      <c r="D234" s="23">
        <v>2000</v>
      </c>
      <c r="E234" s="24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5" t="s">
        <v>8315</v>
      </c>
      <c r="R234" s="3" t="s">
        <v>8316</v>
      </c>
      <c r="S234" s="26">
        <v>41839.730937500004</v>
      </c>
      <c r="T234" s="26">
        <v>41869.730937500004</v>
      </c>
    </row>
    <row r="235" spans="1:20" ht="43.2" x14ac:dyDescent="0.3">
      <c r="A235" s="3">
        <v>3432</v>
      </c>
      <c r="B235" s="10" t="s">
        <v>3431</v>
      </c>
      <c r="C235" s="3" t="s">
        <v>7542</v>
      </c>
      <c r="D235" s="23">
        <v>2000</v>
      </c>
      <c r="E235" s="24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5" t="s">
        <v>8315</v>
      </c>
      <c r="R235" s="3" t="s">
        <v>8316</v>
      </c>
      <c r="S235" s="26">
        <v>42380.581180555557</v>
      </c>
      <c r="T235" s="26">
        <v>42405.916666666672</v>
      </c>
    </row>
    <row r="236" spans="1:20" ht="43.2" x14ac:dyDescent="0.3">
      <c r="A236" s="3">
        <v>3433</v>
      </c>
      <c r="B236" s="10" t="s">
        <v>3432</v>
      </c>
      <c r="C236" s="3" t="s">
        <v>7543</v>
      </c>
      <c r="D236" s="23">
        <v>9500</v>
      </c>
      <c r="E236" s="24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5" t="s">
        <v>8315</v>
      </c>
      <c r="R236" s="3" t="s">
        <v>8316</v>
      </c>
      <c r="S236" s="26">
        <v>41776.063136574077</v>
      </c>
      <c r="T236" s="26">
        <v>41807.125</v>
      </c>
    </row>
    <row r="237" spans="1:20" ht="57.6" x14ac:dyDescent="0.3">
      <c r="A237" s="3">
        <v>3434</v>
      </c>
      <c r="B237" s="10" t="s">
        <v>3433</v>
      </c>
      <c r="C237" s="3" t="s">
        <v>7544</v>
      </c>
      <c r="D237" s="23">
        <v>10000</v>
      </c>
      <c r="E237" s="24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5" t="s">
        <v>8315</v>
      </c>
      <c r="R237" s="3" t="s">
        <v>8316</v>
      </c>
      <c r="S237" s="26">
        <v>41800.380428240744</v>
      </c>
      <c r="T237" s="26">
        <v>41830.380428240744</v>
      </c>
    </row>
    <row r="238" spans="1:20" ht="57.6" x14ac:dyDescent="0.3">
      <c r="A238" s="3">
        <v>3435</v>
      </c>
      <c r="B238" s="10" t="s">
        <v>3434</v>
      </c>
      <c r="C238" s="3" t="s">
        <v>7545</v>
      </c>
      <c r="D238" s="23">
        <v>1000</v>
      </c>
      <c r="E238" s="24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5" t="s">
        <v>8315</v>
      </c>
      <c r="R238" s="3" t="s">
        <v>8316</v>
      </c>
      <c r="S238" s="26">
        <v>42572.61681712963</v>
      </c>
      <c r="T238" s="26">
        <v>42589.125</v>
      </c>
    </row>
    <row r="239" spans="1:20" ht="57.6" x14ac:dyDescent="0.3">
      <c r="A239" s="3">
        <v>3436</v>
      </c>
      <c r="B239" s="10" t="s">
        <v>3435</v>
      </c>
      <c r="C239" s="3" t="s">
        <v>7546</v>
      </c>
      <c r="D239" s="23">
        <v>5000</v>
      </c>
      <c r="E239" s="24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5" t="s">
        <v>8315</v>
      </c>
      <c r="R239" s="3" t="s">
        <v>8316</v>
      </c>
      <c r="S239" s="26">
        <v>41851.541585648149</v>
      </c>
      <c r="T239" s="26">
        <v>41872.686111111114</v>
      </c>
    </row>
    <row r="240" spans="1:20" ht="57.6" x14ac:dyDescent="0.3">
      <c r="A240" s="3">
        <v>3437</v>
      </c>
      <c r="B240" s="10" t="s">
        <v>3436</v>
      </c>
      <c r="C240" s="3" t="s">
        <v>7547</v>
      </c>
      <c r="D240" s="23">
        <v>3000</v>
      </c>
      <c r="E240" s="24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5" t="s">
        <v>8315</v>
      </c>
      <c r="R240" s="3" t="s">
        <v>8316</v>
      </c>
      <c r="S240" s="26">
        <v>42205.710879629631</v>
      </c>
      <c r="T240" s="26">
        <v>42235.710879629631</v>
      </c>
    </row>
    <row r="241" spans="1:20" ht="28.8" x14ac:dyDescent="0.3">
      <c r="A241" s="3">
        <v>3439</v>
      </c>
      <c r="B241" s="10" t="s">
        <v>3438</v>
      </c>
      <c r="C241" s="3" t="s">
        <v>7549</v>
      </c>
      <c r="D241" s="23">
        <v>1200</v>
      </c>
      <c r="E241" s="24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5" t="s">
        <v>8315</v>
      </c>
      <c r="R241" s="3" t="s">
        <v>8316</v>
      </c>
      <c r="S241" s="26">
        <v>42374.911226851851</v>
      </c>
      <c r="T241" s="26">
        <v>42388.207638888889</v>
      </c>
    </row>
    <row r="242" spans="1:20" ht="57.6" x14ac:dyDescent="0.3">
      <c r="A242" s="3">
        <v>3440</v>
      </c>
      <c r="B242" s="10" t="s">
        <v>3439</v>
      </c>
      <c r="C242" s="3" t="s">
        <v>7550</v>
      </c>
      <c r="D242" s="23">
        <v>5000</v>
      </c>
      <c r="E242" s="24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5" t="s">
        <v>8315</v>
      </c>
      <c r="R242" s="3" t="s">
        <v>8316</v>
      </c>
      <c r="S242" s="26">
        <v>41809.12300925926</v>
      </c>
      <c r="T242" s="26">
        <v>41831.677083333336</v>
      </c>
    </row>
    <row r="243" spans="1:20" ht="43.2" x14ac:dyDescent="0.3">
      <c r="A243" s="3">
        <v>3441</v>
      </c>
      <c r="B243" s="10" t="s">
        <v>3440</v>
      </c>
      <c r="C243" s="3" t="s">
        <v>7551</v>
      </c>
      <c r="D243" s="23">
        <v>2500</v>
      </c>
      <c r="E243" s="24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5" t="s">
        <v>8315</v>
      </c>
      <c r="R243" s="3" t="s">
        <v>8316</v>
      </c>
      <c r="S243" s="26">
        <v>42294.429641203707</v>
      </c>
      <c r="T243" s="26">
        <v>42321.845138888893</v>
      </c>
    </row>
    <row r="244" spans="1:20" ht="57.6" x14ac:dyDescent="0.3">
      <c r="A244" s="3">
        <v>3442</v>
      </c>
      <c r="B244" s="10" t="s">
        <v>3441</v>
      </c>
      <c r="C244" s="3" t="s">
        <v>7552</v>
      </c>
      <c r="D244" s="23">
        <v>250</v>
      </c>
      <c r="E244" s="24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5" t="s">
        <v>8315</v>
      </c>
      <c r="R244" s="3" t="s">
        <v>8316</v>
      </c>
      <c r="S244" s="26">
        <v>42124.841111111105</v>
      </c>
      <c r="T244" s="26">
        <v>42154.841111111105</v>
      </c>
    </row>
    <row r="245" spans="1:20" ht="43.2" x14ac:dyDescent="0.3">
      <c r="A245" s="3">
        <v>3443</v>
      </c>
      <c r="B245" s="10" t="s">
        <v>3442</v>
      </c>
      <c r="C245" s="3" t="s">
        <v>7553</v>
      </c>
      <c r="D245" s="23">
        <v>1000</v>
      </c>
      <c r="E245" s="24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5" t="s">
        <v>8315</v>
      </c>
      <c r="R245" s="3" t="s">
        <v>8316</v>
      </c>
      <c r="S245" s="26">
        <v>41861.524837962963</v>
      </c>
      <c r="T245" s="26">
        <v>41891.524837962963</v>
      </c>
    </row>
    <row r="246" spans="1:20" ht="28.8" x14ac:dyDescent="0.3">
      <c r="A246" s="3">
        <v>3447</v>
      </c>
      <c r="B246" s="10" t="s">
        <v>3446</v>
      </c>
      <c r="C246" s="3" t="s">
        <v>7557</v>
      </c>
      <c r="D246" s="23">
        <v>1000</v>
      </c>
      <c r="E246" s="24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5" t="s">
        <v>8315</v>
      </c>
      <c r="R246" s="3" t="s">
        <v>8316</v>
      </c>
      <c r="S246" s="26">
        <v>42402.889027777783</v>
      </c>
      <c r="T246" s="26">
        <v>42447.847361111111</v>
      </c>
    </row>
    <row r="247" spans="1:20" ht="43.2" x14ac:dyDescent="0.3">
      <c r="A247" s="3">
        <v>3448</v>
      </c>
      <c r="B247" s="10" t="s">
        <v>3447</v>
      </c>
      <c r="C247" s="3" t="s">
        <v>7558</v>
      </c>
      <c r="D247" s="23">
        <v>2100</v>
      </c>
      <c r="E247" s="24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5" t="s">
        <v>8315</v>
      </c>
      <c r="R247" s="3" t="s">
        <v>8316</v>
      </c>
      <c r="S247" s="26">
        <v>41960.119085648148</v>
      </c>
      <c r="T247" s="26">
        <v>41990.119085648148</v>
      </c>
    </row>
    <row r="248" spans="1:20" ht="43.2" x14ac:dyDescent="0.3">
      <c r="A248" s="3">
        <v>3449</v>
      </c>
      <c r="B248" s="10" t="s">
        <v>3448</v>
      </c>
      <c r="C248" s="3" t="s">
        <v>7559</v>
      </c>
      <c r="D248" s="23">
        <v>800</v>
      </c>
      <c r="E248" s="24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5" t="s">
        <v>8315</v>
      </c>
      <c r="R248" s="3" t="s">
        <v>8316</v>
      </c>
      <c r="S248" s="26">
        <v>42532.052523148144</v>
      </c>
      <c r="T248" s="26">
        <v>42560.166666666672</v>
      </c>
    </row>
    <row r="249" spans="1:20" ht="57.6" x14ac:dyDescent="0.3">
      <c r="A249" s="3">
        <v>3451</v>
      </c>
      <c r="B249" s="10" t="s">
        <v>3450</v>
      </c>
      <c r="C249" s="3" t="s">
        <v>7561</v>
      </c>
      <c r="D249" s="23">
        <v>650</v>
      </c>
      <c r="E249" s="24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5" t="s">
        <v>8315</v>
      </c>
      <c r="R249" s="3" t="s">
        <v>8316</v>
      </c>
      <c r="S249" s="26">
        <v>42088.723692129628</v>
      </c>
      <c r="T249" s="26">
        <v>42115.723692129628</v>
      </c>
    </row>
    <row r="250" spans="1:20" ht="57.6" x14ac:dyDescent="0.3">
      <c r="A250" s="3">
        <v>3452</v>
      </c>
      <c r="B250" s="10" t="s">
        <v>3451</v>
      </c>
      <c r="C250" s="3" t="s">
        <v>7562</v>
      </c>
      <c r="D250" s="23">
        <v>1000</v>
      </c>
      <c r="E250" s="24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5" t="s">
        <v>8315</v>
      </c>
      <c r="R250" s="3" t="s">
        <v>8316</v>
      </c>
      <c r="S250" s="26">
        <v>41820.639189814814</v>
      </c>
      <c r="T250" s="26">
        <v>41843.165972222225</v>
      </c>
    </row>
    <row r="251" spans="1:20" ht="57.6" x14ac:dyDescent="0.3">
      <c r="A251" s="3">
        <v>3455</v>
      </c>
      <c r="B251" s="10" t="s">
        <v>3454</v>
      </c>
      <c r="C251" s="3" t="s">
        <v>7565</v>
      </c>
      <c r="D251" s="23">
        <v>10000</v>
      </c>
      <c r="E251" s="24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5" t="s">
        <v>8315</v>
      </c>
      <c r="R251" s="3" t="s">
        <v>8316</v>
      </c>
      <c r="S251" s="26">
        <v>42626.7503125</v>
      </c>
      <c r="T251" s="26">
        <v>42656.7503125</v>
      </c>
    </row>
    <row r="252" spans="1:20" ht="57.6" x14ac:dyDescent="0.3">
      <c r="A252" s="3">
        <v>3456</v>
      </c>
      <c r="B252" s="10" t="s">
        <v>3455</v>
      </c>
      <c r="C252" s="3" t="s">
        <v>7566</v>
      </c>
      <c r="D252" s="23">
        <v>3000</v>
      </c>
      <c r="E252" s="24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5" t="s">
        <v>8315</v>
      </c>
      <c r="R252" s="3" t="s">
        <v>8316</v>
      </c>
      <c r="S252" s="26">
        <v>41821.205636574072</v>
      </c>
      <c r="T252" s="26">
        <v>41852.290972222225</v>
      </c>
    </row>
    <row r="253" spans="1:20" ht="28.8" x14ac:dyDescent="0.3">
      <c r="A253" s="3">
        <v>3457</v>
      </c>
      <c r="B253" s="10" t="s">
        <v>3456</v>
      </c>
      <c r="C253" s="3" t="s">
        <v>7567</v>
      </c>
      <c r="D253" s="23">
        <v>2000</v>
      </c>
      <c r="E253" s="24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5" t="s">
        <v>8315</v>
      </c>
      <c r="R253" s="3" t="s">
        <v>8316</v>
      </c>
      <c r="S253" s="26">
        <v>42016.706678240742</v>
      </c>
      <c r="T253" s="26">
        <v>42047.249305555553</v>
      </c>
    </row>
    <row r="254" spans="1:20" ht="43.2" x14ac:dyDescent="0.3">
      <c r="A254" s="3">
        <v>3458</v>
      </c>
      <c r="B254" s="10" t="s">
        <v>3457</v>
      </c>
      <c r="C254" s="3" t="s">
        <v>7568</v>
      </c>
      <c r="D254" s="23">
        <v>978</v>
      </c>
      <c r="E254" s="24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5" t="s">
        <v>8315</v>
      </c>
      <c r="R254" s="3" t="s">
        <v>8316</v>
      </c>
      <c r="S254" s="26">
        <v>42011.202581018515</v>
      </c>
      <c r="T254" s="26">
        <v>42038.185416666667</v>
      </c>
    </row>
    <row r="255" spans="1:20" ht="57.6" x14ac:dyDescent="0.3">
      <c r="A255" s="3">
        <v>3461</v>
      </c>
      <c r="B255" s="10" t="s">
        <v>3460</v>
      </c>
      <c r="C255" s="3" t="s">
        <v>7571</v>
      </c>
      <c r="D255" s="23">
        <v>500</v>
      </c>
      <c r="E255" s="24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5" t="s">
        <v>8315</v>
      </c>
      <c r="R255" s="3" t="s">
        <v>8316</v>
      </c>
      <c r="S255" s="26">
        <v>42643.632858796293</v>
      </c>
      <c r="T255" s="26">
        <v>42672.125</v>
      </c>
    </row>
    <row r="256" spans="1:20" ht="43.2" x14ac:dyDescent="0.3">
      <c r="A256" s="3">
        <v>3462</v>
      </c>
      <c r="B256" s="10" t="s">
        <v>3461</v>
      </c>
      <c r="C256" s="3" t="s">
        <v>7572</v>
      </c>
      <c r="D256" s="23">
        <v>250</v>
      </c>
      <c r="E256" s="24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5" t="s">
        <v>8315</v>
      </c>
      <c r="R256" s="3" t="s">
        <v>8316</v>
      </c>
      <c r="S256" s="26">
        <v>42179.898472222223</v>
      </c>
      <c r="T256" s="26">
        <v>42195.75</v>
      </c>
    </row>
    <row r="257" spans="1:20" ht="57.6" x14ac:dyDescent="0.3">
      <c r="A257" s="3">
        <v>3464</v>
      </c>
      <c r="B257" s="10" t="s">
        <v>3463</v>
      </c>
      <c r="C257" s="3" t="s">
        <v>7574</v>
      </c>
      <c r="D257" s="23">
        <v>5000</v>
      </c>
      <c r="E257" s="24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5" t="s">
        <v>8315</v>
      </c>
      <c r="R257" s="3" t="s">
        <v>8316</v>
      </c>
      <c r="S257" s="26">
        <v>42575.130057870367</v>
      </c>
      <c r="T257" s="26">
        <v>42605.130057870367</v>
      </c>
    </row>
    <row r="258" spans="1:20" ht="43.2" x14ac:dyDescent="0.3">
      <c r="A258" s="3">
        <v>3466</v>
      </c>
      <c r="B258" s="10" t="s">
        <v>3465</v>
      </c>
      <c r="C258" s="3" t="s">
        <v>7576</v>
      </c>
      <c r="D258" s="23">
        <v>3500</v>
      </c>
      <c r="E258" s="24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5" t="s">
        <v>8315</v>
      </c>
      <c r="R258" s="3" t="s">
        <v>8316</v>
      </c>
      <c r="S258" s="26">
        <v>42420.019097222219</v>
      </c>
      <c r="T258" s="26">
        <v>42479.977430555555</v>
      </c>
    </row>
    <row r="259" spans="1:20" x14ac:dyDescent="0.3">
      <c r="A259" s="3">
        <v>3467</v>
      </c>
      <c r="B259" s="10" t="s">
        <v>3466</v>
      </c>
      <c r="C259" s="3" t="s">
        <v>7577</v>
      </c>
      <c r="D259" s="23">
        <v>3000</v>
      </c>
      <c r="E259" s="24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5" t="s">
        <v>8315</v>
      </c>
      <c r="R259" s="3" t="s">
        <v>8316</v>
      </c>
      <c r="S259" s="26">
        <v>42053.671666666662</v>
      </c>
      <c r="T259" s="26">
        <v>42083.630000000005</v>
      </c>
    </row>
    <row r="260" spans="1:20" ht="43.2" x14ac:dyDescent="0.3">
      <c r="A260" s="3">
        <v>3468</v>
      </c>
      <c r="B260" s="10" t="s">
        <v>3467</v>
      </c>
      <c r="C260" s="3" t="s">
        <v>7578</v>
      </c>
      <c r="D260" s="23">
        <v>10000</v>
      </c>
      <c r="E260" s="24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5" t="s">
        <v>8315</v>
      </c>
      <c r="R260" s="3" t="s">
        <v>8316</v>
      </c>
      <c r="S260" s="26">
        <v>42605.765381944439</v>
      </c>
      <c r="T260" s="26">
        <v>42634.125</v>
      </c>
    </row>
    <row r="261" spans="1:20" ht="57.6" x14ac:dyDescent="0.3">
      <c r="A261" s="3">
        <v>3469</v>
      </c>
      <c r="B261" s="10" t="s">
        <v>3468</v>
      </c>
      <c r="C261" s="3" t="s">
        <v>7579</v>
      </c>
      <c r="D261" s="23">
        <v>2800</v>
      </c>
      <c r="E261" s="24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5" t="s">
        <v>8315</v>
      </c>
      <c r="R261" s="3" t="s">
        <v>8316</v>
      </c>
      <c r="S261" s="26">
        <v>42458.641724537039</v>
      </c>
      <c r="T261" s="26">
        <v>42488.641724537039</v>
      </c>
    </row>
    <row r="262" spans="1:20" ht="43.2" x14ac:dyDescent="0.3">
      <c r="A262" s="3">
        <v>3470</v>
      </c>
      <c r="B262" s="10" t="s">
        <v>3469</v>
      </c>
      <c r="C262" s="3" t="s">
        <v>7580</v>
      </c>
      <c r="D262" s="23">
        <v>250</v>
      </c>
      <c r="E262" s="24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5" t="s">
        <v>8315</v>
      </c>
      <c r="R262" s="3" t="s">
        <v>8316</v>
      </c>
      <c r="S262" s="26">
        <v>42529.022013888884</v>
      </c>
      <c r="T262" s="26">
        <v>42566.901388888888</v>
      </c>
    </row>
    <row r="263" spans="1:20" ht="57.6" x14ac:dyDescent="0.3">
      <c r="A263" s="3">
        <v>3472</v>
      </c>
      <c r="B263" s="10" t="s">
        <v>3471</v>
      </c>
      <c r="C263" s="3" t="s">
        <v>7582</v>
      </c>
      <c r="D263" s="23">
        <v>2000</v>
      </c>
      <c r="E263" s="24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5" t="s">
        <v>8315</v>
      </c>
      <c r="R263" s="3" t="s">
        <v>8316</v>
      </c>
      <c r="S263" s="26">
        <v>41928.170497685183</v>
      </c>
      <c r="T263" s="26">
        <v>41949.249305555553</v>
      </c>
    </row>
    <row r="264" spans="1:20" ht="57.6" x14ac:dyDescent="0.3">
      <c r="A264" s="3">
        <v>3473</v>
      </c>
      <c r="B264" s="10" t="s">
        <v>3472</v>
      </c>
      <c r="C264" s="3" t="s">
        <v>7583</v>
      </c>
      <c r="D264" s="23">
        <v>4900</v>
      </c>
      <c r="E264" s="24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5" t="s">
        <v>8315</v>
      </c>
      <c r="R264" s="3" t="s">
        <v>8316</v>
      </c>
      <c r="S264" s="26">
        <v>42062.834444444445</v>
      </c>
      <c r="T264" s="26">
        <v>42083.852083333331</v>
      </c>
    </row>
    <row r="265" spans="1:20" ht="57.6" x14ac:dyDescent="0.3">
      <c r="A265" s="3">
        <v>3476</v>
      </c>
      <c r="B265" s="10" t="s">
        <v>3475</v>
      </c>
      <c r="C265" s="3" t="s">
        <v>7586</v>
      </c>
      <c r="D265" s="23">
        <v>300</v>
      </c>
      <c r="E265" s="24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5" t="s">
        <v>8315</v>
      </c>
      <c r="R265" s="3" t="s">
        <v>8316</v>
      </c>
      <c r="S265" s="26">
        <v>41921.279976851853</v>
      </c>
      <c r="T265" s="26">
        <v>41939.125</v>
      </c>
    </row>
    <row r="266" spans="1:20" ht="43.2" x14ac:dyDescent="0.3">
      <c r="A266" s="3">
        <v>3477</v>
      </c>
      <c r="B266" s="10" t="s">
        <v>3476</v>
      </c>
      <c r="C266" s="3" t="s">
        <v>7587</v>
      </c>
      <c r="D266" s="23">
        <v>1800</v>
      </c>
      <c r="E266" s="24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5" t="s">
        <v>8315</v>
      </c>
      <c r="R266" s="3" t="s">
        <v>8316</v>
      </c>
      <c r="S266" s="26">
        <v>42128.736608796295</v>
      </c>
      <c r="T266" s="26">
        <v>42141.125</v>
      </c>
    </row>
    <row r="267" spans="1:20" ht="43.2" x14ac:dyDescent="0.3">
      <c r="A267" s="3">
        <v>3478</v>
      </c>
      <c r="B267" s="10" t="s">
        <v>3477</v>
      </c>
      <c r="C267" s="3" t="s">
        <v>7588</v>
      </c>
      <c r="D267" s="23">
        <v>2000</v>
      </c>
      <c r="E267" s="24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5" t="s">
        <v>8315</v>
      </c>
      <c r="R267" s="3" t="s">
        <v>8316</v>
      </c>
      <c r="S267" s="26">
        <v>42053.916921296302</v>
      </c>
      <c r="T267" s="26">
        <v>42079.875</v>
      </c>
    </row>
    <row r="268" spans="1:20" ht="43.2" x14ac:dyDescent="0.3">
      <c r="A268" s="3">
        <v>3480</v>
      </c>
      <c r="B268" s="10" t="s">
        <v>3479</v>
      </c>
      <c r="C268" s="3" t="s">
        <v>7590</v>
      </c>
      <c r="D268" s="23">
        <v>1500</v>
      </c>
      <c r="E268" s="24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5" t="s">
        <v>8315</v>
      </c>
      <c r="R268" s="3" t="s">
        <v>8316</v>
      </c>
      <c r="S268" s="26">
        <v>42171.317442129628</v>
      </c>
      <c r="T268" s="26">
        <v>42195.875</v>
      </c>
    </row>
    <row r="269" spans="1:20" ht="43.2" x14ac:dyDescent="0.3">
      <c r="A269" s="3">
        <v>3483</v>
      </c>
      <c r="B269" s="10" t="s">
        <v>3482</v>
      </c>
      <c r="C269" s="3" t="s">
        <v>7593</v>
      </c>
      <c r="D269" s="23">
        <v>3350</v>
      </c>
      <c r="E269" s="24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5" t="s">
        <v>8315</v>
      </c>
      <c r="R269" s="3" t="s">
        <v>8316</v>
      </c>
      <c r="S269" s="26">
        <v>41793.668761574074</v>
      </c>
      <c r="T269" s="26">
        <v>41823.668761574074</v>
      </c>
    </row>
    <row r="270" spans="1:20" ht="57.6" x14ac:dyDescent="0.3">
      <c r="A270" s="3">
        <v>3484</v>
      </c>
      <c r="B270" s="10" t="s">
        <v>3483</v>
      </c>
      <c r="C270" s="3" t="s">
        <v>7594</v>
      </c>
      <c r="D270" s="23">
        <v>2500</v>
      </c>
      <c r="E270" s="24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5" t="s">
        <v>8315</v>
      </c>
      <c r="R270" s="3" t="s">
        <v>8316</v>
      </c>
      <c r="S270" s="26">
        <v>42506.760405092587</v>
      </c>
      <c r="T270" s="26">
        <v>42536.760405092587</v>
      </c>
    </row>
    <row r="271" spans="1:20" ht="57.6" x14ac:dyDescent="0.3">
      <c r="A271" s="3">
        <v>3485</v>
      </c>
      <c r="B271" s="10" t="s">
        <v>3484</v>
      </c>
      <c r="C271" s="3" t="s">
        <v>7595</v>
      </c>
      <c r="D271" s="23">
        <v>1650</v>
      </c>
      <c r="E271" s="24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5" t="s">
        <v>8315</v>
      </c>
      <c r="R271" s="3" t="s">
        <v>8316</v>
      </c>
      <c r="S271" s="26">
        <v>42372.693055555559</v>
      </c>
      <c r="T271" s="26">
        <v>42402.693055555559</v>
      </c>
    </row>
    <row r="272" spans="1:20" ht="43.2" x14ac:dyDescent="0.3">
      <c r="A272" s="3">
        <v>3486</v>
      </c>
      <c r="B272" s="10" t="s">
        <v>3485</v>
      </c>
      <c r="C272" s="3" t="s">
        <v>7596</v>
      </c>
      <c r="D272" s="23">
        <v>3000</v>
      </c>
      <c r="E272" s="24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5" t="s">
        <v>8315</v>
      </c>
      <c r="R272" s="3" t="s">
        <v>8316</v>
      </c>
      <c r="S272" s="26">
        <v>42126.87501157407</v>
      </c>
      <c r="T272" s="26">
        <v>42158.290972222225</v>
      </c>
    </row>
    <row r="273" spans="1:20" ht="57.6" x14ac:dyDescent="0.3">
      <c r="A273" s="3">
        <v>3488</v>
      </c>
      <c r="B273" s="10" t="s">
        <v>3487</v>
      </c>
      <c r="C273" s="3" t="s">
        <v>7598</v>
      </c>
      <c r="D273" s="23">
        <v>3000</v>
      </c>
      <c r="E273" s="24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5" t="s">
        <v>8315</v>
      </c>
      <c r="R273" s="3" t="s">
        <v>8316</v>
      </c>
      <c r="S273" s="26">
        <v>42087.768055555556</v>
      </c>
      <c r="T273" s="26">
        <v>42111.666666666672</v>
      </c>
    </row>
    <row r="274" spans="1:20" ht="57.6" x14ac:dyDescent="0.3">
      <c r="A274" s="3">
        <v>3490</v>
      </c>
      <c r="B274" s="10" t="s">
        <v>3489</v>
      </c>
      <c r="C274" s="3" t="s">
        <v>7600</v>
      </c>
      <c r="D274" s="23">
        <v>1000</v>
      </c>
      <c r="E274" s="24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5" t="s">
        <v>8315</v>
      </c>
      <c r="R274" s="3" t="s">
        <v>8316</v>
      </c>
      <c r="S274" s="26">
        <v>42443.802361111113</v>
      </c>
      <c r="T274" s="26">
        <v>42473.802361111113</v>
      </c>
    </row>
    <row r="275" spans="1:20" ht="57.6" x14ac:dyDescent="0.3">
      <c r="A275" s="3">
        <v>3491</v>
      </c>
      <c r="B275" s="10" t="s">
        <v>3490</v>
      </c>
      <c r="C275" s="3" t="s">
        <v>7601</v>
      </c>
      <c r="D275" s="23">
        <v>500</v>
      </c>
      <c r="E275" s="24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5" t="s">
        <v>8315</v>
      </c>
      <c r="R275" s="3" t="s">
        <v>8316</v>
      </c>
      <c r="S275" s="26">
        <v>42121.249814814815</v>
      </c>
      <c r="T275" s="26">
        <v>42142.249814814815</v>
      </c>
    </row>
    <row r="276" spans="1:20" ht="43.2" x14ac:dyDescent="0.3">
      <c r="A276" s="3">
        <v>3492</v>
      </c>
      <c r="B276" s="10" t="s">
        <v>3491</v>
      </c>
      <c r="C276" s="3" t="s">
        <v>7602</v>
      </c>
      <c r="D276" s="23">
        <v>3800</v>
      </c>
      <c r="E276" s="24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5" t="s">
        <v>8315</v>
      </c>
      <c r="R276" s="3" t="s">
        <v>8316</v>
      </c>
      <c r="S276" s="26">
        <v>42268.009224537032</v>
      </c>
      <c r="T276" s="26">
        <v>42303.009224537032</v>
      </c>
    </row>
    <row r="277" spans="1:20" ht="57.6" x14ac:dyDescent="0.3">
      <c r="A277" s="3">
        <v>3493</v>
      </c>
      <c r="B277" s="10" t="s">
        <v>3492</v>
      </c>
      <c r="C277" s="3" t="s">
        <v>7603</v>
      </c>
      <c r="D277" s="23">
        <v>1500</v>
      </c>
      <c r="E277" s="24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5" t="s">
        <v>8315</v>
      </c>
      <c r="R277" s="3" t="s">
        <v>8316</v>
      </c>
      <c r="S277" s="26">
        <v>41848.866157407407</v>
      </c>
      <c r="T277" s="26">
        <v>41868.21597222222</v>
      </c>
    </row>
    <row r="278" spans="1:20" ht="57.6" x14ac:dyDescent="0.3">
      <c r="A278" s="3">
        <v>3494</v>
      </c>
      <c r="B278" s="10" t="s">
        <v>3493</v>
      </c>
      <c r="C278" s="3" t="s">
        <v>7604</v>
      </c>
      <c r="D278" s="23">
        <v>400</v>
      </c>
      <c r="E278" s="24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5" t="s">
        <v>8315</v>
      </c>
      <c r="R278" s="3" t="s">
        <v>8316</v>
      </c>
      <c r="S278" s="26">
        <v>42689.214988425927</v>
      </c>
      <c r="T278" s="26">
        <v>42700.25</v>
      </c>
    </row>
    <row r="279" spans="1:20" ht="57.6" x14ac:dyDescent="0.3">
      <c r="A279" s="3">
        <v>3496</v>
      </c>
      <c r="B279" s="10" t="s">
        <v>3495</v>
      </c>
      <c r="C279" s="3" t="s">
        <v>7606</v>
      </c>
      <c r="D279" s="23">
        <v>3000</v>
      </c>
      <c r="E279" s="24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5" t="s">
        <v>8315</v>
      </c>
      <c r="R279" s="3" t="s">
        <v>8316</v>
      </c>
      <c r="S279" s="26">
        <v>42584.846828703703</v>
      </c>
      <c r="T279" s="26">
        <v>42624.846828703703</v>
      </c>
    </row>
    <row r="280" spans="1:20" ht="57.6" x14ac:dyDescent="0.3">
      <c r="A280" s="3">
        <v>3497</v>
      </c>
      <c r="B280" s="10" t="s">
        <v>3496</v>
      </c>
      <c r="C280" s="3" t="s">
        <v>7607</v>
      </c>
      <c r="D280" s="23">
        <v>1551</v>
      </c>
      <c r="E280" s="24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5" t="s">
        <v>8315</v>
      </c>
      <c r="R280" s="3" t="s">
        <v>8316</v>
      </c>
      <c r="S280" s="26">
        <v>42511.741944444439</v>
      </c>
      <c r="T280" s="26">
        <v>42523.916666666672</v>
      </c>
    </row>
    <row r="281" spans="1:20" ht="43.2" x14ac:dyDescent="0.3">
      <c r="A281" s="3">
        <v>3499</v>
      </c>
      <c r="B281" s="10" t="s">
        <v>3498</v>
      </c>
      <c r="C281" s="3" t="s">
        <v>7609</v>
      </c>
      <c r="D281" s="23">
        <v>2000</v>
      </c>
      <c r="E281" s="24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5" t="s">
        <v>8315</v>
      </c>
      <c r="R281" s="3" t="s">
        <v>8316</v>
      </c>
      <c r="S281" s="26">
        <v>42132.036168981482</v>
      </c>
      <c r="T281" s="26">
        <v>42186.290972222225</v>
      </c>
    </row>
    <row r="282" spans="1:20" ht="57.6" x14ac:dyDescent="0.3">
      <c r="A282" s="3">
        <v>3500</v>
      </c>
      <c r="B282" s="10" t="s">
        <v>3499</v>
      </c>
      <c r="C282" s="3" t="s">
        <v>7610</v>
      </c>
      <c r="D282" s="23">
        <v>1000</v>
      </c>
      <c r="E282" s="24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5" t="s">
        <v>8315</v>
      </c>
      <c r="R282" s="3" t="s">
        <v>8316</v>
      </c>
      <c r="S282" s="26">
        <v>42419.91942129629</v>
      </c>
      <c r="T282" s="26">
        <v>42436.207638888889</v>
      </c>
    </row>
    <row r="283" spans="1:20" ht="57.6" x14ac:dyDescent="0.3">
      <c r="A283" s="3">
        <v>3502</v>
      </c>
      <c r="B283" s="10" t="s">
        <v>3501</v>
      </c>
      <c r="C283" s="3" t="s">
        <v>7612</v>
      </c>
      <c r="D283" s="23">
        <v>4000</v>
      </c>
      <c r="E283" s="24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5" t="s">
        <v>8315</v>
      </c>
      <c r="R283" s="3" t="s">
        <v>8316</v>
      </c>
      <c r="S283" s="26">
        <v>42430.839398148149</v>
      </c>
      <c r="T283" s="26">
        <v>42445.165972222225</v>
      </c>
    </row>
    <row r="284" spans="1:20" ht="57.6" x14ac:dyDescent="0.3">
      <c r="A284" s="3">
        <v>3504</v>
      </c>
      <c r="B284" s="10" t="s">
        <v>3503</v>
      </c>
      <c r="C284" s="3" t="s">
        <v>7614</v>
      </c>
      <c r="D284" s="23">
        <v>1000</v>
      </c>
      <c r="E284" s="24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5" t="s">
        <v>8315</v>
      </c>
      <c r="R284" s="3" t="s">
        <v>8316</v>
      </c>
      <c r="S284" s="26">
        <v>42297.748738425929</v>
      </c>
      <c r="T284" s="26">
        <v>42327.790405092594</v>
      </c>
    </row>
    <row r="285" spans="1:20" ht="86.4" x14ac:dyDescent="0.3">
      <c r="A285" s="3">
        <v>3505</v>
      </c>
      <c r="B285" s="10" t="s">
        <v>3504</v>
      </c>
      <c r="C285" s="3" t="s">
        <v>7615</v>
      </c>
      <c r="D285" s="23">
        <v>2500</v>
      </c>
      <c r="E285" s="24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5" t="s">
        <v>8315</v>
      </c>
      <c r="R285" s="3" t="s">
        <v>8316</v>
      </c>
      <c r="S285" s="26">
        <v>41760.935706018521</v>
      </c>
      <c r="T285" s="26">
        <v>41772.166666666664</v>
      </c>
    </row>
    <row r="286" spans="1:20" ht="57.6" x14ac:dyDescent="0.3">
      <c r="A286" s="3">
        <v>3506</v>
      </c>
      <c r="B286" s="10" t="s">
        <v>3505</v>
      </c>
      <c r="C286" s="3" t="s">
        <v>7616</v>
      </c>
      <c r="D286" s="23">
        <v>3000</v>
      </c>
      <c r="E286" s="24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5" t="s">
        <v>8315</v>
      </c>
      <c r="R286" s="3" t="s">
        <v>8316</v>
      </c>
      <c r="S286" s="26">
        <v>41829.734259259261</v>
      </c>
      <c r="T286" s="26">
        <v>41874.734259259261</v>
      </c>
    </row>
    <row r="287" spans="1:20" ht="43.2" x14ac:dyDescent="0.3">
      <c r="A287" s="3">
        <v>3507</v>
      </c>
      <c r="B287" s="10" t="s">
        <v>3506</v>
      </c>
      <c r="C287" s="3" t="s">
        <v>7617</v>
      </c>
      <c r="D287" s="23">
        <v>10000</v>
      </c>
      <c r="E287" s="24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5" t="s">
        <v>8315</v>
      </c>
      <c r="R287" s="3" t="s">
        <v>8316</v>
      </c>
      <c r="S287" s="26">
        <v>42491.92288194444</v>
      </c>
      <c r="T287" s="26">
        <v>42521.92288194444</v>
      </c>
    </row>
    <row r="288" spans="1:20" ht="57.6" x14ac:dyDescent="0.3">
      <c r="A288" s="3">
        <v>3509</v>
      </c>
      <c r="B288" s="10" t="s">
        <v>3508</v>
      </c>
      <c r="C288" s="3" t="s">
        <v>7619</v>
      </c>
      <c r="D288" s="23">
        <v>3000</v>
      </c>
      <c r="E288" s="24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5" t="s">
        <v>8315</v>
      </c>
      <c r="R288" s="3" t="s">
        <v>8316</v>
      </c>
      <c r="S288" s="26">
        <v>41950.859560185185</v>
      </c>
      <c r="T288" s="26">
        <v>41964.204861111109</v>
      </c>
    </row>
    <row r="289" spans="1:20" ht="57.6" x14ac:dyDescent="0.3">
      <c r="A289" s="3">
        <v>3510</v>
      </c>
      <c r="B289" s="10" t="s">
        <v>3509</v>
      </c>
      <c r="C289" s="3" t="s">
        <v>7620</v>
      </c>
      <c r="D289" s="23">
        <v>900</v>
      </c>
      <c r="E289" s="24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5" t="s">
        <v>8315</v>
      </c>
      <c r="R289" s="3" t="s">
        <v>8316</v>
      </c>
      <c r="S289" s="26">
        <v>41802.62090277778</v>
      </c>
      <c r="T289" s="26">
        <v>41822.62090277778</v>
      </c>
    </row>
    <row r="290" spans="1:20" ht="57.6" x14ac:dyDescent="0.3">
      <c r="A290" s="3">
        <v>3513</v>
      </c>
      <c r="B290" s="10" t="s">
        <v>3512</v>
      </c>
      <c r="C290" s="3" t="s">
        <v>7623</v>
      </c>
      <c r="D290" s="23">
        <v>2800</v>
      </c>
      <c r="E290" s="24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5" t="s">
        <v>8315</v>
      </c>
      <c r="R290" s="3" t="s">
        <v>8316</v>
      </c>
      <c r="S290" s="26">
        <v>41781.096203703702</v>
      </c>
      <c r="T290" s="26">
        <v>41794.207638888889</v>
      </c>
    </row>
    <row r="291" spans="1:20" ht="43.2" x14ac:dyDescent="0.3">
      <c r="A291" s="3">
        <v>3514</v>
      </c>
      <c r="B291" s="10" t="s">
        <v>3513</v>
      </c>
      <c r="C291" s="3" t="s">
        <v>7624</v>
      </c>
      <c r="D291" s="23">
        <v>500</v>
      </c>
      <c r="E291" s="24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5" t="s">
        <v>8315</v>
      </c>
      <c r="R291" s="3" t="s">
        <v>8316</v>
      </c>
      <c r="S291" s="26">
        <v>42020.846666666665</v>
      </c>
      <c r="T291" s="26">
        <v>42037.207638888889</v>
      </c>
    </row>
    <row r="292" spans="1:20" ht="43.2" x14ac:dyDescent="0.3">
      <c r="A292" s="3">
        <v>3515</v>
      </c>
      <c r="B292" s="10" t="s">
        <v>3514</v>
      </c>
      <c r="C292" s="3" t="s">
        <v>7625</v>
      </c>
      <c r="D292" s="23">
        <v>3000</v>
      </c>
      <c r="E292" s="24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5" t="s">
        <v>8315</v>
      </c>
      <c r="R292" s="3" t="s">
        <v>8316</v>
      </c>
      <c r="S292" s="26">
        <v>42125.772812499999</v>
      </c>
      <c r="T292" s="26">
        <v>42155.772812499999</v>
      </c>
    </row>
    <row r="293" spans="1:20" ht="43.2" x14ac:dyDescent="0.3">
      <c r="A293" s="3">
        <v>3516</v>
      </c>
      <c r="B293" s="10" t="s">
        <v>3515</v>
      </c>
      <c r="C293" s="3" t="s">
        <v>7626</v>
      </c>
      <c r="D293" s="23">
        <v>2500</v>
      </c>
      <c r="E293" s="24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5" t="s">
        <v>8315</v>
      </c>
      <c r="R293" s="3" t="s">
        <v>8316</v>
      </c>
      <c r="S293" s="26">
        <v>41856.010069444441</v>
      </c>
      <c r="T293" s="26">
        <v>41890.125</v>
      </c>
    </row>
    <row r="294" spans="1:20" ht="43.2" x14ac:dyDescent="0.3">
      <c r="A294" s="3">
        <v>3518</v>
      </c>
      <c r="B294" s="10" t="s">
        <v>3517</v>
      </c>
      <c r="C294" s="3" t="s">
        <v>7628</v>
      </c>
      <c r="D294" s="23">
        <v>1500</v>
      </c>
      <c r="E294" s="24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5" t="s">
        <v>8315</v>
      </c>
      <c r="R294" s="3" t="s">
        <v>8316</v>
      </c>
      <c r="S294" s="26">
        <v>41893.783553240741</v>
      </c>
      <c r="T294" s="26">
        <v>41914.597916666666</v>
      </c>
    </row>
    <row r="295" spans="1:20" ht="57.6" x14ac:dyDescent="0.3">
      <c r="A295" s="3">
        <v>3521</v>
      </c>
      <c r="B295" s="10" t="s">
        <v>3520</v>
      </c>
      <c r="C295" s="3" t="s">
        <v>7631</v>
      </c>
      <c r="D295" s="23">
        <v>350</v>
      </c>
      <c r="E295" s="24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5" t="s">
        <v>8315</v>
      </c>
      <c r="R295" s="3" t="s">
        <v>8316</v>
      </c>
      <c r="S295" s="26">
        <v>41881.361342592594</v>
      </c>
      <c r="T295" s="26">
        <v>41911.361342592594</v>
      </c>
    </row>
    <row r="296" spans="1:20" ht="57.6" x14ac:dyDescent="0.3">
      <c r="A296" s="3">
        <v>3524</v>
      </c>
      <c r="B296" s="10" t="s">
        <v>3523</v>
      </c>
      <c r="C296" s="3" t="s">
        <v>7634</v>
      </c>
      <c r="D296" s="23">
        <v>10000</v>
      </c>
      <c r="E296" s="24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5" t="s">
        <v>8315</v>
      </c>
      <c r="R296" s="3" t="s">
        <v>8316</v>
      </c>
      <c r="S296" s="26">
        <v>41880.76357638889</v>
      </c>
      <c r="T296" s="26">
        <v>41895.166666666664</v>
      </c>
    </row>
    <row r="297" spans="1:20" ht="43.2" x14ac:dyDescent="0.3">
      <c r="A297" s="3">
        <v>3525</v>
      </c>
      <c r="B297" s="10" t="s">
        <v>3524</v>
      </c>
      <c r="C297" s="3" t="s">
        <v>7635</v>
      </c>
      <c r="D297" s="23">
        <v>500</v>
      </c>
      <c r="E297" s="24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5" t="s">
        <v>8315</v>
      </c>
      <c r="R297" s="3" t="s">
        <v>8316</v>
      </c>
      <c r="S297" s="26">
        <v>42214.6956712963</v>
      </c>
      <c r="T297" s="26">
        <v>42225.666666666672</v>
      </c>
    </row>
    <row r="298" spans="1:20" ht="57.6" x14ac:dyDescent="0.3">
      <c r="A298" s="3">
        <v>3526</v>
      </c>
      <c r="B298" s="10" t="s">
        <v>3525</v>
      </c>
      <c r="C298" s="3" t="s">
        <v>7636</v>
      </c>
      <c r="D298" s="23">
        <v>3300</v>
      </c>
      <c r="E298" s="24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5" t="s">
        <v>8315</v>
      </c>
      <c r="R298" s="3" t="s">
        <v>8316</v>
      </c>
      <c r="S298" s="26">
        <v>42460.335312499999</v>
      </c>
      <c r="T298" s="26">
        <v>42488.249305555553</v>
      </c>
    </row>
    <row r="299" spans="1:20" ht="57.6" x14ac:dyDescent="0.3">
      <c r="A299" s="3">
        <v>3527</v>
      </c>
      <c r="B299" s="10" t="s">
        <v>3526</v>
      </c>
      <c r="C299" s="3" t="s">
        <v>7637</v>
      </c>
      <c r="D299" s="23">
        <v>6000</v>
      </c>
      <c r="E299" s="24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5" t="s">
        <v>8315</v>
      </c>
      <c r="R299" s="3" t="s">
        <v>8316</v>
      </c>
      <c r="S299" s="26">
        <v>42167.023206018523</v>
      </c>
      <c r="T299" s="26">
        <v>42196.165972222225</v>
      </c>
    </row>
    <row r="300" spans="1:20" ht="57.6" x14ac:dyDescent="0.3">
      <c r="A300" s="3">
        <v>3529</v>
      </c>
      <c r="B300" s="10" t="s">
        <v>3528</v>
      </c>
      <c r="C300" s="3" t="s">
        <v>7639</v>
      </c>
      <c r="D300" s="23">
        <v>500</v>
      </c>
      <c r="E300" s="24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5" t="s">
        <v>8315</v>
      </c>
      <c r="R300" s="3" t="s">
        <v>8316</v>
      </c>
      <c r="S300" s="26">
        <v>42177.761782407411</v>
      </c>
      <c r="T300" s="26">
        <v>42198.041666666672</v>
      </c>
    </row>
    <row r="301" spans="1:20" ht="28.8" x14ac:dyDescent="0.3">
      <c r="A301" s="3">
        <v>3531</v>
      </c>
      <c r="B301" s="10" t="s">
        <v>3530</v>
      </c>
      <c r="C301" s="3" t="s">
        <v>7641</v>
      </c>
      <c r="D301" s="23">
        <v>1000</v>
      </c>
      <c r="E301" s="24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5" t="s">
        <v>8315</v>
      </c>
      <c r="R301" s="3" t="s">
        <v>8316</v>
      </c>
      <c r="S301" s="26">
        <v>42521.654328703706</v>
      </c>
      <c r="T301" s="26">
        <v>42551.654328703706</v>
      </c>
    </row>
    <row r="302" spans="1:20" ht="57.6" x14ac:dyDescent="0.3">
      <c r="A302" s="3">
        <v>3532</v>
      </c>
      <c r="B302" s="10" t="s">
        <v>3531</v>
      </c>
      <c r="C302" s="3" t="s">
        <v>7642</v>
      </c>
      <c r="D302" s="23">
        <v>960</v>
      </c>
      <c r="E302" s="24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5" t="s">
        <v>8315</v>
      </c>
      <c r="R302" s="3" t="s">
        <v>8316</v>
      </c>
      <c r="S302" s="26">
        <v>41884.599849537037</v>
      </c>
      <c r="T302" s="26">
        <v>41900.165972222225</v>
      </c>
    </row>
    <row r="303" spans="1:20" ht="57.6" x14ac:dyDescent="0.3">
      <c r="A303" s="3">
        <v>3533</v>
      </c>
      <c r="B303" s="10" t="s">
        <v>3532</v>
      </c>
      <c r="C303" s="3" t="s">
        <v>7643</v>
      </c>
      <c r="D303" s="23">
        <v>500</v>
      </c>
      <c r="E303" s="24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5" t="s">
        <v>8315</v>
      </c>
      <c r="R303" s="3" t="s">
        <v>8316</v>
      </c>
      <c r="S303" s="26">
        <v>42289.761192129634</v>
      </c>
      <c r="T303" s="26">
        <v>42319.802858796291</v>
      </c>
    </row>
    <row r="304" spans="1:20" ht="43.2" x14ac:dyDescent="0.3">
      <c r="A304" s="3">
        <v>3534</v>
      </c>
      <c r="B304" s="10" t="s">
        <v>3533</v>
      </c>
      <c r="C304" s="3" t="s">
        <v>7644</v>
      </c>
      <c r="D304" s="23">
        <v>5000</v>
      </c>
      <c r="E304" s="24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5" t="s">
        <v>8315</v>
      </c>
      <c r="R304" s="3" t="s">
        <v>8316</v>
      </c>
      <c r="S304" s="26">
        <v>42243.6252662037</v>
      </c>
      <c r="T304" s="26">
        <v>42278.6252662037</v>
      </c>
    </row>
    <row r="305" spans="1:20" ht="43.2" x14ac:dyDescent="0.3">
      <c r="A305" s="3">
        <v>3539</v>
      </c>
      <c r="B305" s="10" t="s">
        <v>3538</v>
      </c>
      <c r="C305" s="3" t="s">
        <v>7649</v>
      </c>
      <c r="D305" s="23">
        <v>600</v>
      </c>
      <c r="E305" s="24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5" t="s">
        <v>8315</v>
      </c>
      <c r="R305" s="3" t="s">
        <v>8316</v>
      </c>
      <c r="S305" s="26">
        <v>42600.756041666667</v>
      </c>
      <c r="T305" s="26">
        <v>42621.756041666667</v>
      </c>
    </row>
    <row r="306" spans="1:20" ht="43.2" x14ac:dyDescent="0.3">
      <c r="A306" s="3">
        <v>3542</v>
      </c>
      <c r="B306" s="10" t="s">
        <v>3541</v>
      </c>
      <c r="C306" s="3" t="s">
        <v>7652</v>
      </c>
      <c r="D306" s="23">
        <v>5500</v>
      </c>
      <c r="E306" s="24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5" t="s">
        <v>8315</v>
      </c>
      <c r="R306" s="3" t="s">
        <v>8316</v>
      </c>
      <c r="S306" s="26">
        <v>41829.599791666667</v>
      </c>
      <c r="T306" s="26">
        <v>41889.599791666667</v>
      </c>
    </row>
    <row r="307" spans="1:20" ht="43.2" x14ac:dyDescent="0.3">
      <c r="A307" s="3">
        <v>3544</v>
      </c>
      <c r="B307" s="10" t="s">
        <v>3543</v>
      </c>
      <c r="C307" s="3" t="s">
        <v>7654</v>
      </c>
      <c r="D307" s="23">
        <v>2500</v>
      </c>
      <c r="E307" s="24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5" t="s">
        <v>8315</v>
      </c>
      <c r="R307" s="3" t="s">
        <v>8316</v>
      </c>
      <c r="S307" s="26">
        <v>42040.831678240742</v>
      </c>
      <c r="T307" s="26">
        <v>42070.831678240742</v>
      </c>
    </row>
    <row r="308" spans="1:20" ht="57.6" x14ac:dyDescent="0.3">
      <c r="A308" s="3">
        <v>3545</v>
      </c>
      <c r="B308" s="10" t="s">
        <v>3544</v>
      </c>
      <c r="C308" s="3" t="s">
        <v>7655</v>
      </c>
      <c r="D308" s="23">
        <v>250</v>
      </c>
      <c r="E308" s="24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5" t="s">
        <v>8315</v>
      </c>
      <c r="R308" s="3" t="s">
        <v>8316</v>
      </c>
      <c r="S308" s="26">
        <v>42075.807395833333</v>
      </c>
      <c r="T308" s="26">
        <v>42105.807395833333</v>
      </c>
    </row>
    <row r="309" spans="1:20" ht="57.6" x14ac:dyDescent="0.3">
      <c r="A309" s="3">
        <v>3546</v>
      </c>
      <c r="B309" s="10" t="s">
        <v>3545</v>
      </c>
      <c r="C309" s="3" t="s">
        <v>7656</v>
      </c>
      <c r="D309" s="23">
        <v>1100</v>
      </c>
      <c r="E309" s="24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5" t="s">
        <v>8315</v>
      </c>
      <c r="R309" s="3" t="s">
        <v>8316</v>
      </c>
      <c r="S309" s="26">
        <v>42073.660694444443</v>
      </c>
      <c r="T309" s="26">
        <v>42095.165972222225</v>
      </c>
    </row>
    <row r="310" spans="1:20" ht="43.2" x14ac:dyDescent="0.3">
      <c r="A310" s="3">
        <v>3547</v>
      </c>
      <c r="B310" s="10" t="s">
        <v>3546</v>
      </c>
      <c r="C310" s="3" t="s">
        <v>7657</v>
      </c>
      <c r="D310" s="23">
        <v>35000</v>
      </c>
      <c r="E310" s="24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5" t="s">
        <v>8315</v>
      </c>
      <c r="R310" s="3" t="s">
        <v>8316</v>
      </c>
      <c r="S310" s="26">
        <v>42480.078715277778</v>
      </c>
      <c r="T310" s="26">
        <v>42504.165972222225</v>
      </c>
    </row>
    <row r="311" spans="1:20" ht="43.2" x14ac:dyDescent="0.3">
      <c r="A311" s="3">
        <v>3548</v>
      </c>
      <c r="B311" s="10" t="s">
        <v>3547</v>
      </c>
      <c r="C311" s="3" t="s">
        <v>7658</v>
      </c>
      <c r="D311" s="23">
        <v>2100</v>
      </c>
      <c r="E311" s="24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5" t="s">
        <v>8315</v>
      </c>
      <c r="R311" s="3" t="s">
        <v>8316</v>
      </c>
      <c r="S311" s="26">
        <v>42411.942291666666</v>
      </c>
      <c r="T311" s="26">
        <v>42434.041666666672</v>
      </c>
    </row>
    <row r="312" spans="1:20" ht="57.6" x14ac:dyDescent="0.3">
      <c r="A312" s="3">
        <v>3551</v>
      </c>
      <c r="B312" s="10" t="s">
        <v>3550</v>
      </c>
      <c r="C312" s="3" t="s">
        <v>7661</v>
      </c>
      <c r="D312" s="23">
        <v>1500</v>
      </c>
      <c r="E312" s="24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5" t="s">
        <v>8315</v>
      </c>
      <c r="R312" s="3" t="s">
        <v>8316</v>
      </c>
      <c r="S312" s="26">
        <v>41753.515856481477</v>
      </c>
      <c r="T312" s="26">
        <v>41781.921527777777</v>
      </c>
    </row>
    <row r="313" spans="1:20" ht="57.6" x14ac:dyDescent="0.3">
      <c r="A313" s="3">
        <v>3553</v>
      </c>
      <c r="B313" s="10" t="s">
        <v>3552</v>
      </c>
      <c r="C313" s="3" t="s">
        <v>7663</v>
      </c>
      <c r="D313" s="23">
        <v>5500</v>
      </c>
      <c r="E313" s="24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5" t="s">
        <v>8315</v>
      </c>
      <c r="R313" s="3" t="s">
        <v>8316</v>
      </c>
      <c r="S313" s="26">
        <v>42196.028703703705</v>
      </c>
      <c r="T313" s="26">
        <v>42228</v>
      </c>
    </row>
    <row r="314" spans="1:20" ht="43.2" x14ac:dyDescent="0.3">
      <c r="A314" s="3">
        <v>3554</v>
      </c>
      <c r="B314" s="10" t="s">
        <v>3553</v>
      </c>
      <c r="C314" s="3" t="s">
        <v>7664</v>
      </c>
      <c r="D314" s="23">
        <v>5000</v>
      </c>
      <c r="E314" s="24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5" t="s">
        <v>8315</v>
      </c>
      <c r="R314" s="3" t="s">
        <v>8316</v>
      </c>
      <c r="S314" s="26">
        <v>42016.050451388888</v>
      </c>
      <c r="T314" s="26">
        <v>42046.708333333328</v>
      </c>
    </row>
    <row r="315" spans="1:20" ht="57.6" x14ac:dyDescent="0.3">
      <c r="A315" s="3">
        <v>3557</v>
      </c>
      <c r="B315" s="10" t="s">
        <v>3556</v>
      </c>
      <c r="C315" s="3" t="s">
        <v>7667</v>
      </c>
      <c r="D315" s="23">
        <v>100000</v>
      </c>
      <c r="E315" s="24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5" t="s">
        <v>8315</v>
      </c>
      <c r="R315" s="3" t="s">
        <v>8316</v>
      </c>
      <c r="S315" s="26">
        <v>41730.276747685188</v>
      </c>
      <c r="T315" s="26">
        <v>41764.276747685188</v>
      </c>
    </row>
    <row r="316" spans="1:20" ht="115.2" x14ac:dyDescent="0.3">
      <c r="A316" s="3">
        <v>3561</v>
      </c>
      <c r="B316" s="10" t="s">
        <v>3560</v>
      </c>
      <c r="C316" s="3" t="s">
        <v>7671</v>
      </c>
      <c r="D316" s="23">
        <v>2500</v>
      </c>
      <c r="E316" s="24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5" t="s">
        <v>8315</v>
      </c>
      <c r="R316" s="3" t="s">
        <v>8316</v>
      </c>
      <c r="S316" s="26">
        <v>42203.680300925931</v>
      </c>
      <c r="T316" s="26">
        <v>42221.774999999994</v>
      </c>
    </row>
    <row r="317" spans="1:20" ht="57.6" x14ac:dyDescent="0.3">
      <c r="A317" s="3">
        <v>3565</v>
      </c>
      <c r="B317" s="10" t="s">
        <v>3564</v>
      </c>
      <c r="C317" s="3" t="s">
        <v>7675</v>
      </c>
      <c r="D317" s="23">
        <v>900</v>
      </c>
      <c r="E317" s="24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5" t="s">
        <v>8315</v>
      </c>
      <c r="R317" s="3" t="s">
        <v>8316</v>
      </c>
      <c r="S317" s="26">
        <v>41974.743148148147</v>
      </c>
      <c r="T317" s="26">
        <v>42004.743148148147</v>
      </c>
    </row>
    <row r="318" spans="1:20" ht="43.2" x14ac:dyDescent="0.3">
      <c r="A318" s="3">
        <v>3568</v>
      </c>
      <c r="B318" s="10" t="s">
        <v>3567</v>
      </c>
      <c r="C318" s="3" t="s">
        <v>7678</v>
      </c>
      <c r="D318" s="23">
        <v>1000</v>
      </c>
      <c r="E318" s="24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5" t="s">
        <v>8315</v>
      </c>
      <c r="R318" s="3" t="s">
        <v>8316</v>
      </c>
      <c r="S318" s="26">
        <v>41869.740671296298</v>
      </c>
      <c r="T318" s="26">
        <v>41899.740671296298</v>
      </c>
    </row>
    <row r="319" spans="1:20" ht="43.2" x14ac:dyDescent="0.3">
      <c r="A319" s="3">
        <v>3569</v>
      </c>
      <c r="B319" s="10" t="s">
        <v>3568</v>
      </c>
      <c r="C319" s="3" t="s">
        <v>7679</v>
      </c>
      <c r="D319" s="23">
        <v>5000</v>
      </c>
      <c r="E319" s="24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5" t="s">
        <v>8315</v>
      </c>
      <c r="R319" s="3" t="s">
        <v>8316</v>
      </c>
      <c r="S319" s="26">
        <v>41982.688611111109</v>
      </c>
      <c r="T319" s="26">
        <v>42012.688611111109</v>
      </c>
    </row>
    <row r="320" spans="1:20" ht="43.2" x14ac:dyDescent="0.3">
      <c r="A320" s="3">
        <v>3570</v>
      </c>
      <c r="B320" s="10" t="s">
        <v>3569</v>
      </c>
      <c r="C320" s="3" t="s">
        <v>7680</v>
      </c>
      <c r="D320" s="23">
        <v>2000</v>
      </c>
      <c r="E320" s="24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5" t="s">
        <v>8315</v>
      </c>
      <c r="R320" s="3" t="s">
        <v>8316</v>
      </c>
      <c r="S320" s="26">
        <v>41976.331979166673</v>
      </c>
      <c r="T320" s="26">
        <v>42004.291666666672</v>
      </c>
    </row>
    <row r="321" spans="1:20" ht="57.6" x14ac:dyDescent="0.3">
      <c r="A321" s="3">
        <v>3574</v>
      </c>
      <c r="B321" s="10" t="s">
        <v>3573</v>
      </c>
      <c r="C321" s="3" t="s">
        <v>7684</v>
      </c>
      <c r="D321" s="23">
        <v>5800</v>
      </c>
      <c r="E321" s="24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5" t="s">
        <v>8315</v>
      </c>
      <c r="R321" s="3" t="s">
        <v>8316</v>
      </c>
      <c r="S321" s="26">
        <v>41926.942685185182</v>
      </c>
      <c r="T321" s="26">
        <v>41956.984351851846</v>
      </c>
    </row>
    <row r="322" spans="1:20" ht="57.6" x14ac:dyDescent="0.3">
      <c r="A322" s="3">
        <v>3575</v>
      </c>
      <c r="B322" s="10" t="s">
        <v>3574</v>
      </c>
      <c r="C322" s="3" t="s">
        <v>7685</v>
      </c>
      <c r="D322" s="23">
        <v>10000</v>
      </c>
      <c r="E322" s="24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5" t="s">
        <v>8315</v>
      </c>
      <c r="R322" s="3" t="s">
        <v>8316</v>
      </c>
      <c r="S322" s="26">
        <v>42561.783877314811</v>
      </c>
      <c r="T322" s="26">
        <v>42593.165972222225</v>
      </c>
    </row>
    <row r="323" spans="1:20" ht="43.2" x14ac:dyDescent="0.3">
      <c r="A323" s="3">
        <v>3576</v>
      </c>
      <c r="B323" s="10" t="s">
        <v>3575</v>
      </c>
      <c r="C323" s="3" t="s">
        <v>7686</v>
      </c>
      <c r="D323" s="23">
        <v>100</v>
      </c>
      <c r="E323" s="24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5" t="s">
        <v>8315</v>
      </c>
      <c r="R323" s="3" t="s">
        <v>8316</v>
      </c>
      <c r="S323" s="26">
        <v>42649.54923611111</v>
      </c>
      <c r="T323" s="26">
        <v>42709.590902777782</v>
      </c>
    </row>
    <row r="324" spans="1:20" ht="43.2" x14ac:dyDescent="0.3">
      <c r="A324" s="3">
        <v>3577</v>
      </c>
      <c r="B324" s="10" t="s">
        <v>3576</v>
      </c>
      <c r="C324" s="3" t="s">
        <v>7687</v>
      </c>
      <c r="D324" s="23">
        <v>600</v>
      </c>
      <c r="E324" s="24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5" t="s">
        <v>8315</v>
      </c>
      <c r="R324" s="3" t="s">
        <v>8316</v>
      </c>
      <c r="S324" s="26">
        <v>42093.786840277782</v>
      </c>
      <c r="T324" s="26">
        <v>42120.26944444445</v>
      </c>
    </row>
    <row r="325" spans="1:20" ht="43.2" x14ac:dyDescent="0.3">
      <c r="A325" s="3">
        <v>3580</v>
      </c>
      <c r="B325" s="10" t="s">
        <v>3579</v>
      </c>
      <c r="C325" s="3" t="s">
        <v>7690</v>
      </c>
      <c r="D325" s="23">
        <v>900</v>
      </c>
      <c r="E325" s="24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5" t="s">
        <v>8315</v>
      </c>
      <c r="R325" s="3" t="s">
        <v>8316</v>
      </c>
      <c r="S325" s="26">
        <v>42026.176180555558</v>
      </c>
      <c r="T325" s="26">
        <v>42064.207638888889</v>
      </c>
    </row>
    <row r="326" spans="1:20" ht="43.2" x14ac:dyDescent="0.3">
      <c r="A326" s="3">
        <v>3582</v>
      </c>
      <c r="B326" s="10" t="s">
        <v>3581</v>
      </c>
      <c r="C326" s="3" t="s">
        <v>7692</v>
      </c>
      <c r="D326" s="23">
        <v>1000</v>
      </c>
      <c r="E326" s="24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5" t="s">
        <v>8315</v>
      </c>
      <c r="R326" s="3" t="s">
        <v>8316</v>
      </c>
      <c r="S326" s="26">
        <v>42451.095856481479</v>
      </c>
      <c r="T326" s="26">
        <v>42465.095856481479</v>
      </c>
    </row>
    <row r="327" spans="1:20" ht="57.6" x14ac:dyDescent="0.3">
      <c r="A327" s="3">
        <v>3583</v>
      </c>
      <c r="B327" s="10" t="s">
        <v>3582</v>
      </c>
      <c r="C327" s="3" t="s">
        <v>7693</v>
      </c>
      <c r="D327" s="23">
        <v>3000</v>
      </c>
      <c r="E327" s="24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5" t="s">
        <v>8315</v>
      </c>
      <c r="R327" s="3" t="s">
        <v>8316</v>
      </c>
      <c r="S327" s="26">
        <v>42418.425983796296</v>
      </c>
      <c r="T327" s="26">
        <v>42478.384317129632</v>
      </c>
    </row>
    <row r="328" spans="1:20" ht="43.2" x14ac:dyDescent="0.3">
      <c r="A328" s="3">
        <v>3585</v>
      </c>
      <c r="B328" s="10" t="s">
        <v>3584</v>
      </c>
      <c r="C328" s="3" t="s">
        <v>7695</v>
      </c>
      <c r="D328" s="23">
        <v>3400</v>
      </c>
      <c r="E328" s="24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5" t="s">
        <v>8315</v>
      </c>
      <c r="R328" s="3" t="s">
        <v>8316</v>
      </c>
      <c r="S328" s="26">
        <v>41964.716319444444</v>
      </c>
      <c r="T328" s="26">
        <v>41994.716319444444</v>
      </c>
    </row>
    <row r="329" spans="1:20" ht="28.8" x14ac:dyDescent="0.3">
      <c r="A329" s="3">
        <v>3586</v>
      </c>
      <c r="B329" s="10" t="s">
        <v>3585</v>
      </c>
      <c r="C329" s="3" t="s">
        <v>7696</v>
      </c>
      <c r="D329" s="23">
        <v>7500</v>
      </c>
      <c r="E329" s="24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5" t="s">
        <v>8315</v>
      </c>
      <c r="R329" s="3" t="s">
        <v>8316</v>
      </c>
      <c r="S329" s="26">
        <v>42576.697569444441</v>
      </c>
      <c r="T329" s="26">
        <v>42636.697569444441</v>
      </c>
    </row>
    <row r="330" spans="1:20" ht="43.2" x14ac:dyDescent="0.3">
      <c r="A330" s="3">
        <v>3589</v>
      </c>
      <c r="B330" s="10" t="s">
        <v>3588</v>
      </c>
      <c r="C330" s="3" t="s">
        <v>7699</v>
      </c>
      <c r="D330" s="23">
        <v>4000</v>
      </c>
      <c r="E330" s="24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5" t="s">
        <v>8315</v>
      </c>
      <c r="R330" s="3" t="s">
        <v>8316</v>
      </c>
      <c r="S330" s="26">
        <v>42125.647534722222</v>
      </c>
      <c r="T330" s="26">
        <v>42150.647534722222</v>
      </c>
    </row>
    <row r="331" spans="1:20" ht="43.2" x14ac:dyDescent="0.3">
      <c r="A331" s="3">
        <v>3591</v>
      </c>
      <c r="B331" s="10" t="s">
        <v>3590</v>
      </c>
      <c r="C331" s="3" t="s">
        <v>7701</v>
      </c>
      <c r="D331" s="23">
        <v>700</v>
      </c>
      <c r="E331" s="24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5" t="s">
        <v>8315</v>
      </c>
      <c r="R331" s="3" t="s">
        <v>8316</v>
      </c>
      <c r="S331" s="26">
        <v>42003.948425925926</v>
      </c>
      <c r="T331" s="26">
        <v>42028.207638888889</v>
      </c>
    </row>
    <row r="332" spans="1:20" ht="43.2" x14ac:dyDescent="0.3">
      <c r="A332" s="3">
        <v>3592</v>
      </c>
      <c r="B332" s="10" t="s">
        <v>3591</v>
      </c>
      <c r="C332" s="3" t="s">
        <v>7702</v>
      </c>
      <c r="D332" s="23">
        <v>2000</v>
      </c>
      <c r="E332" s="24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5" t="s">
        <v>8315</v>
      </c>
      <c r="R332" s="3" t="s">
        <v>8316</v>
      </c>
      <c r="S332" s="26">
        <v>41988.829942129625</v>
      </c>
      <c r="T332" s="26">
        <v>42046.207638888889</v>
      </c>
    </row>
    <row r="333" spans="1:20" ht="43.2" x14ac:dyDescent="0.3">
      <c r="A333" s="3">
        <v>3593</v>
      </c>
      <c r="B333" s="10" t="s">
        <v>3592</v>
      </c>
      <c r="C333" s="3" t="s">
        <v>7703</v>
      </c>
      <c r="D333" s="23">
        <v>3000</v>
      </c>
      <c r="E333" s="24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5" t="s">
        <v>8315</v>
      </c>
      <c r="R333" s="3" t="s">
        <v>8316</v>
      </c>
      <c r="S333" s="26">
        <v>41974.898599537039</v>
      </c>
      <c r="T333" s="26">
        <v>42009.851388888885</v>
      </c>
    </row>
    <row r="334" spans="1:20" ht="57.6" x14ac:dyDescent="0.3">
      <c r="A334" s="3">
        <v>3594</v>
      </c>
      <c r="B334" s="10" t="s">
        <v>3593</v>
      </c>
      <c r="C334" s="3" t="s">
        <v>7704</v>
      </c>
      <c r="D334" s="23">
        <v>1600</v>
      </c>
      <c r="E334" s="24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5" t="s">
        <v>8315</v>
      </c>
      <c r="R334" s="3" t="s">
        <v>8316</v>
      </c>
      <c r="S334" s="26">
        <v>42592.066921296297</v>
      </c>
      <c r="T334" s="26">
        <v>42617.066921296297</v>
      </c>
    </row>
    <row r="335" spans="1:20" ht="28.8" x14ac:dyDescent="0.3">
      <c r="A335" s="3">
        <v>3595</v>
      </c>
      <c r="B335" s="10" t="s">
        <v>3594</v>
      </c>
      <c r="C335" s="3" t="s">
        <v>7705</v>
      </c>
      <c r="D335" s="23">
        <v>2600</v>
      </c>
      <c r="E335" s="24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5" t="s">
        <v>8315</v>
      </c>
      <c r="R335" s="3" t="s">
        <v>8316</v>
      </c>
      <c r="S335" s="26">
        <v>42050.008368055554</v>
      </c>
      <c r="T335" s="26">
        <v>42076.290972222225</v>
      </c>
    </row>
    <row r="336" spans="1:20" ht="28.8" x14ac:dyDescent="0.3">
      <c r="A336" s="3">
        <v>3597</v>
      </c>
      <c r="B336" s="10" t="s">
        <v>3596</v>
      </c>
      <c r="C336" s="3" t="s">
        <v>7707</v>
      </c>
      <c r="D336" s="23">
        <v>2500</v>
      </c>
      <c r="E336" s="24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5" t="s">
        <v>8315</v>
      </c>
      <c r="R336" s="3" t="s">
        <v>8316</v>
      </c>
      <c r="S336" s="26">
        <v>42417.585532407407</v>
      </c>
      <c r="T336" s="26">
        <v>42432.249305555553</v>
      </c>
    </row>
    <row r="337" spans="1:20" ht="43.2" x14ac:dyDescent="0.3">
      <c r="A337" s="3">
        <v>3598</v>
      </c>
      <c r="B337" s="10" t="s">
        <v>3597</v>
      </c>
      <c r="C337" s="3" t="s">
        <v>7708</v>
      </c>
      <c r="D337" s="23">
        <v>1000</v>
      </c>
      <c r="E337" s="24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5" t="s">
        <v>8315</v>
      </c>
      <c r="R337" s="3" t="s">
        <v>8316</v>
      </c>
      <c r="S337" s="26">
        <v>41866.79886574074</v>
      </c>
      <c r="T337" s="26">
        <v>41885.207638888889</v>
      </c>
    </row>
    <row r="338" spans="1:20" ht="43.2" x14ac:dyDescent="0.3">
      <c r="A338" s="3">
        <v>3599</v>
      </c>
      <c r="B338" s="10" t="s">
        <v>3598</v>
      </c>
      <c r="C338" s="3" t="s">
        <v>7709</v>
      </c>
      <c r="D338" s="23">
        <v>500</v>
      </c>
      <c r="E338" s="24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5" t="s">
        <v>8315</v>
      </c>
      <c r="R338" s="3" t="s">
        <v>8316</v>
      </c>
      <c r="S338" s="26">
        <v>42220.79487268519</v>
      </c>
      <c r="T338" s="26">
        <v>42246</v>
      </c>
    </row>
    <row r="339" spans="1:20" ht="28.8" x14ac:dyDescent="0.3">
      <c r="A339" s="3">
        <v>3600</v>
      </c>
      <c r="B339" s="10" t="s">
        <v>3599</v>
      </c>
      <c r="C339" s="3" t="s">
        <v>7710</v>
      </c>
      <c r="D339" s="23">
        <v>10</v>
      </c>
      <c r="E339" s="24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5" t="s">
        <v>8315</v>
      </c>
      <c r="R339" s="3" t="s">
        <v>8316</v>
      </c>
      <c r="S339" s="26">
        <v>42628.849120370374</v>
      </c>
      <c r="T339" s="26">
        <v>42656.849120370374</v>
      </c>
    </row>
    <row r="340" spans="1:20" ht="57.6" x14ac:dyDescent="0.3">
      <c r="A340" s="3">
        <v>3602</v>
      </c>
      <c r="B340" s="10" t="s">
        <v>3601</v>
      </c>
      <c r="C340" s="3" t="s">
        <v>7712</v>
      </c>
      <c r="D340" s="23">
        <v>4000</v>
      </c>
      <c r="E340" s="24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5" t="s">
        <v>8315</v>
      </c>
      <c r="R340" s="3" t="s">
        <v>8316</v>
      </c>
      <c r="S340" s="26">
        <v>42447.894432870366</v>
      </c>
      <c r="T340" s="26">
        <v>42507.894432870366</v>
      </c>
    </row>
    <row r="341" spans="1:20" ht="43.2" x14ac:dyDescent="0.3">
      <c r="A341" s="3">
        <v>3603</v>
      </c>
      <c r="B341" s="10" t="s">
        <v>3602</v>
      </c>
      <c r="C341" s="3" t="s">
        <v>7713</v>
      </c>
      <c r="D341" s="23">
        <v>1500</v>
      </c>
      <c r="E341" s="24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5" t="s">
        <v>8315</v>
      </c>
      <c r="R341" s="3" t="s">
        <v>8316</v>
      </c>
      <c r="S341" s="26">
        <v>42283.864351851851</v>
      </c>
      <c r="T341" s="26">
        <v>42313.906018518523</v>
      </c>
    </row>
    <row r="342" spans="1:20" ht="57.6" x14ac:dyDescent="0.3">
      <c r="A342" s="3">
        <v>3604</v>
      </c>
      <c r="B342" s="10" t="s">
        <v>3603</v>
      </c>
      <c r="C342" s="3" t="s">
        <v>7714</v>
      </c>
      <c r="D342" s="23">
        <v>3000</v>
      </c>
      <c r="E342" s="24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5" t="s">
        <v>8315</v>
      </c>
      <c r="R342" s="3" t="s">
        <v>8316</v>
      </c>
      <c r="S342" s="26">
        <v>42483.015694444446</v>
      </c>
      <c r="T342" s="26">
        <v>42489.290972222225</v>
      </c>
    </row>
    <row r="343" spans="1:20" ht="43.2" x14ac:dyDescent="0.3">
      <c r="A343" s="3">
        <v>3613</v>
      </c>
      <c r="B343" s="10" t="s">
        <v>3612</v>
      </c>
      <c r="C343" s="3" t="s">
        <v>7723</v>
      </c>
      <c r="D343" s="23">
        <v>1250</v>
      </c>
      <c r="E343" s="24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5" t="s">
        <v>8315</v>
      </c>
      <c r="R343" s="3" t="s">
        <v>8316</v>
      </c>
      <c r="S343" s="26">
        <v>41788.58997685185</v>
      </c>
      <c r="T343" s="26">
        <v>41818.58997685185</v>
      </c>
    </row>
    <row r="344" spans="1:20" ht="43.2" x14ac:dyDescent="0.3">
      <c r="A344" s="3">
        <v>3614</v>
      </c>
      <c r="B344" s="10" t="s">
        <v>3439</v>
      </c>
      <c r="C344" s="3" t="s">
        <v>7724</v>
      </c>
      <c r="D344" s="23">
        <v>2500</v>
      </c>
      <c r="E344" s="24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5" t="s">
        <v>8315</v>
      </c>
      <c r="R344" s="3" t="s">
        <v>8316</v>
      </c>
      <c r="S344" s="26">
        <v>42144.041851851856</v>
      </c>
      <c r="T344" s="26">
        <v>42174.041851851856</v>
      </c>
    </row>
    <row r="345" spans="1:20" ht="57.6" x14ac:dyDescent="0.3">
      <c r="A345" s="3">
        <v>3619</v>
      </c>
      <c r="B345" s="10" t="s">
        <v>3617</v>
      </c>
      <c r="C345" s="3" t="s">
        <v>7729</v>
      </c>
      <c r="D345" s="23">
        <v>1000</v>
      </c>
      <c r="E345" s="24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5" t="s">
        <v>8315</v>
      </c>
      <c r="R345" s="3" t="s">
        <v>8316</v>
      </c>
      <c r="S345" s="26">
        <v>42661.132245370376</v>
      </c>
      <c r="T345" s="26">
        <v>42693.916666666672</v>
      </c>
    </row>
    <row r="346" spans="1:20" ht="57.6" x14ac:dyDescent="0.3">
      <c r="A346" s="3">
        <v>3620</v>
      </c>
      <c r="B346" s="10" t="s">
        <v>3618</v>
      </c>
      <c r="C346" s="3" t="s">
        <v>7730</v>
      </c>
      <c r="D346" s="23">
        <v>10500</v>
      </c>
      <c r="E346" s="24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5" t="s">
        <v>8315</v>
      </c>
      <c r="R346" s="3" t="s">
        <v>8316</v>
      </c>
      <c r="S346" s="26">
        <v>42037.938206018516</v>
      </c>
      <c r="T346" s="26">
        <v>42068.166666666672</v>
      </c>
    </row>
    <row r="347" spans="1:20" ht="57.6" x14ac:dyDescent="0.3">
      <c r="A347" s="3">
        <v>3621</v>
      </c>
      <c r="B347" s="10" t="s">
        <v>3619</v>
      </c>
      <c r="C347" s="3" t="s">
        <v>7731</v>
      </c>
      <c r="D347" s="23">
        <v>3000</v>
      </c>
      <c r="E347" s="24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5" t="s">
        <v>8315</v>
      </c>
      <c r="R347" s="3" t="s">
        <v>8316</v>
      </c>
      <c r="S347" s="26">
        <v>42619.935694444444</v>
      </c>
      <c r="T347" s="26">
        <v>42643.875</v>
      </c>
    </row>
    <row r="348" spans="1:20" ht="28.8" x14ac:dyDescent="0.3">
      <c r="A348" s="3">
        <v>3622</v>
      </c>
      <c r="B348" s="10" t="s">
        <v>3620</v>
      </c>
      <c r="C348" s="3" t="s">
        <v>7732</v>
      </c>
      <c r="D348" s="23">
        <v>1000</v>
      </c>
      <c r="E348" s="24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5" t="s">
        <v>8315</v>
      </c>
      <c r="R348" s="3" t="s">
        <v>8316</v>
      </c>
      <c r="S348" s="26">
        <v>41877.221886574072</v>
      </c>
      <c r="T348" s="26">
        <v>41910.140972222223</v>
      </c>
    </row>
    <row r="349" spans="1:20" ht="28.8" x14ac:dyDescent="0.3">
      <c r="A349" s="3">
        <v>3623</v>
      </c>
      <c r="B349" s="10" t="s">
        <v>3621</v>
      </c>
      <c r="C349" s="3" t="s">
        <v>7733</v>
      </c>
      <c r="D349" s="23">
        <v>2500</v>
      </c>
      <c r="E349" s="24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5" t="s">
        <v>8315</v>
      </c>
      <c r="R349" s="3" t="s">
        <v>8316</v>
      </c>
      <c r="S349" s="26">
        <v>41828.736921296295</v>
      </c>
      <c r="T349" s="26">
        <v>41846.291666666664</v>
      </c>
    </row>
    <row r="350" spans="1:20" ht="72" x14ac:dyDescent="0.3">
      <c r="A350" s="3">
        <v>3624</v>
      </c>
      <c r="B350" s="10" t="s">
        <v>3622</v>
      </c>
      <c r="C350" s="3" t="s">
        <v>7734</v>
      </c>
      <c r="D350" s="23">
        <v>3000</v>
      </c>
      <c r="E350" s="24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5" t="s">
        <v>8315</v>
      </c>
      <c r="R350" s="3" t="s">
        <v>8316</v>
      </c>
      <c r="S350" s="26">
        <v>42545.774189814809</v>
      </c>
      <c r="T350" s="26">
        <v>42605.774189814809</v>
      </c>
    </row>
    <row r="351" spans="1:20" ht="57.6" x14ac:dyDescent="0.3">
      <c r="A351" s="3">
        <v>3627</v>
      </c>
      <c r="B351" s="10" t="s">
        <v>3625</v>
      </c>
      <c r="C351" s="3" t="s">
        <v>7737</v>
      </c>
      <c r="D351" s="23">
        <v>2000</v>
      </c>
      <c r="E351" s="24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5" t="s">
        <v>8315</v>
      </c>
      <c r="R351" s="3" t="s">
        <v>8316</v>
      </c>
      <c r="S351" s="26">
        <v>42460.741747685184</v>
      </c>
      <c r="T351" s="26">
        <v>42511.165972222225</v>
      </c>
    </row>
    <row r="352" spans="1:20" ht="28.8" x14ac:dyDescent="0.3">
      <c r="A352" s="3">
        <v>3648</v>
      </c>
      <c r="B352" s="10" t="s">
        <v>3646</v>
      </c>
      <c r="C352" s="3" t="s">
        <v>7758</v>
      </c>
      <c r="D352" s="23">
        <v>40000</v>
      </c>
      <c r="E352" s="24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5" t="s">
        <v>8315</v>
      </c>
      <c r="R352" s="3" t="s">
        <v>8316</v>
      </c>
      <c r="S352" s="26">
        <v>41887.292187500003</v>
      </c>
      <c r="T352" s="26">
        <v>41917.292187500003</v>
      </c>
    </row>
    <row r="353" spans="1:20" ht="43.2" x14ac:dyDescent="0.3">
      <c r="A353" s="3">
        <v>3651</v>
      </c>
      <c r="B353" s="10" t="s">
        <v>3649</v>
      </c>
      <c r="C353" s="3" t="s">
        <v>7761</v>
      </c>
      <c r="D353" s="23">
        <v>500</v>
      </c>
      <c r="E353" s="24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5" t="s">
        <v>8315</v>
      </c>
      <c r="R353" s="3" t="s">
        <v>8316</v>
      </c>
      <c r="S353" s="26">
        <v>41828.646319444444</v>
      </c>
      <c r="T353" s="26">
        <v>41861.665972222225</v>
      </c>
    </row>
    <row r="354" spans="1:20" ht="57.6" x14ac:dyDescent="0.3">
      <c r="A354" s="3">
        <v>3655</v>
      </c>
      <c r="B354" s="10" t="s">
        <v>3652</v>
      </c>
      <c r="C354" s="3" t="s">
        <v>7765</v>
      </c>
      <c r="D354" s="23">
        <v>5000</v>
      </c>
      <c r="E354" s="24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5" t="s">
        <v>8315</v>
      </c>
      <c r="R354" s="3" t="s">
        <v>8316</v>
      </c>
      <c r="S354" s="26">
        <v>42173.803217592591</v>
      </c>
      <c r="T354" s="26">
        <v>42203.290972222225</v>
      </c>
    </row>
    <row r="355" spans="1:20" ht="28.8" x14ac:dyDescent="0.3">
      <c r="A355" s="3">
        <v>3658</v>
      </c>
      <c r="B355" s="10" t="s">
        <v>3655</v>
      </c>
      <c r="C355" s="3" t="s">
        <v>7768</v>
      </c>
      <c r="D355" s="23">
        <v>1500</v>
      </c>
      <c r="E355" s="24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5" t="s">
        <v>8315</v>
      </c>
      <c r="R355" s="3" t="s">
        <v>8316</v>
      </c>
      <c r="S355" s="26">
        <v>41775.858564814815</v>
      </c>
      <c r="T355" s="26">
        <v>41822.165972222225</v>
      </c>
    </row>
    <row r="356" spans="1:20" ht="43.2" x14ac:dyDescent="0.3">
      <c r="A356" s="3">
        <v>3659</v>
      </c>
      <c r="B356" s="10" t="s">
        <v>3656</v>
      </c>
      <c r="C356" s="3" t="s">
        <v>7769</v>
      </c>
      <c r="D356" s="23">
        <v>3000</v>
      </c>
      <c r="E356" s="24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5" t="s">
        <v>8315</v>
      </c>
      <c r="R356" s="3" t="s">
        <v>8316</v>
      </c>
      <c r="S356" s="26">
        <v>42055.277199074073</v>
      </c>
      <c r="T356" s="26">
        <v>42082.610416666663</v>
      </c>
    </row>
    <row r="357" spans="1:20" ht="43.2" x14ac:dyDescent="0.3">
      <c r="A357" s="3">
        <v>3661</v>
      </c>
      <c r="B357" s="10" t="s">
        <v>3658</v>
      </c>
      <c r="C357" s="3" t="s">
        <v>7771</v>
      </c>
      <c r="D357" s="23">
        <v>3000</v>
      </c>
      <c r="E357" s="24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5" t="s">
        <v>8315</v>
      </c>
      <c r="R357" s="3" t="s">
        <v>8316</v>
      </c>
      <c r="S357" s="26">
        <v>42447.896666666667</v>
      </c>
      <c r="T357" s="26">
        <v>42470.166666666672</v>
      </c>
    </row>
    <row r="358" spans="1:20" ht="57.6" x14ac:dyDescent="0.3">
      <c r="A358" s="3">
        <v>3664</v>
      </c>
      <c r="B358" s="10" t="s">
        <v>3661</v>
      </c>
      <c r="C358" s="3" t="s">
        <v>7774</v>
      </c>
      <c r="D358" s="23">
        <v>800</v>
      </c>
      <c r="E358" s="24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5" t="s">
        <v>8315</v>
      </c>
      <c r="R358" s="3" t="s">
        <v>8316</v>
      </c>
      <c r="S358" s="26">
        <v>42523.248715277776</v>
      </c>
      <c r="T358" s="26">
        <v>42537.248715277776</v>
      </c>
    </row>
    <row r="359" spans="1:20" ht="28.8" x14ac:dyDescent="0.3">
      <c r="A359" s="3">
        <v>3666</v>
      </c>
      <c r="B359" s="10" t="s">
        <v>3663</v>
      </c>
      <c r="C359" s="3" t="s">
        <v>7776</v>
      </c>
      <c r="D359" s="23">
        <v>1200</v>
      </c>
      <c r="E359" s="24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5" t="s">
        <v>8315</v>
      </c>
      <c r="R359" s="3" t="s">
        <v>8316</v>
      </c>
      <c r="S359" s="26">
        <v>41822.90488425926</v>
      </c>
      <c r="T359" s="26">
        <v>41844.291666666664</v>
      </c>
    </row>
    <row r="360" spans="1:20" ht="57.6" x14ac:dyDescent="0.3">
      <c r="A360" s="3">
        <v>3668</v>
      </c>
      <c r="B360" s="10" t="s">
        <v>3665</v>
      </c>
      <c r="C360" s="3" t="s">
        <v>7778</v>
      </c>
      <c r="D360" s="23">
        <v>1000</v>
      </c>
      <c r="E360" s="24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5" t="s">
        <v>8315</v>
      </c>
      <c r="R360" s="3" t="s">
        <v>8316</v>
      </c>
      <c r="S360" s="26">
        <v>42185.556157407409</v>
      </c>
      <c r="T360" s="26">
        <v>42208.772916666669</v>
      </c>
    </row>
    <row r="361" spans="1:20" ht="57.6" x14ac:dyDescent="0.3">
      <c r="A361" s="3">
        <v>3671</v>
      </c>
      <c r="B361" s="10" t="s">
        <v>3668</v>
      </c>
      <c r="C361" s="3" t="s">
        <v>7781</v>
      </c>
      <c r="D361" s="23">
        <v>3500</v>
      </c>
      <c r="E361" s="24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5" t="s">
        <v>8315</v>
      </c>
      <c r="R361" s="3" t="s">
        <v>8316</v>
      </c>
      <c r="S361" s="26">
        <v>41820.62809027778</v>
      </c>
      <c r="T361" s="26">
        <v>41841.165972222225</v>
      </c>
    </row>
    <row r="362" spans="1:20" ht="57.6" x14ac:dyDescent="0.3">
      <c r="A362" s="3">
        <v>3676</v>
      </c>
      <c r="B362" s="10" t="s">
        <v>3673</v>
      </c>
      <c r="C362" s="3" t="s">
        <v>7786</v>
      </c>
      <c r="D362" s="23">
        <v>800</v>
      </c>
      <c r="E362" s="24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5" t="s">
        <v>8315</v>
      </c>
      <c r="R362" s="3" t="s">
        <v>8316</v>
      </c>
      <c r="S362" s="26">
        <v>41876.815787037034</v>
      </c>
      <c r="T362" s="26">
        <v>41894.815787037034</v>
      </c>
    </row>
    <row r="363" spans="1:20" ht="43.2" x14ac:dyDescent="0.3">
      <c r="A363" s="3">
        <v>3677</v>
      </c>
      <c r="B363" s="10" t="s">
        <v>3674</v>
      </c>
      <c r="C363" s="3" t="s">
        <v>7787</v>
      </c>
      <c r="D363" s="23">
        <v>12000</v>
      </c>
      <c r="E363" s="24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5" t="s">
        <v>8315</v>
      </c>
      <c r="R363" s="3" t="s">
        <v>8316</v>
      </c>
      <c r="S363" s="26">
        <v>41802.574282407404</v>
      </c>
      <c r="T363" s="26">
        <v>41823.165972222225</v>
      </c>
    </row>
    <row r="364" spans="1:20" ht="57.6" x14ac:dyDescent="0.3">
      <c r="A364" s="3">
        <v>3679</v>
      </c>
      <c r="B364" s="10" t="s">
        <v>3676</v>
      </c>
      <c r="C364" s="3" t="s">
        <v>7789</v>
      </c>
      <c r="D364" s="23">
        <v>2000</v>
      </c>
      <c r="E364" s="24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5" t="s">
        <v>8315</v>
      </c>
      <c r="R364" s="3" t="s">
        <v>8316</v>
      </c>
      <c r="S364" s="26">
        <v>41786.761354166665</v>
      </c>
      <c r="T364" s="26">
        <v>41821.207638888889</v>
      </c>
    </row>
    <row r="365" spans="1:20" ht="43.2" x14ac:dyDescent="0.3">
      <c r="A365" s="3">
        <v>3680</v>
      </c>
      <c r="B365" s="10" t="s">
        <v>3677</v>
      </c>
      <c r="C365" s="3" t="s">
        <v>7790</v>
      </c>
      <c r="D365" s="23">
        <v>3000</v>
      </c>
      <c r="E365" s="24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5" t="s">
        <v>8315</v>
      </c>
      <c r="R365" s="3" t="s">
        <v>8316</v>
      </c>
      <c r="S365" s="26">
        <v>42627.454097222217</v>
      </c>
      <c r="T365" s="26">
        <v>42648.454097222217</v>
      </c>
    </row>
    <row r="366" spans="1:20" ht="57.6" x14ac:dyDescent="0.3">
      <c r="A366" s="3">
        <v>3681</v>
      </c>
      <c r="B366" s="10" t="s">
        <v>3678</v>
      </c>
      <c r="C366" s="3" t="s">
        <v>7791</v>
      </c>
      <c r="D366" s="23">
        <v>1000</v>
      </c>
      <c r="E366" s="24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5" t="s">
        <v>8315</v>
      </c>
      <c r="R366" s="3" t="s">
        <v>8316</v>
      </c>
      <c r="S366" s="26">
        <v>42374.651504629626</v>
      </c>
      <c r="T366" s="26">
        <v>42384.651504629626</v>
      </c>
    </row>
    <row r="367" spans="1:20" ht="43.2" x14ac:dyDescent="0.3">
      <c r="A367" s="3">
        <v>3682</v>
      </c>
      <c r="B367" s="10" t="s">
        <v>3679</v>
      </c>
      <c r="C367" s="3" t="s">
        <v>7792</v>
      </c>
      <c r="D367" s="23">
        <v>3000</v>
      </c>
      <c r="E367" s="24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5" t="s">
        <v>8315</v>
      </c>
      <c r="R367" s="3" t="s">
        <v>8316</v>
      </c>
      <c r="S367" s="26">
        <v>41772.685393518521</v>
      </c>
      <c r="T367" s="26">
        <v>41806.290972222225</v>
      </c>
    </row>
    <row r="368" spans="1:20" ht="43.2" x14ac:dyDescent="0.3">
      <c r="A368" s="3">
        <v>3683</v>
      </c>
      <c r="B368" s="10" t="s">
        <v>3680</v>
      </c>
      <c r="C368" s="3" t="s">
        <v>7793</v>
      </c>
      <c r="D368" s="23">
        <v>3500</v>
      </c>
      <c r="E368" s="24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5" t="s">
        <v>8315</v>
      </c>
      <c r="R368" s="3" t="s">
        <v>8316</v>
      </c>
      <c r="S368" s="26">
        <v>42633.116851851853</v>
      </c>
      <c r="T368" s="26">
        <v>42663.116851851853</v>
      </c>
    </row>
    <row r="369" spans="1:20" ht="57.6" x14ac:dyDescent="0.3">
      <c r="A369" s="3">
        <v>3684</v>
      </c>
      <c r="B369" s="10" t="s">
        <v>3681</v>
      </c>
      <c r="C369" s="3" t="s">
        <v>7794</v>
      </c>
      <c r="D369" s="23">
        <v>750</v>
      </c>
      <c r="E369" s="24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5" t="s">
        <v>8315</v>
      </c>
      <c r="R369" s="3" t="s">
        <v>8316</v>
      </c>
      <c r="S369" s="26">
        <v>42219.180393518516</v>
      </c>
      <c r="T369" s="26">
        <v>42249.180393518516</v>
      </c>
    </row>
    <row r="370" spans="1:20" ht="43.2" x14ac:dyDescent="0.3">
      <c r="A370" s="3">
        <v>3685</v>
      </c>
      <c r="B370" s="10" t="s">
        <v>3682</v>
      </c>
      <c r="C370" s="3" t="s">
        <v>7795</v>
      </c>
      <c r="D370" s="23">
        <v>5000</v>
      </c>
      <c r="E370" s="24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5" t="s">
        <v>8315</v>
      </c>
      <c r="R370" s="3" t="s">
        <v>8316</v>
      </c>
      <c r="S370" s="26">
        <v>41753.593275462961</v>
      </c>
      <c r="T370" s="26">
        <v>41778.875</v>
      </c>
    </row>
    <row r="371" spans="1:20" ht="43.2" x14ac:dyDescent="0.3">
      <c r="A371" s="3">
        <v>3686</v>
      </c>
      <c r="B371" s="10" t="s">
        <v>3683</v>
      </c>
      <c r="C371" s="3" t="s">
        <v>7796</v>
      </c>
      <c r="D371" s="23">
        <v>350</v>
      </c>
      <c r="E371" s="24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5" t="s">
        <v>8315</v>
      </c>
      <c r="R371" s="3" t="s">
        <v>8316</v>
      </c>
      <c r="S371" s="26">
        <v>42230.662731481483</v>
      </c>
      <c r="T371" s="26">
        <v>42245.165972222225</v>
      </c>
    </row>
    <row r="372" spans="1:20" ht="57.6" x14ac:dyDescent="0.3">
      <c r="A372" s="3">
        <v>3687</v>
      </c>
      <c r="B372" s="10" t="s">
        <v>3684</v>
      </c>
      <c r="C372" s="3" t="s">
        <v>7797</v>
      </c>
      <c r="D372" s="23">
        <v>5000</v>
      </c>
      <c r="E372" s="24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5" t="s">
        <v>8315</v>
      </c>
      <c r="R372" s="3" t="s">
        <v>8316</v>
      </c>
      <c r="S372" s="26">
        <v>41787.218229166669</v>
      </c>
      <c r="T372" s="26">
        <v>41817.218229166669</v>
      </c>
    </row>
    <row r="373" spans="1:20" ht="57.6" x14ac:dyDescent="0.3">
      <c r="A373" s="3">
        <v>3689</v>
      </c>
      <c r="B373" s="10" t="s">
        <v>3686</v>
      </c>
      <c r="C373" s="3" t="s">
        <v>7799</v>
      </c>
      <c r="D373" s="23">
        <v>3000</v>
      </c>
      <c r="E373" s="24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5" t="s">
        <v>8315</v>
      </c>
      <c r="R373" s="3" t="s">
        <v>8316</v>
      </c>
      <c r="S373" s="26">
        <v>42147.826840277776</v>
      </c>
      <c r="T373" s="26">
        <v>42176.934027777781</v>
      </c>
    </row>
    <row r="374" spans="1:20" ht="43.2" x14ac:dyDescent="0.3">
      <c r="A374" s="3">
        <v>3690</v>
      </c>
      <c r="B374" s="10" t="s">
        <v>3687</v>
      </c>
      <c r="C374" s="3" t="s">
        <v>7800</v>
      </c>
      <c r="D374" s="23">
        <v>1500</v>
      </c>
      <c r="E374" s="24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5" t="s">
        <v>8315</v>
      </c>
      <c r="R374" s="3" t="s">
        <v>8316</v>
      </c>
      <c r="S374" s="26">
        <v>41940.598182870373</v>
      </c>
      <c r="T374" s="26">
        <v>41970.639849537038</v>
      </c>
    </row>
    <row r="375" spans="1:20" ht="43.2" x14ac:dyDescent="0.3">
      <c r="A375" s="3">
        <v>3691</v>
      </c>
      <c r="B375" s="10" t="s">
        <v>3688</v>
      </c>
      <c r="C375" s="3" t="s">
        <v>7801</v>
      </c>
      <c r="D375" s="23">
        <v>40000</v>
      </c>
      <c r="E375" s="24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5" t="s">
        <v>8315</v>
      </c>
      <c r="R375" s="3" t="s">
        <v>8316</v>
      </c>
      <c r="S375" s="26">
        <v>42020.700567129628</v>
      </c>
      <c r="T375" s="26">
        <v>42065.207638888889</v>
      </c>
    </row>
    <row r="376" spans="1:20" ht="28.8" x14ac:dyDescent="0.3">
      <c r="A376" s="3">
        <v>3692</v>
      </c>
      <c r="B376" s="10" t="s">
        <v>3689</v>
      </c>
      <c r="C376" s="3" t="s">
        <v>7802</v>
      </c>
      <c r="D376" s="23">
        <v>1000</v>
      </c>
      <c r="E376" s="24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5" t="s">
        <v>8315</v>
      </c>
      <c r="R376" s="3" t="s">
        <v>8316</v>
      </c>
      <c r="S376" s="26">
        <v>41891.96503472222</v>
      </c>
      <c r="T376" s="26">
        <v>41901</v>
      </c>
    </row>
    <row r="377" spans="1:20" ht="57.6" x14ac:dyDescent="0.3">
      <c r="A377" s="3">
        <v>3694</v>
      </c>
      <c r="B377" s="10" t="s">
        <v>3691</v>
      </c>
      <c r="C377" s="3" t="s">
        <v>7804</v>
      </c>
      <c r="D377" s="23">
        <v>3500</v>
      </c>
      <c r="E377" s="24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5" t="s">
        <v>8315</v>
      </c>
      <c r="R377" s="3" t="s">
        <v>8316</v>
      </c>
      <c r="S377" s="26">
        <v>42490.133877314816</v>
      </c>
      <c r="T377" s="26">
        <v>42527.083333333328</v>
      </c>
    </row>
    <row r="378" spans="1:20" ht="57.6" x14ac:dyDescent="0.3">
      <c r="A378" s="3">
        <v>3695</v>
      </c>
      <c r="B378" s="10" t="s">
        <v>3692</v>
      </c>
      <c r="C378" s="3" t="s">
        <v>7805</v>
      </c>
      <c r="D378" s="23">
        <v>4000</v>
      </c>
      <c r="E378" s="24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5" t="s">
        <v>8315</v>
      </c>
      <c r="R378" s="3" t="s">
        <v>8316</v>
      </c>
      <c r="S378" s="26">
        <v>41995.870486111111</v>
      </c>
      <c r="T378" s="26">
        <v>42015.870486111111</v>
      </c>
    </row>
    <row r="379" spans="1:20" ht="43.2" x14ac:dyDescent="0.3">
      <c r="A379" s="3">
        <v>3698</v>
      </c>
      <c r="B379" s="10" t="s">
        <v>3695</v>
      </c>
      <c r="C379" s="3" t="s">
        <v>7808</v>
      </c>
      <c r="D379" s="23">
        <v>5000</v>
      </c>
      <c r="E379" s="24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5" t="s">
        <v>8315</v>
      </c>
      <c r="R379" s="3" t="s">
        <v>8316</v>
      </c>
      <c r="S379" s="26">
        <v>42401.806562500002</v>
      </c>
      <c r="T379" s="26">
        <v>42431.806562500002</v>
      </c>
    </row>
    <row r="380" spans="1:20" ht="57.6" x14ac:dyDescent="0.3">
      <c r="A380" s="3">
        <v>3699</v>
      </c>
      <c r="B380" s="10" t="s">
        <v>3696</v>
      </c>
      <c r="C380" s="3" t="s">
        <v>7809</v>
      </c>
      <c r="D380" s="23">
        <v>2500</v>
      </c>
      <c r="E380" s="24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5" t="s">
        <v>8315</v>
      </c>
      <c r="R380" s="3" t="s">
        <v>8316</v>
      </c>
      <c r="S380" s="26">
        <v>41897.602037037039</v>
      </c>
      <c r="T380" s="26">
        <v>41927.602037037039</v>
      </c>
    </row>
    <row r="381" spans="1:20" ht="28.8" x14ac:dyDescent="0.3">
      <c r="A381" s="3">
        <v>3700</v>
      </c>
      <c r="B381" s="10" t="s">
        <v>3697</v>
      </c>
      <c r="C381" s="3" t="s">
        <v>7810</v>
      </c>
      <c r="D381" s="23">
        <v>500</v>
      </c>
      <c r="E381" s="24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5" t="s">
        <v>8315</v>
      </c>
      <c r="R381" s="3" t="s">
        <v>8316</v>
      </c>
      <c r="S381" s="26">
        <v>41882.585648148146</v>
      </c>
      <c r="T381" s="26">
        <v>41912.666666666664</v>
      </c>
    </row>
    <row r="382" spans="1:20" ht="57.6" x14ac:dyDescent="0.3">
      <c r="A382" s="3">
        <v>3703</v>
      </c>
      <c r="B382" s="10" t="s">
        <v>3700</v>
      </c>
      <c r="C382" s="3" t="s">
        <v>7813</v>
      </c>
      <c r="D382" s="23">
        <v>1050</v>
      </c>
      <c r="E382" s="24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5" t="s">
        <v>8315</v>
      </c>
      <c r="R382" s="3" t="s">
        <v>8316</v>
      </c>
      <c r="S382" s="26">
        <v>42556.504490740743</v>
      </c>
      <c r="T382" s="26">
        <v>42595.290972222225</v>
      </c>
    </row>
    <row r="383" spans="1:20" ht="43.2" x14ac:dyDescent="0.3">
      <c r="A383" s="3">
        <v>3705</v>
      </c>
      <c r="B383" s="10" t="s">
        <v>3702</v>
      </c>
      <c r="C383" s="3" t="s">
        <v>7815</v>
      </c>
      <c r="D383" s="23">
        <v>2827</v>
      </c>
      <c r="E383" s="24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5" t="s">
        <v>8315</v>
      </c>
      <c r="R383" s="3" t="s">
        <v>8316</v>
      </c>
      <c r="S383" s="26">
        <v>41792.542986111112</v>
      </c>
      <c r="T383" s="26">
        <v>41813.75</v>
      </c>
    </row>
    <row r="384" spans="1:20" ht="43.2" x14ac:dyDescent="0.3">
      <c r="A384" s="3">
        <v>3706</v>
      </c>
      <c r="B384" s="10" t="s">
        <v>3703</v>
      </c>
      <c r="C384" s="3" t="s">
        <v>7816</v>
      </c>
      <c r="D384" s="23">
        <v>1500</v>
      </c>
      <c r="E384" s="24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5" t="s">
        <v>8315</v>
      </c>
      <c r="R384" s="3" t="s">
        <v>8316</v>
      </c>
      <c r="S384" s="26">
        <v>41879.913761574076</v>
      </c>
      <c r="T384" s="26">
        <v>41894.913761574076</v>
      </c>
    </row>
    <row r="385" spans="1:20" ht="43.2" x14ac:dyDescent="0.3">
      <c r="A385" s="3">
        <v>3707</v>
      </c>
      <c r="B385" s="10" t="s">
        <v>3704</v>
      </c>
      <c r="C385" s="3" t="s">
        <v>7817</v>
      </c>
      <c r="D385" s="23">
        <v>1000</v>
      </c>
      <c r="E385" s="24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5" t="s">
        <v>8315</v>
      </c>
      <c r="R385" s="3" t="s">
        <v>8316</v>
      </c>
      <c r="S385" s="26">
        <v>42552.048356481479</v>
      </c>
      <c r="T385" s="26">
        <v>42573.226388888885</v>
      </c>
    </row>
    <row r="386" spans="1:20" ht="57.6" x14ac:dyDescent="0.3">
      <c r="A386" s="3">
        <v>3708</v>
      </c>
      <c r="B386" s="10" t="s">
        <v>3705</v>
      </c>
      <c r="C386" s="3" t="s">
        <v>7818</v>
      </c>
      <c r="D386" s="23">
        <v>700</v>
      </c>
      <c r="E386" s="24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5" t="s">
        <v>8315</v>
      </c>
      <c r="R386" s="3" t="s">
        <v>8316</v>
      </c>
      <c r="S386" s="26">
        <v>41810.142199074071</v>
      </c>
      <c r="T386" s="26">
        <v>41824.142199074071</v>
      </c>
    </row>
    <row r="387" spans="1:20" ht="28.8" x14ac:dyDescent="0.3">
      <c r="A387" s="3">
        <v>3710</v>
      </c>
      <c r="B387" s="10" t="s">
        <v>3707</v>
      </c>
      <c r="C387" s="3" t="s">
        <v>7820</v>
      </c>
      <c r="D387" s="23">
        <v>1300</v>
      </c>
      <c r="E387" s="24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5" t="s">
        <v>8315</v>
      </c>
      <c r="R387" s="3" t="s">
        <v>8316</v>
      </c>
      <c r="S387" s="26">
        <v>42072.576249999998</v>
      </c>
      <c r="T387" s="26">
        <v>42097.576249999998</v>
      </c>
    </row>
    <row r="388" spans="1:20" ht="28.8" x14ac:dyDescent="0.3">
      <c r="A388" s="3">
        <v>3711</v>
      </c>
      <c r="B388" s="10" t="s">
        <v>3708</v>
      </c>
      <c r="C388" s="3" t="s">
        <v>7821</v>
      </c>
      <c r="D388" s="23">
        <v>500</v>
      </c>
      <c r="E388" s="24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5" t="s">
        <v>8315</v>
      </c>
      <c r="R388" s="3" t="s">
        <v>8316</v>
      </c>
      <c r="S388" s="26">
        <v>41779.724224537036</v>
      </c>
      <c r="T388" s="26">
        <v>41805.666666666664</v>
      </c>
    </row>
    <row r="389" spans="1:20" ht="57.6" x14ac:dyDescent="0.3">
      <c r="A389" s="3">
        <v>3712</v>
      </c>
      <c r="B389" s="10" t="s">
        <v>3709</v>
      </c>
      <c r="C389" s="3" t="s">
        <v>7822</v>
      </c>
      <c r="D389" s="23">
        <v>7500</v>
      </c>
      <c r="E389" s="24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5" t="s">
        <v>8315</v>
      </c>
      <c r="R389" s="3" t="s">
        <v>8316</v>
      </c>
      <c r="S389" s="26">
        <v>42134.172071759262</v>
      </c>
      <c r="T389" s="26">
        <v>42155.290972222225</v>
      </c>
    </row>
    <row r="390" spans="1:20" ht="43.2" x14ac:dyDescent="0.3">
      <c r="A390" s="3">
        <v>3713</v>
      </c>
      <c r="B390" s="10" t="s">
        <v>3710</v>
      </c>
      <c r="C390" s="3" t="s">
        <v>7823</v>
      </c>
      <c r="D390" s="23">
        <v>2000</v>
      </c>
      <c r="E390" s="24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5" t="s">
        <v>8315</v>
      </c>
      <c r="R390" s="3" t="s">
        <v>8316</v>
      </c>
      <c r="S390" s="26">
        <v>42505.738032407404</v>
      </c>
      <c r="T390" s="26">
        <v>42525.738032407404</v>
      </c>
    </row>
    <row r="391" spans="1:20" ht="57.6" x14ac:dyDescent="0.3">
      <c r="A391" s="3">
        <v>3714</v>
      </c>
      <c r="B391" s="10" t="s">
        <v>3711</v>
      </c>
      <c r="C391" s="3" t="s">
        <v>7824</v>
      </c>
      <c r="D391" s="23">
        <v>10000</v>
      </c>
      <c r="E391" s="24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5" t="s">
        <v>8315</v>
      </c>
      <c r="R391" s="3" t="s">
        <v>8316</v>
      </c>
      <c r="S391" s="26">
        <v>42118.556331018524</v>
      </c>
      <c r="T391" s="26">
        <v>42150.165972222225</v>
      </c>
    </row>
    <row r="392" spans="1:20" ht="43.2" x14ac:dyDescent="0.3">
      <c r="A392" s="3">
        <v>3716</v>
      </c>
      <c r="B392" s="10" t="s">
        <v>3713</v>
      </c>
      <c r="C392" s="3" t="s">
        <v>7826</v>
      </c>
      <c r="D392" s="23">
        <v>800</v>
      </c>
      <c r="E392" s="24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5" t="s">
        <v>8315</v>
      </c>
      <c r="R392" s="3" t="s">
        <v>8316</v>
      </c>
      <c r="S392" s="26">
        <v>42360.887835648144</v>
      </c>
      <c r="T392" s="26">
        <v>42390.887835648144</v>
      </c>
    </row>
    <row r="393" spans="1:20" ht="28.8" x14ac:dyDescent="0.3">
      <c r="A393" s="3">
        <v>3720</v>
      </c>
      <c r="B393" s="10" t="s">
        <v>3717</v>
      </c>
      <c r="C393" s="3" t="s">
        <v>7830</v>
      </c>
      <c r="D393" s="23">
        <v>3300</v>
      </c>
      <c r="E393" s="24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5" t="s">
        <v>8315</v>
      </c>
      <c r="R393" s="3" t="s">
        <v>8316</v>
      </c>
      <c r="S393" s="26">
        <v>42165.993125000001</v>
      </c>
      <c r="T393" s="26">
        <v>42187.993125000001</v>
      </c>
    </row>
    <row r="394" spans="1:20" ht="57.6" x14ac:dyDescent="0.3">
      <c r="A394" s="3">
        <v>3721</v>
      </c>
      <c r="B394" s="10" t="s">
        <v>3718</v>
      </c>
      <c r="C394" s="3" t="s">
        <v>7831</v>
      </c>
      <c r="D394" s="23">
        <v>5000</v>
      </c>
      <c r="E394" s="24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5" t="s">
        <v>8315</v>
      </c>
      <c r="R394" s="3" t="s">
        <v>8316</v>
      </c>
      <c r="S394" s="26">
        <v>41927.936157407406</v>
      </c>
      <c r="T394" s="26">
        <v>41948.977824074071</v>
      </c>
    </row>
    <row r="395" spans="1:20" ht="43.2" x14ac:dyDescent="0.3">
      <c r="A395" s="3">
        <v>3726</v>
      </c>
      <c r="B395" s="10" t="s">
        <v>3723</v>
      </c>
      <c r="C395" s="3" t="s">
        <v>7836</v>
      </c>
      <c r="D395" s="23">
        <v>850</v>
      </c>
      <c r="E395" s="24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5" t="s">
        <v>8315</v>
      </c>
      <c r="R395" s="3" t="s">
        <v>8316</v>
      </c>
      <c r="S395" s="26">
        <v>42462.140868055561</v>
      </c>
      <c r="T395" s="26">
        <v>42489.875</v>
      </c>
    </row>
    <row r="396" spans="1:20" ht="43.2" x14ac:dyDescent="0.3">
      <c r="A396" s="3">
        <v>3727</v>
      </c>
      <c r="B396" s="10" t="s">
        <v>3724</v>
      </c>
      <c r="C396" s="3" t="s">
        <v>7837</v>
      </c>
      <c r="D396" s="23">
        <v>2000</v>
      </c>
      <c r="E396" s="24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5" t="s">
        <v>8315</v>
      </c>
      <c r="R396" s="3" t="s">
        <v>8316</v>
      </c>
      <c r="S396" s="26">
        <v>42632.348310185189</v>
      </c>
      <c r="T396" s="26">
        <v>42663.204861111109</v>
      </c>
    </row>
    <row r="397" spans="1:20" ht="43.2" x14ac:dyDescent="0.3">
      <c r="A397" s="3">
        <v>3810</v>
      </c>
      <c r="B397" s="10" t="s">
        <v>3807</v>
      </c>
      <c r="C397" s="3" t="s">
        <v>7920</v>
      </c>
      <c r="D397" s="23">
        <v>1500</v>
      </c>
      <c r="E397" s="24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5" t="s">
        <v>8315</v>
      </c>
      <c r="R397" s="3" t="s">
        <v>8316</v>
      </c>
      <c r="S397" s="26">
        <v>42054.849050925928</v>
      </c>
      <c r="T397" s="26">
        <v>42084.807384259257</v>
      </c>
    </row>
    <row r="398" spans="1:20" ht="57.6" x14ac:dyDescent="0.3">
      <c r="A398" s="3">
        <v>3813</v>
      </c>
      <c r="B398" s="10" t="s">
        <v>3810</v>
      </c>
      <c r="C398" s="3" t="s">
        <v>7923</v>
      </c>
      <c r="D398" s="23">
        <v>2100</v>
      </c>
      <c r="E398" s="24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5" t="s">
        <v>8315</v>
      </c>
      <c r="R398" s="3" t="s">
        <v>8316</v>
      </c>
      <c r="S398" s="26">
        <v>42497.275706018518</v>
      </c>
      <c r="T398" s="26">
        <v>42535.904861111107</v>
      </c>
    </row>
    <row r="399" spans="1:20" ht="43.2" x14ac:dyDescent="0.3">
      <c r="A399" s="3">
        <v>3814</v>
      </c>
      <c r="B399" s="10" t="s">
        <v>3811</v>
      </c>
      <c r="C399" s="3" t="s">
        <v>7924</v>
      </c>
      <c r="D399" s="23">
        <v>1500</v>
      </c>
      <c r="E399" s="24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5" t="s">
        <v>8315</v>
      </c>
      <c r="R399" s="3" t="s">
        <v>8316</v>
      </c>
      <c r="S399" s="26">
        <v>42058.904074074075</v>
      </c>
      <c r="T399" s="26">
        <v>42095.165972222225</v>
      </c>
    </row>
    <row r="400" spans="1:20" ht="57.6" x14ac:dyDescent="0.3">
      <c r="A400" s="3">
        <v>3816</v>
      </c>
      <c r="B400" s="10" t="s">
        <v>3813</v>
      </c>
      <c r="C400" s="3" t="s">
        <v>7926</v>
      </c>
      <c r="D400" s="23">
        <v>1500</v>
      </c>
      <c r="E400" s="24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5" t="s">
        <v>8315</v>
      </c>
      <c r="R400" s="3" t="s">
        <v>8316</v>
      </c>
      <c r="S400" s="26">
        <v>41807.690081018518</v>
      </c>
      <c r="T400" s="26">
        <v>41837.690081018518</v>
      </c>
    </row>
    <row r="401" spans="1:20" ht="57.6" x14ac:dyDescent="0.3">
      <c r="A401" s="3">
        <v>3817</v>
      </c>
      <c r="B401" s="10" t="s">
        <v>3814</v>
      </c>
      <c r="C401" s="3" t="s">
        <v>7927</v>
      </c>
      <c r="D401" s="23">
        <v>2000</v>
      </c>
      <c r="E401" s="24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5" t="s">
        <v>8315</v>
      </c>
      <c r="R401" s="3" t="s">
        <v>8316</v>
      </c>
      <c r="S401" s="26">
        <v>42284.69694444444</v>
      </c>
      <c r="T401" s="26">
        <v>42301.165972222225</v>
      </c>
    </row>
    <row r="402" spans="1:20" ht="43.2" x14ac:dyDescent="0.3">
      <c r="A402" s="3">
        <v>3818</v>
      </c>
      <c r="B402" s="10" t="s">
        <v>3815</v>
      </c>
      <c r="C402" s="3" t="s">
        <v>7928</v>
      </c>
      <c r="D402" s="23">
        <v>250</v>
      </c>
      <c r="E402" s="24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5" t="s">
        <v>8315</v>
      </c>
      <c r="R402" s="3" t="s">
        <v>8316</v>
      </c>
      <c r="S402" s="26">
        <v>42045.84238425926</v>
      </c>
      <c r="T402" s="26">
        <v>42075.800717592589</v>
      </c>
    </row>
    <row r="403" spans="1:20" ht="43.2" x14ac:dyDescent="0.3">
      <c r="A403" s="3">
        <v>3819</v>
      </c>
      <c r="B403" s="10" t="s">
        <v>3816</v>
      </c>
      <c r="C403" s="3" t="s">
        <v>7817</v>
      </c>
      <c r="D403" s="23">
        <v>1000</v>
      </c>
      <c r="E403" s="24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5" t="s">
        <v>8315</v>
      </c>
      <c r="R403" s="3" t="s">
        <v>8316</v>
      </c>
      <c r="S403" s="26">
        <v>42184.209537037037</v>
      </c>
      <c r="T403" s="26">
        <v>42202.876388888893</v>
      </c>
    </row>
    <row r="404" spans="1:20" ht="57.6" x14ac:dyDescent="0.3">
      <c r="A404" s="3">
        <v>3821</v>
      </c>
      <c r="B404" s="10" t="s">
        <v>3818</v>
      </c>
      <c r="C404" s="3" t="s">
        <v>7930</v>
      </c>
      <c r="D404" s="23">
        <v>3500</v>
      </c>
      <c r="E404" s="24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5" t="s">
        <v>8315</v>
      </c>
      <c r="R404" s="3" t="s">
        <v>8316</v>
      </c>
      <c r="S404" s="26">
        <v>42341.180636574078</v>
      </c>
      <c r="T404" s="26">
        <v>42373.180636574078</v>
      </c>
    </row>
    <row r="405" spans="1:20" ht="43.2" x14ac:dyDescent="0.3">
      <c r="A405" s="3">
        <v>3823</v>
      </c>
      <c r="B405" s="10" t="s">
        <v>3820</v>
      </c>
      <c r="C405" s="3" t="s">
        <v>7932</v>
      </c>
      <c r="D405" s="23">
        <v>2500</v>
      </c>
      <c r="E405" s="24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5" t="s">
        <v>8315</v>
      </c>
      <c r="R405" s="3" t="s">
        <v>8316</v>
      </c>
      <c r="S405" s="26">
        <v>42170.910231481481</v>
      </c>
      <c r="T405" s="26">
        <v>42205.165972222225</v>
      </c>
    </row>
    <row r="406" spans="1:20" ht="43.2" x14ac:dyDescent="0.3">
      <c r="A406" s="3">
        <v>3825</v>
      </c>
      <c r="B406" s="10" t="s">
        <v>3822</v>
      </c>
      <c r="C406" s="3" t="s">
        <v>7934</v>
      </c>
      <c r="D406" s="23">
        <v>5000</v>
      </c>
      <c r="E406" s="24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5" t="s">
        <v>8315</v>
      </c>
      <c r="R406" s="3" t="s">
        <v>8316</v>
      </c>
      <c r="S406" s="26">
        <v>42151.069606481484</v>
      </c>
      <c r="T406" s="26">
        <v>42172.069606481484</v>
      </c>
    </row>
    <row r="407" spans="1:20" ht="57.6" x14ac:dyDescent="0.3">
      <c r="A407" s="3">
        <v>3828</v>
      </c>
      <c r="B407" s="10" t="s">
        <v>3825</v>
      </c>
      <c r="C407" s="3" t="s">
        <v>7937</v>
      </c>
      <c r="D407" s="23">
        <v>5000</v>
      </c>
      <c r="E407" s="24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5" t="s">
        <v>8315</v>
      </c>
      <c r="R407" s="3" t="s">
        <v>8316</v>
      </c>
      <c r="S407" s="26">
        <v>41944.527627314819</v>
      </c>
      <c r="T407" s="26">
        <v>42004.569293981483</v>
      </c>
    </row>
    <row r="408" spans="1:20" ht="57.6" x14ac:dyDescent="0.3">
      <c r="A408" s="3">
        <v>3829</v>
      </c>
      <c r="B408" s="10" t="s">
        <v>3826</v>
      </c>
      <c r="C408" s="3" t="s">
        <v>7938</v>
      </c>
      <c r="D408" s="23">
        <v>500</v>
      </c>
      <c r="E408" s="24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5" t="s">
        <v>8315</v>
      </c>
      <c r="R408" s="3" t="s">
        <v>8316</v>
      </c>
      <c r="S408" s="26">
        <v>42593.865405092598</v>
      </c>
      <c r="T408" s="26">
        <v>42613.865405092598</v>
      </c>
    </row>
    <row r="409" spans="1:20" ht="43.2" x14ac:dyDescent="0.3">
      <c r="A409" s="3">
        <v>3830</v>
      </c>
      <c r="B409" s="10" t="s">
        <v>3827</v>
      </c>
      <c r="C409" s="3" t="s">
        <v>7939</v>
      </c>
      <c r="D409" s="23">
        <v>100</v>
      </c>
      <c r="E409" s="24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5" t="s">
        <v>8315</v>
      </c>
      <c r="R409" s="3" t="s">
        <v>8316</v>
      </c>
      <c r="S409" s="26">
        <v>42503.740868055553</v>
      </c>
      <c r="T409" s="26">
        <v>42517.740868055553</v>
      </c>
    </row>
    <row r="410" spans="1:20" ht="57.6" x14ac:dyDescent="0.3">
      <c r="A410" s="3">
        <v>3831</v>
      </c>
      <c r="B410" s="10" t="s">
        <v>3828</v>
      </c>
      <c r="C410" s="3" t="s">
        <v>7940</v>
      </c>
      <c r="D410" s="23">
        <v>500</v>
      </c>
      <c r="E410" s="24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5" t="s">
        <v>8315</v>
      </c>
      <c r="R410" s="3" t="s">
        <v>8316</v>
      </c>
      <c r="S410" s="26">
        <v>41927.848900462966</v>
      </c>
      <c r="T410" s="26">
        <v>41948.890567129631</v>
      </c>
    </row>
    <row r="411" spans="1:20" ht="57.6" x14ac:dyDescent="0.3">
      <c r="A411" s="3">
        <v>3832</v>
      </c>
      <c r="B411" s="10" t="s">
        <v>3829</v>
      </c>
      <c r="C411" s="3" t="s">
        <v>7941</v>
      </c>
      <c r="D411" s="23">
        <v>1200</v>
      </c>
      <c r="E411" s="24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5" t="s">
        <v>8315</v>
      </c>
      <c r="R411" s="3" t="s">
        <v>8316</v>
      </c>
      <c r="S411" s="26">
        <v>42375.114988425921</v>
      </c>
      <c r="T411" s="26">
        <v>42420.114988425921</v>
      </c>
    </row>
    <row r="412" spans="1:20" ht="43.2" x14ac:dyDescent="0.3">
      <c r="A412" s="3">
        <v>3836</v>
      </c>
      <c r="B412" s="10" t="s">
        <v>3833</v>
      </c>
      <c r="C412" s="3" t="s">
        <v>7945</v>
      </c>
      <c r="D412" s="23">
        <v>800</v>
      </c>
      <c r="E412" s="24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5" t="s">
        <v>8315</v>
      </c>
      <c r="R412" s="3" t="s">
        <v>8316</v>
      </c>
      <c r="S412" s="26">
        <v>42553.926527777774</v>
      </c>
      <c r="T412" s="26">
        <v>42585.172916666663</v>
      </c>
    </row>
    <row r="413" spans="1:20" ht="57.6" x14ac:dyDescent="0.3">
      <c r="A413" s="3">
        <v>3839</v>
      </c>
      <c r="B413" s="10" t="s">
        <v>3836</v>
      </c>
      <c r="C413" s="3" t="s">
        <v>7948</v>
      </c>
      <c r="D413" s="23">
        <v>2000</v>
      </c>
      <c r="E413" s="24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5" t="s">
        <v>8315</v>
      </c>
      <c r="R413" s="3" t="s">
        <v>8316</v>
      </c>
      <c r="S413" s="26">
        <v>42155.142638888887</v>
      </c>
      <c r="T413" s="26">
        <v>42215.142638888887</v>
      </c>
    </row>
  </sheetData>
  <conditionalFormatting sqref="F1:F413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1399-6B6D-4F47-BF5A-610D58E3D5DC}">
  <dimension ref="A1:G15"/>
  <sheetViews>
    <sheetView workbookViewId="0">
      <selection activeCell="T12" sqref="T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7" x14ac:dyDescent="0.3">
      <c r="A1" s="13" t="s">
        <v>8222</v>
      </c>
      <c r="B1" t="s">
        <v>8365</v>
      </c>
    </row>
    <row r="3" spans="1:7" x14ac:dyDescent="0.3">
      <c r="A3" s="13" t="s">
        <v>8364</v>
      </c>
      <c r="B3" s="13" t="s">
        <v>8360</v>
      </c>
    </row>
    <row r="4" spans="1:7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">
      <c r="A5" s="14" t="s">
        <v>8308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3">
      <c r="A6" s="14" t="s">
        <v>8334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3">
      <c r="A7" s="14" t="s">
        <v>8331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3">
      <c r="A8" s="14" t="s">
        <v>8329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14" t="s">
        <v>8323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3">
      <c r="A10" s="14" t="s">
        <v>8336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3">
      <c r="A11" s="14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3">
      <c r="A12" s="14" t="s">
        <v>8317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3">
      <c r="A13" s="14" t="s">
        <v>8315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3">
      <c r="A14" s="14" t="s">
        <v>8361</v>
      </c>
      <c r="B14" s="8"/>
      <c r="C14" s="8"/>
      <c r="D14" s="8"/>
      <c r="E14" s="8"/>
      <c r="F14" s="8"/>
      <c r="G14" s="8"/>
    </row>
    <row r="15" spans="1:7" x14ac:dyDescent="0.3">
      <c r="A15" s="14" t="s">
        <v>8362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419E-D551-4D38-A2C0-20D90D759A70}">
  <dimension ref="A1:G48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3" t="s">
        <v>8222</v>
      </c>
      <c r="B1" t="s">
        <v>8365</v>
      </c>
    </row>
    <row r="2" spans="1:7" x14ac:dyDescent="0.3">
      <c r="A2" s="13" t="s">
        <v>8358</v>
      </c>
      <c r="B2" t="s">
        <v>8365</v>
      </c>
    </row>
    <row r="4" spans="1:7" x14ac:dyDescent="0.3">
      <c r="A4" s="13" t="s">
        <v>8364</v>
      </c>
      <c r="B4" s="13" t="s">
        <v>8360</v>
      </c>
    </row>
    <row r="5" spans="1:7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">
      <c r="A6" s="14" t="s">
        <v>8314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14" t="s">
        <v>8342</v>
      </c>
      <c r="B7" s="8">
        <v>20</v>
      </c>
      <c r="C7" s="8"/>
      <c r="D7" s="8"/>
      <c r="E7" s="8"/>
      <c r="F7" s="8"/>
      <c r="G7" s="8">
        <v>20</v>
      </c>
    </row>
    <row r="8" spans="1:7" x14ac:dyDescent="0.3">
      <c r="A8" s="14" t="s">
        <v>8330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14" t="s">
        <v>8356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14" t="s">
        <v>8352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">
      <c r="A11" s="14" t="s">
        <v>8313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">
      <c r="A12" s="14" t="s">
        <v>8312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14" t="s">
        <v>8328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14" t="s">
        <v>8345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">
      <c r="A15" s="14" t="s">
        <v>8322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14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">
      <c r="A17" s="14" t="s">
        <v>8346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14" t="s">
        <v>8347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">
      <c r="A19" s="14" t="s">
        <v>8327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">
      <c r="A20" s="14" t="s">
        <v>8326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14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">
      <c r="A22" s="14" t="s">
        <v>8325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">
      <c r="A23" s="14" t="s">
        <v>8333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14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">
      <c r="A25" s="14" t="s">
        <v>8341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14" t="s">
        <v>8321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">
      <c r="A27" s="14" t="s">
        <v>8348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14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">
      <c r="A29" s="14" t="s">
        <v>8343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14" t="s">
        <v>8316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">
      <c r="A31" s="14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">
      <c r="A32" s="14" t="s">
        <v>8340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">
      <c r="A33" s="14" t="s">
        <v>8351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14" t="s">
        <v>8324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">
      <c r="A35" s="14" t="s">
        <v>8311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">
      <c r="A36" s="14" t="s">
        <v>8310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">
      <c r="A37" s="14" t="s">
        <v>8350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">
      <c r="A38" s="14" t="s">
        <v>8353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">
      <c r="A39" s="14" t="s">
        <v>8355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">
      <c r="A40" s="14" t="s">
        <v>8349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">
      <c r="A41" s="14" t="s">
        <v>8309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">
      <c r="A42" s="14" t="s">
        <v>8339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">
      <c r="A43" s="14" t="s">
        <v>8332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14" t="s">
        <v>8319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">
      <c r="A45" s="14" t="s">
        <v>8318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">
      <c r="A46" s="14" t="s">
        <v>8338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">
      <c r="A47" s="14" t="s">
        <v>8361</v>
      </c>
      <c r="B47" s="8"/>
      <c r="C47" s="8"/>
      <c r="D47" s="8"/>
      <c r="E47" s="8"/>
      <c r="F47" s="8"/>
      <c r="G47" s="8"/>
    </row>
    <row r="48" spans="1:7" x14ac:dyDescent="0.3">
      <c r="A48" s="14" t="s">
        <v>8362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02AF-0490-4A3E-B9F5-9F50208D55FE}">
  <dimension ref="A1:G18"/>
  <sheetViews>
    <sheetView workbookViewId="0">
      <selection activeCell="B8" sqref="B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3" t="s">
        <v>8358</v>
      </c>
      <c r="B1" t="s">
        <v>8365</v>
      </c>
    </row>
    <row r="2" spans="1:7" x14ac:dyDescent="0.3">
      <c r="A2" s="13" t="s">
        <v>8222</v>
      </c>
      <c r="B2" t="s">
        <v>8365</v>
      </c>
    </row>
    <row r="4" spans="1:7" x14ac:dyDescent="0.3">
      <c r="A4" s="13" t="s">
        <v>8364</v>
      </c>
      <c r="B4" s="13" t="s">
        <v>8360</v>
      </c>
    </row>
    <row r="5" spans="1:7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">
      <c r="A6" s="17" t="s">
        <v>8368</v>
      </c>
      <c r="B6" s="8">
        <v>34</v>
      </c>
      <c r="C6" s="8">
        <v>149</v>
      </c>
      <c r="D6" s="8">
        <v>2</v>
      </c>
      <c r="E6" s="8">
        <v>182</v>
      </c>
      <c r="F6" s="8"/>
      <c r="G6" s="8">
        <v>367</v>
      </c>
    </row>
    <row r="7" spans="1:7" x14ac:dyDescent="0.3">
      <c r="A7" s="17" t="s">
        <v>8375</v>
      </c>
      <c r="B7" s="8">
        <v>27</v>
      </c>
      <c r="C7" s="8">
        <v>106</v>
      </c>
      <c r="D7" s="8">
        <v>18</v>
      </c>
      <c r="E7" s="8">
        <v>202</v>
      </c>
      <c r="F7" s="8"/>
      <c r="G7" s="8">
        <v>353</v>
      </c>
    </row>
    <row r="8" spans="1:7" x14ac:dyDescent="0.3">
      <c r="A8" s="17" t="s">
        <v>8376</v>
      </c>
      <c r="B8" s="8">
        <v>28</v>
      </c>
      <c r="C8" s="8">
        <v>108</v>
      </c>
      <c r="D8" s="8">
        <v>30</v>
      </c>
      <c r="E8" s="8">
        <v>180</v>
      </c>
      <c r="F8" s="8"/>
      <c r="G8" s="8">
        <v>346</v>
      </c>
    </row>
    <row r="9" spans="1:7" x14ac:dyDescent="0.3">
      <c r="A9" s="17" t="s">
        <v>8377</v>
      </c>
      <c r="B9" s="8">
        <v>27</v>
      </c>
      <c r="C9" s="8">
        <v>102</v>
      </c>
      <c r="D9" s="8"/>
      <c r="E9" s="8">
        <v>192</v>
      </c>
      <c r="F9" s="8"/>
      <c r="G9" s="8">
        <v>321</v>
      </c>
    </row>
    <row r="10" spans="1:7" x14ac:dyDescent="0.3">
      <c r="A10" s="17" t="s">
        <v>8369</v>
      </c>
      <c r="B10" s="8">
        <v>26</v>
      </c>
      <c r="C10" s="8">
        <v>126</v>
      </c>
      <c r="D10" s="8"/>
      <c r="E10" s="8">
        <v>234</v>
      </c>
      <c r="F10" s="8"/>
      <c r="G10" s="8">
        <v>386</v>
      </c>
    </row>
    <row r="11" spans="1:7" x14ac:dyDescent="0.3">
      <c r="A11" s="17" t="s">
        <v>8378</v>
      </c>
      <c r="B11" s="8">
        <v>27</v>
      </c>
      <c r="C11" s="8">
        <v>147</v>
      </c>
      <c r="D11" s="8"/>
      <c r="E11" s="8">
        <v>211</v>
      </c>
      <c r="F11" s="8"/>
      <c r="G11" s="8">
        <v>385</v>
      </c>
    </row>
    <row r="12" spans="1:7" x14ac:dyDescent="0.3">
      <c r="A12" s="17" t="s">
        <v>8370</v>
      </c>
      <c r="B12" s="8">
        <v>43</v>
      </c>
      <c r="C12" s="8">
        <v>150</v>
      </c>
      <c r="D12" s="8"/>
      <c r="E12" s="8">
        <v>194</v>
      </c>
      <c r="F12" s="8"/>
      <c r="G12" s="8">
        <v>387</v>
      </c>
    </row>
    <row r="13" spans="1:7" x14ac:dyDescent="0.3">
      <c r="A13" s="17" t="s">
        <v>8371</v>
      </c>
      <c r="B13" s="8">
        <v>33</v>
      </c>
      <c r="C13" s="8">
        <v>134</v>
      </c>
      <c r="D13" s="8"/>
      <c r="E13" s="8">
        <v>166</v>
      </c>
      <c r="F13" s="8"/>
      <c r="G13" s="8">
        <v>333</v>
      </c>
    </row>
    <row r="14" spans="1:7" x14ac:dyDescent="0.3">
      <c r="A14" s="17" t="s">
        <v>8372</v>
      </c>
      <c r="B14" s="8">
        <v>24</v>
      </c>
      <c r="C14" s="8">
        <v>127</v>
      </c>
      <c r="D14" s="8"/>
      <c r="E14" s="8">
        <v>147</v>
      </c>
      <c r="F14" s="8"/>
      <c r="G14" s="8">
        <v>298</v>
      </c>
    </row>
    <row r="15" spans="1:7" x14ac:dyDescent="0.3">
      <c r="A15" s="17" t="s">
        <v>8373</v>
      </c>
      <c r="B15" s="8">
        <v>20</v>
      </c>
      <c r="C15" s="8">
        <v>149</v>
      </c>
      <c r="D15" s="8"/>
      <c r="E15" s="8">
        <v>183</v>
      </c>
      <c r="F15" s="8"/>
      <c r="G15" s="8">
        <v>352</v>
      </c>
    </row>
    <row r="16" spans="1:7" x14ac:dyDescent="0.3">
      <c r="A16" s="17" t="s">
        <v>8374</v>
      </c>
      <c r="B16" s="8">
        <v>37</v>
      </c>
      <c r="C16" s="8">
        <v>114</v>
      </c>
      <c r="D16" s="8"/>
      <c r="E16" s="8">
        <v>183</v>
      </c>
      <c r="F16" s="8"/>
      <c r="G16" s="8">
        <v>334</v>
      </c>
    </row>
    <row r="17" spans="1:7" x14ac:dyDescent="0.3">
      <c r="A17" s="17" t="s">
        <v>8379</v>
      </c>
      <c r="B17" s="8">
        <v>23</v>
      </c>
      <c r="C17" s="8">
        <v>118</v>
      </c>
      <c r="D17" s="8"/>
      <c r="E17" s="8">
        <v>111</v>
      </c>
      <c r="F17" s="8"/>
      <c r="G17" s="8">
        <v>252</v>
      </c>
    </row>
    <row r="18" spans="1:7" x14ac:dyDescent="0.3">
      <c r="A18" s="17" t="s">
        <v>8362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0A29-72B4-4F75-A63D-5737A408DF94}">
  <dimension ref="A1:F6"/>
  <sheetViews>
    <sheetView workbookViewId="0">
      <selection activeCell="I12" sqref="I12"/>
    </sheetView>
  </sheetViews>
  <sheetFormatPr defaultRowHeight="14.4" x14ac:dyDescent="0.3"/>
  <cols>
    <col min="1" max="1" width="30.33203125" customWidth="1"/>
    <col min="2" max="2" width="67.21875" customWidth="1"/>
    <col min="3" max="3" width="16.21875" customWidth="1"/>
    <col min="4" max="4" width="15.44140625" customWidth="1"/>
    <col min="5" max="5" width="17.33203125" customWidth="1"/>
    <col min="6" max="6" width="17.77734375" customWidth="1"/>
  </cols>
  <sheetData>
    <row r="1" spans="1:6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 FALSE)</f>
        <v>51.79</v>
      </c>
      <c r="F2">
        <f>VLOOKUP(A2, kickstarter!B:L, 11, 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 FALSE)</f>
        <v>36.07</v>
      </c>
      <c r="F3">
        <f>VLOOKUP(A3, kickstarter!B:L, 11, 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 FALSE)</f>
        <v>33.03</v>
      </c>
      <c r="F4">
        <f>VLOOKUP(A4, kickstarter!B:L, 11, 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 FALSE)</f>
        <v>44.92</v>
      </c>
      <c r="F5">
        <f>VLOOKUP(A5, kickstarter!B:L, 11,  FALSE)</f>
        <v>26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 FALSE)</f>
        <v>36.61</v>
      </c>
      <c r="F6">
        <f>VLOOKUP(A6, kickstarter!B:L, 11, 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kickstarter</vt:lpstr>
      <vt:lpstr>Theater Outcomes By Launch Date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box and whisker chart GB musica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chefc</cp:lastModifiedBy>
  <dcterms:created xsi:type="dcterms:W3CDTF">2017-04-20T15:17:24Z</dcterms:created>
  <dcterms:modified xsi:type="dcterms:W3CDTF">2021-09-07T04:05:15Z</dcterms:modified>
</cp:coreProperties>
</file>