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 hidePivotFieldList="1"/>
  <mc:AlternateContent xmlns:mc="http://schemas.openxmlformats.org/markup-compatibility/2006">
    <mc:Choice Requires="x15">
      <x15ac:absPath xmlns:x15ac="http://schemas.microsoft.com/office/spreadsheetml/2010/11/ac" url="https://mcgill-my.sharepoint.com/personal/chehronai_fozil_mail_mcgill_ca/Documents/Python Materials/DataViz-Online/My Work/Excel/"/>
    </mc:Choice>
  </mc:AlternateContent>
  <bookViews>
    <workbookView xWindow="0" yWindow="0" windowWidth="28800" windowHeight="18000" activeTab="1"/>
  </bookViews>
  <sheets>
    <sheet name="Product List" sheetId="1" r:id="rId1"/>
    <sheet name="Orders" sheetId="2" r:id="rId2"/>
  </sheets>
  <calcPr calcId="150001" concurrentCalc="0"/>
  <pivotCaches>
    <pivotCache cacheId="2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2" i="2"/>
  <c r="E2" i="2"/>
  <c r="F2" i="2"/>
  <c r="A14" i="1"/>
  <c r="A15" i="1"/>
  <c r="A16" i="1"/>
  <c r="A17" i="1"/>
  <c r="A18" i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<sst xmlns="http://schemas.openxmlformats.org/spreadsheetml/2006/main" count="65" uniqueCount="36">
  <si>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</si>
  <si>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</si>
  <si>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</si>
  <si>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</si>
  <si>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</si>
  <si>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</si>
  <si>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</si>
  <si>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</si>
  <si>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</si>
  <si>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</si>
  <si>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</si>
  <si>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</si>
  <si>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</si>
  <si>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</si>
  <si>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</si>
  <si>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</si>
  <si>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</si>
  <si>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</si>
  <si>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</si>
  <si>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</si>
  <si>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</si>
  <si>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</si>
  <si>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</si>
  <si>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</si>
  <si>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</si>
  <si>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</si>
  <si>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</si>
  <si>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</si>
  <si>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</si>
  <si>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</si>
  <si>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</si>
  <si>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</si>
  <si>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</si>
  <si>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</si>
  <si>
    <t>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</si>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</sst>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676.730658680557" createdVersion="4" refreshedVersion="4" minRefreshableVersion="3" recordCount="28">
  <cacheSource type="worksheet">
    <worksheetSource ref="A1:F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  <cacheField name="Total" numFmtId="44">
      <sharedItems containsSemiMixedTypes="0" containsString="0" containsNumber="1" minValue="6.74" maxValue="117.24" count="21">
        <n v="11.45"/>
        <n v="20.990000000000002"/>
        <n v="18.2"/>
        <n v="6.74"/>
        <n v="15.2"/>
        <n v="10.5"/>
        <n v="24.96"/>
        <n v="11.76"/>
        <n v="8.99"/>
        <n v="32.489999999999995"/>
        <n v="22.71"/>
        <n v="22.21"/>
        <n v="9.51"/>
        <n v="15.95"/>
        <n v="7.17"/>
        <n v="114.99"/>
        <n v="117.24"/>
        <n v="9.42"/>
        <n v="11.24"/>
        <n v="20.46"/>
        <n v="17.24000000000000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s v="Low"/>
    <x v="0"/>
    <x v="0"/>
    <x v="0"/>
  </r>
  <r>
    <x v="0"/>
    <x v="1"/>
    <s v="High"/>
    <x v="1"/>
    <x v="1"/>
    <x v="1"/>
  </r>
  <r>
    <x v="0"/>
    <x v="0"/>
    <s v="VIP"/>
    <x v="0"/>
    <x v="2"/>
    <x v="2"/>
  </r>
  <r>
    <x v="0"/>
    <x v="2"/>
    <s v="Medium"/>
    <x v="2"/>
    <x v="3"/>
    <x v="3"/>
  </r>
  <r>
    <x v="1"/>
    <x v="3"/>
    <s v="VIP"/>
    <x v="3"/>
    <x v="2"/>
    <x v="4"/>
  </r>
  <r>
    <x v="1"/>
    <x v="4"/>
    <s v="Medium"/>
    <x v="4"/>
    <x v="3"/>
    <x v="5"/>
  </r>
  <r>
    <x v="1"/>
    <x v="5"/>
    <s v="High"/>
    <x v="5"/>
    <x v="1"/>
    <x v="6"/>
  </r>
  <r>
    <x v="2"/>
    <x v="6"/>
    <s v="High"/>
    <x v="6"/>
    <x v="1"/>
    <x v="7"/>
  </r>
  <r>
    <x v="2"/>
    <x v="0"/>
    <s v="VIP"/>
    <x v="0"/>
    <x v="2"/>
    <x v="2"/>
  </r>
  <r>
    <x v="2"/>
    <x v="2"/>
    <s v="High"/>
    <x v="2"/>
    <x v="1"/>
    <x v="8"/>
  </r>
  <r>
    <x v="2"/>
    <x v="2"/>
    <s v="High"/>
    <x v="2"/>
    <x v="1"/>
    <x v="8"/>
  </r>
  <r>
    <x v="2"/>
    <x v="7"/>
    <s v="Low"/>
    <x v="7"/>
    <x v="0"/>
    <x v="9"/>
  </r>
  <r>
    <x v="2"/>
    <x v="5"/>
    <s v="Medium"/>
    <x v="5"/>
    <x v="3"/>
    <x v="10"/>
  </r>
  <r>
    <x v="2"/>
    <x v="7"/>
    <s v="Low"/>
    <x v="7"/>
    <x v="0"/>
    <x v="9"/>
  </r>
  <r>
    <x v="2"/>
    <x v="8"/>
    <s v="VIP"/>
    <x v="8"/>
    <x v="2"/>
    <x v="11"/>
  </r>
  <r>
    <x v="3"/>
    <x v="2"/>
    <s v="Medium"/>
    <x v="2"/>
    <x v="3"/>
    <x v="3"/>
  </r>
  <r>
    <x v="3"/>
    <x v="6"/>
    <s v="Medium"/>
    <x v="6"/>
    <x v="3"/>
    <x v="12"/>
  </r>
  <r>
    <x v="3"/>
    <x v="0"/>
    <s v="High"/>
    <x v="0"/>
    <x v="1"/>
    <x v="13"/>
  </r>
  <r>
    <x v="3"/>
    <x v="1"/>
    <s v="High"/>
    <x v="1"/>
    <x v="1"/>
    <x v="1"/>
  </r>
  <r>
    <x v="4"/>
    <x v="2"/>
    <s v="High"/>
    <x v="2"/>
    <x v="1"/>
    <x v="8"/>
  </r>
  <r>
    <x v="5"/>
    <x v="9"/>
    <s v="Medium"/>
    <x v="9"/>
    <x v="3"/>
    <x v="14"/>
  </r>
  <r>
    <x v="5"/>
    <x v="10"/>
    <s v="High"/>
    <x v="10"/>
    <x v="1"/>
    <x v="15"/>
  </r>
  <r>
    <x v="5"/>
    <x v="10"/>
    <s v="VIP"/>
    <x v="10"/>
    <x v="2"/>
    <x v="16"/>
  </r>
  <r>
    <x v="5"/>
    <x v="9"/>
    <s v="High"/>
    <x v="9"/>
    <x v="1"/>
    <x v="17"/>
  </r>
  <r>
    <x v="5"/>
    <x v="5"/>
    <s v="Medium"/>
    <x v="5"/>
    <x v="3"/>
    <x v="10"/>
  </r>
  <r>
    <x v="5"/>
    <x v="11"/>
    <s v="VIP"/>
    <x v="2"/>
    <x v="2"/>
    <x v="18"/>
  </r>
  <r>
    <x v="5"/>
    <x v="5"/>
    <s v="Low"/>
    <x v="5"/>
    <x v="0"/>
    <x v="19"/>
  </r>
  <r>
    <x v="5"/>
    <x v="12"/>
    <s v="VIP"/>
    <x v="11"/>
    <x v="2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2:K31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>
      <items count="5">
        <item x="0"/>
        <item x="3"/>
        <item x="1"/>
        <item x="2"/>
        <item t="default"/>
      </items>
    </pivotField>
    <pivotField dataField="1" numFmtId="44" showAll="0">
      <items count="22">
        <item x="3"/>
        <item x="14"/>
        <item x="8"/>
        <item x="17"/>
        <item x="12"/>
        <item x="5"/>
        <item x="18"/>
        <item x="0"/>
        <item x="7"/>
        <item x="4"/>
        <item x="13"/>
        <item x="20"/>
        <item x="2"/>
        <item x="19"/>
        <item x="1"/>
        <item x="11"/>
        <item x="10"/>
        <item x="6"/>
        <item x="9"/>
        <item x="15"/>
        <item x="16"/>
        <item t="default"/>
      </items>
    </pivotField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" fld="5" baseField="0" baseItem="0"/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2" sqref="E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H2" sqref="H2:I31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6" width="15.6640625" customWidth="1"/>
    <col min="7" max="7" width="10.6640625" bestFit="1" customWidth="1"/>
    <col min="8" max="8" width="13.83203125" customWidth="1"/>
    <col min="9" max="10" width="10.6640625" bestFit="1" customWidth="1"/>
    <col min="11" max="11" width="17.5" bestFit="1" customWidth="1"/>
  </cols>
  <sheetData>
    <row r="1" spans="1:11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 t="s">
        <v>34</v>
      </c>
    </row>
    <row r="2" spans="1:11" x14ac:dyDescent="0.2">
      <c r="A2">
        <v>10029367401</v>
      </c>
      <c r="B2">
        <v>105</v>
      </c>
      <c r="C2" s="8" t="s">
        <v>22</v>
      </c>
      <c r="D2" s="4">
        <f>VLOOKUP(B2, 'Product List'!$A$1:$C$18,3, FALSE)</f>
        <v>10.95</v>
      </c>
      <c r="E2" s="4">
        <f>VLOOKUP(C2, 'Product List'!$E$1:$F$5, 2, FALSE )</f>
        <v>0.5</v>
      </c>
      <c r="F2" s="12">
        <f>D2+E2</f>
        <v>11.45</v>
      </c>
      <c r="H2" s="9" t="s">
        <v>30</v>
      </c>
      <c r="I2" t="s">
        <v>35</v>
      </c>
      <c r="J2" t="s">
        <v>32</v>
      </c>
      <c r="K2" t="s">
        <v>33</v>
      </c>
    </row>
    <row r="3" spans="1:11" x14ac:dyDescent="0.2">
      <c r="A3" s="7">
        <v>10029367401</v>
      </c>
      <c r="B3">
        <v>200</v>
      </c>
      <c r="C3" s="8" t="s">
        <v>24</v>
      </c>
      <c r="D3" s="4">
        <f>VLOOKUP(B3, 'Product List'!$A$1:$C$18,3, FALSE)</f>
        <v>15.99</v>
      </c>
      <c r="E3" s="4">
        <f>VLOOKUP(C3, 'Product List'!$E$1:$F$5, 2, FALSE )</f>
        <v>5</v>
      </c>
      <c r="F3" s="12">
        <f t="shared" ref="F3:F29" si="0">D3+E3</f>
        <v>20.990000000000002</v>
      </c>
      <c r="H3" s="10">
        <v>10029367401</v>
      </c>
      <c r="I3" s="8">
        <v>57.38</v>
      </c>
      <c r="J3" s="8">
        <v>41.88</v>
      </c>
      <c r="K3" s="8">
        <v>15.5</v>
      </c>
    </row>
    <row r="4" spans="1:11" x14ac:dyDescent="0.2">
      <c r="A4">
        <v>10029367401</v>
      </c>
      <c r="B4">
        <v>105</v>
      </c>
      <c r="C4" s="8" t="s">
        <v>25</v>
      </c>
      <c r="D4" s="4">
        <f>VLOOKUP(B4, 'Product List'!$A$1:$C$18,3, FALSE)</f>
        <v>10.95</v>
      </c>
      <c r="E4" s="4">
        <f>VLOOKUP(C4, 'Product List'!$E$1:$F$5, 2, FALSE )</f>
        <v>7.25</v>
      </c>
      <c r="F4" s="12">
        <f t="shared" si="0"/>
        <v>18.2</v>
      </c>
      <c r="H4" s="11">
        <v>105</v>
      </c>
      <c r="I4" s="8">
        <v>29.65</v>
      </c>
      <c r="J4" s="8">
        <v>21.9</v>
      </c>
      <c r="K4" s="8">
        <v>7.75</v>
      </c>
    </row>
    <row r="5" spans="1:11" x14ac:dyDescent="0.2">
      <c r="A5">
        <v>10029367401</v>
      </c>
      <c r="B5">
        <v>106</v>
      </c>
      <c r="C5" s="8" t="s">
        <v>23</v>
      </c>
      <c r="D5" s="4">
        <f>VLOOKUP(B5, 'Product List'!$A$1:$C$18,3, FALSE)</f>
        <v>3.99</v>
      </c>
      <c r="E5" s="4">
        <f>VLOOKUP(C5, 'Product List'!$E$1:$F$5, 2, FALSE )</f>
        <v>2.75</v>
      </c>
      <c r="F5" s="12">
        <f t="shared" si="0"/>
        <v>6.74</v>
      </c>
      <c r="H5" s="11">
        <v>106</v>
      </c>
      <c r="I5" s="8">
        <v>6.74</v>
      </c>
      <c r="J5" s="8">
        <v>3.99</v>
      </c>
      <c r="K5" s="8">
        <v>2.75</v>
      </c>
    </row>
    <row r="6" spans="1:11" x14ac:dyDescent="0.2">
      <c r="A6" s="7">
        <v>10029367402</v>
      </c>
      <c r="B6">
        <v>108</v>
      </c>
      <c r="C6" s="8" t="s">
        <v>25</v>
      </c>
      <c r="D6" s="4">
        <f>VLOOKUP(B6, 'Product List'!$A$1:$C$18,3, FALSE)</f>
        <v>7.95</v>
      </c>
      <c r="E6" s="4">
        <f>VLOOKUP(C6, 'Product List'!$E$1:$F$5, 2, FALSE )</f>
        <v>7.25</v>
      </c>
      <c r="F6" s="12">
        <f t="shared" si="0"/>
        <v>15.2</v>
      </c>
      <c r="H6" s="11">
        <v>200</v>
      </c>
      <c r="I6" s="8">
        <v>20.990000000000002</v>
      </c>
      <c r="J6" s="8">
        <v>15.99</v>
      </c>
      <c r="K6" s="8">
        <v>5</v>
      </c>
    </row>
    <row r="7" spans="1:11" x14ac:dyDescent="0.2">
      <c r="A7" s="7">
        <v>10029367402</v>
      </c>
      <c r="B7">
        <v>107</v>
      </c>
      <c r="C7" s="8" t="s">
        <v>23</v>
      </c>
      <c r="D7" s="4">
        <f>VLOOKUP(B7, 'Product List'!$A$1:$C$18,3, FALSE)</f>
        <v>7.75</v>
      </c>
      <c r="E7" s="4">
        <f>VLOOKUP(C7, 'Product List'!$E$1:$F$5, 2, FALSE )</f>
        <v>2.75</v>
      </c>
      <c r="F7" s="12">
        <f t="shared" si="0"/>
        <v>10.5</v>
      </c>
      <c r="H7" s="10">
        <v>10029367402</v>
      </c>
      <c r="I7" s="8">
        <v>50.66</v>
      </c>
      <c r="J7" s="8">
        <v>35.660000000000004</v>
      </c>
      <c r="K7" s="8">
        <v>15</v>
      </c>
    </row>
    <row r="8" spans="1:11" x14ac:dyDescent="0.2">
      <c r="A8" s="7">
        <v>10029367402</v>
      </c>
      <c r="B8">
        <v>100</v>
      </c>
      <c r="C8" s="8" t="s">
        <v>24</v>
      </c>
      <c r="D8" s="4">
        <f>VLOOKUP(B8, 'Product List'!$A$1:$C$18,3, FALSE)</f>
        <v>19.96</v>
      </c>
      <c r="E8" s="4">
        <f>VLOOKUP(C8, 'Product List'!$E$1:$F$5, 2, FALSE )</f>
        <v>5</v>
      </c>
      <c r="F8" s="12">
        <f t="shared" si="0"/>
        <v>24.96</v>
      </c>
      <c r="H8" s="11">
        <v>100</v>
      </c>
      <c r="I8" s="8">
        <v>24.96</v>
      </c>
      <c r="J8" s="8">
        <v>19.96</v>
      </c>
      <c r="K8" s="8">
        <v>5</v>
      </c>
    </row>
    <row r="9" spans="1:11" x14ac:dyDescent="0.2">
      <c r="A9" s="7">
        <v>10029367403</v>
      </c>
      <c r="B9">
        <v>202</v>
      </c>
      <c r="C9" s="8" t="s">
        <v>24</v>
      </c>
      <c r="D9" s="4">
        <f>VLOOKUP(B9, 'Product List'!$A$1:$C$18,3, FALSE)</f>
        <v>6.76</v>
      </c>
      <c r="E9" s="4">
        <f>VLOOKUP(C9, 'Product List'!$E$1:$F$5, 2, FALSE )</f>
        <v>5</v>
      </c>
      <c r="F9" s="12">
        <f t="shared" si="0"/>
        <v>11.76</v>
      </c>
      <c r="H9" s="11">
        <v>107</v>
      </c>
      <c r="I9" s="8">
        <v>10.5</v>
      </c>
      <c r="J9" s="8">
        <v>7.75</v>
      </c>
      <c r="K9" s="8">
        <v>2.75</v>
      </c>
    </row>
    <row r="10" spans="1:11" x14ac:dyDescent="0.2">
      <c r="A10" s="7">
        <v>10029367403</v>
      </c>
      <c r="B10">
        <v>105</v>
      </c>
      <c r="C10" s="8" t="s">
        <v>25</v>
      </c>
      <c r="D10" s="4">
        <f>VLOOKUP(B10, 'Product List'!$A$1:$C$18,3, FALSE)</f>
        <v>10.95</v>
      </c>
      <c r="E10" s="4">
        <f>VLOOKUP(C10, 'Product List'!$E$1:$F$5, 2, FALSE )</f>
        <v>7.25</v>
      </c>
      <c r="F10" s="12">
        <f t="shared" si="0"/>
        <v>18.2</v>
      </c>
      <c r="H10" s="11">
        <v>108</v>
      </c>
      <c r="I10" s="8">
        <v>15.2</v>
      </c>
      <c r="J10" s="8">
        <v>7.95</v>
      </c>
      <c r="K10" s="8">
        <v>7.25</v>
      </c>
    </row>
    <row r="11" spans="1:11" x14ac:dyDescent="0.2">
      <c r="A11" s="7">
        <v>10029367403</v>
      </c>
      <c r="B11">
        <v>106</v>
      </c>
      <c r="C11" s="8" t="s">
        <v>24</v>
      </c>
      <c r="D11" s="4">
        <f>VLOOKUP(B11, 'Product List'!$A$1:$C$18,3, FALSE)</f>
        <v>3.99</v>
      </c>
      <c r="E11" s="4">
        <f>VLOOKUP(C11, 'Product List'!$E$1:$F$5, 2, FALSE )</f>
        <v>5</v>
      </c>
      <c r="F11" s="12">
        <f t="shared" si="0"/>
        <v>8.99</v>
      </c>
      <c r="H11" s="10">
        <v>10029367403</v>
      </c>
      <c r="I11" s="8">
        <v>157.83999999999997</v>
      </c>
      <c r="J11" s="8">
        <v>124.59000000000002</v>
      </c>
      <c r="K11" s="8">
        <v>33.25</v>
      </c>
    </row>
    <row r="12" spans="1:11" x14ac:dyDescent="0.2">
      <c r="A12" s="7">
        <v>10029367403</v>
      </c>
      <c r="B12">
        <v>106</v>
      </c>
      <c r="C12" s="8" t="s">
        <v>24</v>
      </c>
      <c r="D12" s="4">
        <f>VLOOKUP(B12, 'Product List'!$A$1:$C$18,3, FALSE)</f>
        <v>3.99</v>
      </c>
      <c r="E12" s="4">
        <f>VLOOKUP(C12, 'Product List'!$E$1:$F$5, 2, FALSE )</f>
        <v>5</v>
      </c>
      <c r="F12" s="12">
        <f t="shared" si="0"/>
        <v>8.99</v>
      </c>
      <c r="H12" s="11">
        <v>100</v>
      </c>
      <c r="I12" s="8">
        <v>22.71</v>
      </c>
      <c r="J12" s="8">
        <v>19.96</v>
      </c>
      <c r="K12" s="8">
        <v>2.75</v>
      </c>
    </row>
    <row r="13" spans="1:11" x14ac:dyDescent="0.2">
      <c r="A13" s="7">
        <v>10029367403</v>
      </c>
      <c r="B13">
        <v>201</v>
      </c>
      <c r="C13" s="8" t="s">
        <v>22</v>
      </c>
      <c r="D13" s="4">
        <f>VLOOKUP(B13, 'Product List'!$A$1:$C$18,3, FALSE)</f>
        <v>31.99</v>
      </c>
      <c r="E13" s="4">
        <f>VLOOKUP(C13, 'Product List'!$E$1:$F$5, 2, FALSE )</f>
        <v>0.5</v>
      </c>
      <c r="F13" s="12">
        <f t="shared" si="0"/>
        <v>32.489999999999995</v>
      </c>
      <c r="H13" s="11">
        <v>101</v>
      </c>
      <c r="I13" s="8">
        <v>22.21</v>
      </c>
      <c r="J13" s="8">
        <v>14.96</v>
      </c>
      <c r="K13" s="8">
        <v>7.25</v>
      </c>
    </row>
    <row r="14" spans="1:11" x14ac:dyDescent="0.2">
      <c r="A14" s="7">
        <v>10029367403</v>
      </c>
      <c r="B14">
        <v>100</v>
      </c>
      <c r="C14" s="8" t="s">
        <v>23</v>
      </c>
      <c r="D14" s="4">
        <f>VLOOKUP(B14, 'Product List'!$A$1:$C$18,3, FALSE)</f>
        <v>19.96</v>
      </c>
      <c r="E14" s="4">
        <f>VLOOKUP(C14, 'Product List'!$E$1:$F$5, 2, FALSE )</f>
        <v>2.75</v>
      </c>
      <c r="F14" s="12">
        <f t="shared" si="0"/>
        <v>22.71</v>
      </c>
      <c r="H14" s="11">
        <v>105</v>
      </c>
      <c r="I14" s="8">
        <v>18.2</v>
      </c>
      <c r="J14" s="8">
        <v>10.95</v>
      </c>
      <c r="K14" s="8">
        <v>7.25</v>
      </c>
    </row>
    <row r="15" spans="1:11" x14ac:dyDescent="0.2">
      <c r="A15" s="7">
        <v>10029367403</v>
      </c>
      <c r="B15">
        <v>201</v>
      </c>
      <c r="C15" s="8" t="s">
        <v>22</v>
      </c>
      <c r="D15" s="4">
        <f>VLOOKUP(B15, 'Product List'!$A$1:$C$18,3, FALSE)</f>
        <v>31.99</v>
      </c>
      <c r="E15" s="4">
        <f>VLOOKUP(C15, 'Product List'!$E$1:$F$5, 2, FALSE )</f>
        <v>0.5</v>
      </c>
      <c r="F15" s="12">
        <f t="shared" si="0"/>
        <v>32.489999999999995</v>
      </c>
      <c r="H15" s="11">
        <v>106</v>
      </c>
      <c r="I15" s="8">
        <v>17.98</v>
      </c>
      <c r="J15" s="8">
        <v>7.98</v>
      </c>
      <c r="K15" s="8">
        <v>10</v>
      </c>
    </row>
    <row r="16" spans="1:11" x14ac:dyDescent="0.2">
      <c r="A16" s="7">
        <v>10029367403</v>
      </c>
      <c r="B16">
        <v>101</v>
      </c>
      <c r="C16" s="8" t="s">
        <v>25</v>
      </c>
      <c r="D16" s="4">
        <f>VLOOKUP(B16, 'Product List'!$A$1:$C$18,3, FALSE)</f>
        <v>14.96</v>
      </c>
      <c r="E16" s="4">
        <f>VLOOKUP(C16, 'Product List'!$E$1:$F$5, 2, FALSE )</f>
        <v>7.25</v>
      </c>
      <c r="F16" s="12">
        <f t="shared" si="0"/>
        <v>22.21</v>
      </c>
      <c r="H16" s="11">
        <v>201</v>
      </c>
      <c r="I16" s="8">
        <v>64.97999999999999</v>
      </c>
      <c r="J16" s="8">
        <v>63.98</v>
      </c>
      <c r="K16" s="8">
        <v>1</v>
      </c>
    </row>
    <row r="17" spans="1:11" x14ac:dyDescent="0.2">
      <c r="A17" s="7">
        <v>10029367404</v>
      </c>
      <c r="B17">
        <v>106</v>
      </c>
      <c r="C17" s="8" t="s">
        <v>23</v>
      </c>
      <c r="D17" s="4">
        <f>VLOOKUP(B17, 'Product List'!$A$1:$C$18,3, FALSE)</f>
        <v>3.99</v>
      </c>
      <c r="E17" s="4">
        <f>VLOOKUP(C17, 'Product List'!$E$1:$F$5, 2, FALSE )</f>
        <v>2.75</v>
      </c>
      <c r="F17" s="12">
        <f t="shared" si="0"/>
        <v>6.74</v>
      </c>
      <c r="H17" s="11">
        <v>202</v>
      </c>
      <c r="I17" s="8">
        <v>11.76</v>
      </c>
      <c r="J17" s="8">
        <v>6.76</v>
      </c>
      <c r="K17" s="8">
        <v>5</v>
      </c>
    </row>
    <row r="18" spans="1:11" x14ac:dyDescent="0.2">
      <c r="A18" s="7">
        <v>10029367404</v>
      </c>
      <c r="B18">
        <v>202</v>
      </c>
      <c r="C18" s="8" t="s">
        <v>23</v>
      </c>
      <c r="D18" s="4">
        <f>VLOOKUP(B18, 'Product List'!$A$1:$C$18,3, FALSE)</f>
        <v>6.76</v>
      </c>
      <c r="E18" s="4">
        <f>VLOOKUP(C18, 'Product List'!$E$1:$F$5, 2, FALSE )</f>
        <v>2.75</v>
      </c>
      <c r="F18" s="12">
        <f t="shared" si="0"/>
        <v>9.51</v>
      </c>
      <c r="H18" s="10">
        <v>10029367404</v>
      </c>
      <c r="I18" s="8">
        <v>53.19</v>
      </c>
      <c r="J18" s="8">
        <v>37.69</v>
      </c>
      <c r="K18" s="8">
        <v>15.5</v>
      </c>
    </row>
    <row r="19" spans="1:11" x14ac:dyDescent="0.2">
      <c r="A19" s="7">
        <v>10029367404</v>
      </c>
      <c r="B19">
        <v>105</v>
      </c>
      <c r="C19" s="8" t="s">
        <v>24</v>
      </c>
      <c r="D19" s="4">
        <f>VLOOKUP(B19, 'Product List'!$A$1:$C$18,3, FALSE)</f>
        <v>10.95</v>
      </c>
      <c r="E19" s="4">
        <f>VLOOKUP(C19, 'Product List'!$E$1:$F$5, 2, FALSE )</f>
        <v>5</v>
      </c>
      <c r="F19" s="12">
        <f t="shared" si="0"/>
        <v>15.95</v>
      </c>
      <c r="H19" s="11">
        <v>105</v>
      </c>
      <c r="I19" s="8">
        <v>15.95</v>
      </c>
      <c r="J19" s="8">
        <v>10.95</v>
      </c>
      <c r="K19" s="8">
        <v>5</v>
      </c>
    </row>
    <row r="20" spans="1:11" x14ac:dyDescent="0.2">
      <c r="A20" s="7">
        <v>10029367404</v>
      </c>
      <c r="B20">
        <v>200</v>
      </c>
      <c r="C20" s="8" t="s">
        <v>24</v>
      </c>
      <c r="D20" s="4">
        <f>VLOOKUP(B20, 'Product List'!$A$1:$C$18,3, FALSE)</f>
        <v>15.99</v>
      </c>
      <c r="E20" s="4">
        <f>VLOOKUP(C20, 'Product List'!$E$1:$F$5, 2, FALSE )</f>
        <v>5</v>
      </c>
      <c r="F20" s="12">
        <f t="shared" si="0"/>
        <v>20.990000000000002</v>
      </c>
      <c r="H20" s="11">
        <v>106</v>
      </c>
      <c r="I20" s="8">
        <v>6.74</v>
      </c>
      <c r="J20" s="8">
        <v>3.99</v>
      </c>
      <c r="K20" s="8">
        <v>2.75</v>
      </c>
    </row>
    <row r="21" spans="1:11" x14ac:dyDescent="0.2">
      <c r="A21" s="7">
        <v>10029367405</v>
      </c>
      <c r="B21">
        <v>106</v>
      </c>
      <c r="C21" s="8" t="s">
        <v>24</v>
      </c>
      <c r="D21" s="4">
        <f>VLOOKUP(B21, 'Product List'!$A$1:$C$18,3, FALSE)</f>
        <v>3.99</v>
      </c>
      <c r="E21" s="4">
        <f>VLOOKUP(C21, 'Product List'!$E$1:$F$5, 2, FALSE )</f>
        <v>5</v>
      </c>
      <c r="F21" s="12">
        <f t="shared" si="0"/>
        <v>8.99</v>
      </c>
      <c r="H21" s="11">
        <v>200</v>
      </c>
      <c r="I21" s="8">
        <v>20.990000000000002</v>
      </c>
      <c r="J21" s="8">
        <v>15.99</v>
      </c>
      <c r="K21" s="8">
        <v>5</v>
      </c>
    </row>
    <row r="22" spans="1:11" x14ac:dyDescent="0.2">
      <c r="A22" s="7">
        <v>10029367406</v>
      </c>
      <c r="B22">
        <v>103</v>
      </c>
      <c r="C22" s="8" t="s">
        <v>23</v>
      </c>
      <c r="D22" s="4">
        <f>VLOOKUP(B22, 'Product List'!$A$1:$C$18,3, FALSE)</f>
        <v>4.42</v>
      </c>
      <c r="E22" s="4">
        <f>VLOOKUP(C22, 'Product List'!$E$1:$F$5, 2, FALSE )</f>
        <v>2.75</v>
      </c>
      <c r="F22" s="12">
        <f t="shared" si="0"/>
        <v>7.17</v>
      </c>
      <c r="H22" s="11">
        <v>202</v>
      </c>
      <c r="I22" s="8">
        <v>9.51</v>
      </c>
      <c r="J22" s="8">
        <v>6.76</v>
      </c>
      <c r="K22" s="8">
        <v>2.75</v>
      </c>
    </row>
    <row r="23" spans="1:11" x14ac:dyDescent="0.2">
      <c r="A23" s="7">
        <v>10029367406</v>
      </c>
      <c r="B23">
        <v>206</v>
      </c>
      <c r="C23" s="8" t="s">
        <v>24</v>
      </c>
      <c r="D23" s="4">
        <f>VLOOKUP(B23, 'Product List'!$A$1:$C$18,3, FALSE)</f>
        <v>109.99</v>
      </c>
      <c r="E23" s="4">
        <f>VLOOKUP(C23, 'Product List'!$E$1:$F$5, 2, FALSE )</f>
        <v>5</v>
      </c>
      <c r="F23" s="12">
        <f t="shared" si="0"/>
        <v>114.99</v>
      </c>
      <c r="H23" s="10">
        <v>10029367405</v>
      </c>
      <c r="I23" s="8">
        <v>8.99</v>
      </c>
      <c r="J23" s="8">
        <v>3.99</v>
      </c>
      <c r="K23" s="8">
        <v>5</v>
      </c>
    </row>
    <row r="24" spans="1:11" x14ac:dyDescent="0.2">
      <c r="A24" s="7">
        <v>10029367406</v>
      </c>
      <c r="B24">
        <v>206</v>
      </c>
      <c r="C24" s="8" t="s">
        <v>25</v>
      </c>
      <c r="D24" s="4">
        <f>VLOOKUP(B24, 'Product List'!$A$1:$C$18,3, FALSE)</f>
        <v>109.99</v>
      </c>
      <c r="E24" s="4">
        <f>VLOOKUP(C24, 'Product List'!$E$1:$F$5, 2, FALSE )</f>
        <v>7.25</v>
      </c>
      <c r="F24" s="12">
        <f t="shared" si="0"/>
        <v>117.24</v>
      </c>
      <c r="H24" s="11">
        <v>106</v>
      </c>
      <c r="I24" s="8">
        <v>8.99</v>
      </c>
      <c r="J24" s="8">
        <v>3.99</v>
      </c>
      <c r="K24" s="8">
        <v>5</v>
      </c>
    </row>
    <row r="25" spans="1:11" x14ac:dyDescent="0.2">
      <c r="A25" s="7">
        <v>10029367406</v>
      </c>
      <c r="B25">
        <v>103</v>
      </c>
      <c r="C25" s="8" t="s">
        <v>24</v>
      </c>
      <c r="D25" s="4">
        <f>VLOOKUP(B25, 'Product List'!$A$1:$C$18,3, FALSE)</f>
        <v>4.42</v>
      </c>
      <c r="E25" s="4">
        <f>VLOOKUP(C25, 'Product List'!$E$1:$F$5, 2, FALSE )</f>
        <v>5</v>
      </c>
      <c r="F25" s="12">
        <f t="shared" si="0"/>
        <v>9.42</v>
      </c>
      <c r="H25" s="10">
        <v>10029367406</v>
      </c>
      <c r="I25" s="8">
        <v>320.47000000000003</v>
      </c>
      <c r="J25" s="8">
        <v>282.71999999999997</v>
      </c>
      <c r="K25" s="8">
        <v>37.75</v>
      </c>
    </row>
    <row r="26" spans="1:11" x14ac:dyDescent="0.2">
      <c r="A26" s="7">
        <v>10029367406</v>
      </c>
      <c r="B26">
        <v>100</v>
      </c>
      <c r="C26" s="8" t="s">
        <v>23</v>
      </c>
      <c r="D26" s="4">
        <f>VLOOKUP(B26, 'Product List'!$A$1:$C$18,3, FALSE)</f>
        <v>19.96</v>
      </c>
      <c r="E26" s="4">
        <f>VLOOKUP(C26, 'Product List'!$E$1:$F$5, 2, FALSE )</f>
        <v>2.75</v>
      </c>
      <c r="F26" s="12">
        <f t="shared" si="0"/>
        <v>22.71</v>
      </c>
      <c r="H26" s="11">
        <v>100</v>
      </c>
      <c r="I26" s="8">
        <v>43.17</v>
      </c>
      <c r="J26" s="8">
        <v>39.92</v>
      </c>
      <c r="K26" s="8">
        <v>3.25</v>
      </c>
    </row>
    <row r="27" spans="1:11" x14ac:dyDescent="0.2">
      <c r="A27" s="7">
        <v>10029367406</v>
      </c>
      <c r="B27">
        <v>102</v>
      </c>
      <c r="C27" s="8" t="s">
        <v>25</v>
      </c>
      <c r="D27" s="4">
        <f>VLOOKUP(B27, 'Product List'!$A$1:$C$18,3, FALSE)</f>
        <v>3.99</v>
      </c>
      <c r="E27" s="4">
        <f>VLOOKUP(C27, 'Product List'!$E$1:$F$5, 2, FALSE )</f>
        <v>7.25</v>
      </c>
      <c r="F27" s="12">
        <f t="shared" si="0"/>
        <v>11.24</v>
      </c>
      <c r="H27" s="11">
        <v>102</v>
      </c>
      <c r="I27" s="8">
        <v>11.24</v>
      </c>
      <c r="J27" s="8">
        <v>3.99</v>
      </c>
      <c r="K27" s="8">
        <v>7.25</v>
      </c>
    </row>
    <row r="28" spans="1:11" x14ac:dyDescent="0.2">
      <c r="A28" s="7">
        <v>10029367406</v>
      </c>
      <c r="B28">
        <v>100</v>
      </c>
      <c r="C28" s="8" t="s">
        <v>22</v>
      </c>
      <c r="D28" s="4">
        <f>VLOOKUP(B28, 'Product List'!$A$1:$C$18,3, FALSE)</f>
        <v>19.96</v>
      </c>
      <c r="E28" s="4">
        <f>VLOOKUP(C28, 'Product List'!$E$1:$F$5, 2, FALSE )</f>
        <v>0.5</v>
      </c>
      <c r="F28" s="12">
        <f t="shared" si="0"/>
        <v>20.46</v>
      </c>
      <c r="H28" s="11">
        <v>103</v>
      </c>
      <c r="I28" s="8">
        <v>16.59</v>
      </c>
      <c r="J28" s="8">
        <v>8.84</v>
      </c>
      <c r="K28" s="8">
        <v>7.75</v>
      </c>
    </row>
    <row r="29" spans="1:11" x14ac:dyDescent="0.2">
      <c r="A29" s="7">
        <v>10029367406</v>
      </c>
      <c r="B29">
        <v>109</v>
      </c>
      <c r="C29" s="8" t="s">
        <v>25</v>
      </c>
      <c r="D29" s="4">
        <f>VLOOKUP(B29, 'Product List'!$A$1:$C$18,3, FALSE)</f>
        <v>9.99</v>
      </c>
      <c r="E29" s="4">
        <f>VLOOKUP(C29, 'Product List'!$E$1:$F$5, 2, FALSE )</f>
        <v>7.25</v>
      </c>
      <c r="F29" s="12">
        <f t="shared" si="0"/>
        <v>17.240000000000002</v>
      </c>
      <c r="H29" s="11">
        <v>109</v>
      </c>
      <c r="I29" s="8">
        <v>17.240000000000002</v>
      </c>
      <c r="J29" s="8">
        <v>9.99</v>
      </c>
      <c r="K29" s="8">
        <v>7.25</v>
      </c>
    </row>
    <row r="30" spans="1:11" x14ac:dyDescent="0.2">
      <c r="H30" s="11">
        <v>206</v>
      </c>
      <c r="I30" s="8">
        <v>232.23</v>
      </c>
      <c r="J30" s="8">
        <v>219.98</v>
      </c>
      <c r="K30" s="8">
        <v>12.25</v>
      </c>
    </row>
    <row r="31" spans="1:11" x14ac:dyDescent="0.2">
      <c r="H31" s="10" t="s">
        <v>31</v>
      </c>
      <c r="I31" s="8">
        <v>648.53</v>
      </c>
      <c r="J31" s="8">
        <v>526.53</v>
      </c>
      <c r="K31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2022-04-25T21:41:33Z</dcterms:modified>
</cp:coreProperties>
</file>