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<sst xmlns="http://schemas.openxmlformats.org/spreadsheetml/2006/main" count="48" uniqueCount="39">
  <si>
    <t>July</t>
  </si>
  <si>
    <t>LEFT TO SPEND</t>
  </si>
  <si>
    <t>BREAKDOWN</t>
  </si>
  <si>
    <t>.EXPENSE TRACKER.</t>
  </si>
  <si>
    <t>OVERVIEW</t>
  </si>
  <si>
    <t>Start Date</t>
  </si>
  <si>
    <t>End Date</t>
  </si>
  <si>
    <t>Budget</t>
  </si>
  <si>
    <t>Expenditure</t>
  </si>
  <si>
    <t>Daily Average</t>
  </si>
  <si>
    <t>Left To Spend</t>
  </si>
  <si>
    <t>TRANSACTIONS</t>
  </si>
  <si>
    <t>DATE</t>
  </si>
  <si>
    <t>AMOUNT</t>
  </si>
  <si>
    <t>CATEGORY</t>
  </si>
  <si>
    <t>SUBCATEGORY</t>
  </si>
  <si>
    <t>DETAILS</t>
  </si>
  <si>
    <t>Category</t>
  </si>
  <si>
    <t>Amount</t>
  </si>
  <si>
    <t>%</t>
  </si>
  <si>
    <t>Rent</t>
  </si>
  <si>
    <t>monthly rent</t>
  </si>
  <si>
    <t>necessary</t>
  </si>
  <si>
    <t>Planed</t>
  </si>
  <si>
    <t>Actual</t>
  </si>
  <si>
    <t>Food</t>
  </si>
  <si>
    <t>rice</t>
  </si>
  <si>
    <t>Accessaries</t>
  </si>
  <si>
    <t>Out-eating</t>
  </si>
  <si>
    <t>Cloths</t>
  </si>
  <si>
    <t>toothpaste and facewhash</t>
  </si>
  <si>
    <t>Travels</t>
  </si>
  <si>
    <t>Saving</t>
  </si>
  <si>
    <t>saving</t>
  </si>
  <si>
    <t>trying to save amaic</t>
  </si>
  <si>
    <t>Debt</t>
  </si>
  <si>
    <t>Total</t>
  </si>
  <si>
    <t>---</t>
  </si>
  <si>
    <t>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</si>
</sst>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₹]#,##0.00"/>
    <numFmt numFmtId="166" formatCode="HH:mm:ss"/>
  </numFmts>
  <fonts count="15">
    <font>
      <sz val="10.0"/>
      <color rgb="FF000000"/>
      <name val="Arial"/>
      <scheme val="minor"/>
    </font>
    <font>
      <b/>
      <sz val="14.0"/>
      <color theme="1"/>
      <name val="Nunito"/>
    </font>
    <font>
      <color theme="1"/>
      <name val="Nunito"/>
    </font>
    <font>
      <color theme="1"/>
      <name val="Arial"/>
      <scheme val="minor"/>
    </font>
    <font>
      <sz val="11.0"/>
      <color theme="1"/>
      <name val="Nunito"/>
    </font>
    <font>
      <b/>
      <sz val="32.0"/>
      <color theme="1"/>
      <name val="Nunito"/>
    </font>
    <font>
      <b/>
      <sz val="12.0"/>
      <color theme="1"/>
      <name val="Nunito"/>
    </font>
    <font/>
    <font>
      <b/>
      <sz val="9.0"/>
      <color theme="1"/>
      <name val="Nunito"/>
    </font>
    <font>
      <sz val="12.0"/>
      <color theme="1"/>
      <name val="Nunito"/>
    </font>
    <font>
      <sz val="10.0"/>
      <color theme="1"/>
      <name val="Nunito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4B3B3"/>
        <bgColor rgb="FFE4B3B3"/>
      </patternFill>
    </fill>
    <fill>
      <patternFill patternType="solid">
        <fgColor rgb="FFEBD2D2"/>
        <bgColor rgb="FFEBD2D2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</fills>
  <borders count="4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999999"/>
      </left>
      <top style="medium">
        <color rgb="FF999999"/>
      </top>
    </border>
    <border>
      <right style="medium">
        <color rgb="FF999999"/>
      </right>
      <top style="medium">
        <color rgb="FF999999"/>
      </top>
    </border>
    <border>
      <left style="medium">
        <color rgb="FF999999"/>
      </left>
      <bottom style="medium">
        <color rgb="FF999999"/>
      </bottom>
    </border>
    <border>
      <right style="medium">
        <color rgb="FF999999"/>
      </right>
      <bottom style="medium">
        <color rgb="FF999999"/>
      </bottom>
    </border>
    <border>
      <left style="medium">
        <color rgb="FF999999"/>
      </left>
      <right style="medium">
        <color rgb="FF999999"/>
      </right>
      <top style="thick">
        <color rgb="FF999999"/>
      </top>
      <bottom style="dotted">
        <color rgb="FF999999"/>
      </bottom>
    </border>
    <border>
      <left style="medium">
        <color rgb="FF999999"/>
      </left>
      <right style="medium">
        <color rgb="FF999999"/>
      </right>
      <top style="dotted">
        <color rgb="FF999999"/>
      </top>
      <bottom style="dotted">
        <color rgb="FF999999"/>
      </bottom>
    </border>
    <border>
      <left style="medium">
        <color rgb="FF999999"/>
      </left>
      <right style="medium">
        <color rgb="FF999999"/>
      </right>
    </border>
    <border>
      <left style="medium">
        <color rgb="FF999999"/>
      </left>
      <right style="medium">
        <color rgb="FF999999"/>
      </right>
      <top style="dotted">
        <color rgb="FF999999"/>
      </top>
      <bottom style="medium">
        <color rgb="FF999999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medium">
        <color rgb="FF999999"/>
      </top>
    </border>
    <border>
      <left style="medium">
        <color rgb="FF999999"/>
      </left>
      <bottom style="thin">
        <color rgb="FF000000"/>
      </bottom>
    </border>
    <border>
      <right style="medium">
        <color rgb="FF999999"/>
      </right>
      <bottom style="thin">
        <color rgb="FF000000"/>
      </bottom>
    </border>
    <border>
      <bottom style="medium">
        <color rgb="FF999999"/>
      </bottom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medium">
        <color rgb="FF999999"/>
      </right>
    </border>
    <border>
      <left style="medium">
        <color rgb="FF999999"/>
      </left>
      <right style="medium">
        <color rgb="FF999999"/>
      </right>
      <bottom style="dotted">
        <color rgb="FF999999"/>
      </bottom>
    </border>
    <border>
      <left style="medium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medium">
        <color rgb="FF999999"/>
      </right>
      <bottom style="thin">
        <color rgb="FF999999"/>
      </bottom>
    </border>
    <border>
      <left style="medium">
        <color rgb="FF999999"/>
      </left>
      <right style="thin">
        <color rgb="FF999999"/>
      </right>
      <top style="medium">
        <color rgb="FF999999"/>
      </top>
      <bottom style="hair">
        <color rgb="FF999999"/>
      </bottom>
    </border>
    <border>
      <left style="thin">
        <color rgb="FF999999"/>
      </left>
      <right style="thin">
        <color rgb="FF999999"/>
      </right>
      <top style="medium">
        <color rgb="FF999999"/>
      </top>
      <bottom style="hair">
        <color rgb="FF999999"/>
      </bottom>
    </border>
    <border>
      <left style="thin">
        <color rgb="FF999999"/>
      </left>
      <right style="medium">
        <color rgb="FF999999"/>
      </right>
      <top style="medium">
        <color rgb="FF999999"/>
      </top>
      <bottom style="hair">
        <color rgb="FF999999"/>
      </bottom>
    </border>
    <border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right style="thin">
        <color rgb="FF999999"/>
      </right>
      <top style="hair">
        <color rgb="FF999999"/>
      </top>
      <bottom style="hair">
        <color rgb="FF999999"/>
      </bottom>
    </border>
    <border>
      <left style="thin">
        <color rgb="FF999999"/>
      </left>
      <right style="thin">
        <color rgb="FF999999"/>
      </right>
      <top style="hair">
        <color rgb="FF999999"/>
      </top>
      <bottom style="hair">
        <color rgb="FF999999"/>
      </bottom>
    </border>
    <border>
      <left style="thin">
        <color rgb="FF999999"/>
      </left>
      <right style="medium">
        <color rgb="FF999999"/>
      </right>
      <top style="hair">
        <color rgb="FF999999"/>
      </top>
      <bottom style="hair">
        <color rgb="FF999999"/>
      </bottom>
    </border>
    <border>
      <right style="medium">
        <color rgb="FF999999"/>
      </right>
    </border>
    <border>
      <left style="medium">
        <color rgb="FF999999"/>
      </left>
      <right style="thin">
        <color rgb="FF999999"/>
      </right>
      <top style="hair">
        <color rgb="FF999999"/>
      </top>
    </border>
    <border>
      <left style="thin">
        <color rgb="FF999999"/>
      </left>
      <right style="thin">
        <color rgb="FF999999"/>
      </right>
      <top style="hair">
        <color rgb="FF999999"/>
      </top>
    </border>
    <border>
      <left style="thin">
        <color rgb="FF999999"/>
      </left>
      <right style="medium">
        <color rgb="FF999999"/>
      </right>
      <top style="hair">
        <color rgb="FF999999"/>
      </top>
    </border>
    <border>
      <left style="medium">
        <color rgb="FF999999"/>
      </left>
      <right style="thin">
        <color rgb="FF999999"/>
      </right>
      <top style="medium">
        <color rgb="FF999999"/>
      </top>
      <bottom style="medium">
        <color rgb="FF999999"/>
      </bottom>
    </border>
    <border>
      <left style="thin">
        <color rgb="FF999999"/>
      </left>
      <right style="thin">
        <color rgb="FF999999"/>
      </right>
      <top style="medium">
        <color rgb="FF999999"/>
      </top>
      <bottom style="medium">
        <color rgb="FF999999"/>
      </bottom>
    </border>
    <border>
      <left style="thin">
        <color rgb="FF999999"/>
      </left>
      <top style="medium">
        <color rgb="FF999999"/>
      </top>
      <bottom style="medium">
        <color rgb="FF999999"/>
      </bottom>
    </border>
    <border>
      <left style="medium">
        <color rgb="FF999999"/>
      </left>
      <right style="thin">
        <color rgb="FF999999"/>
      </right>
      <top style="hair">
        <color rgb="FF999999"/>
      </top>
      <bottom style="medium">
        <color rgb="FF999999"/>
      </bottom>
    </border>
    <border>
      <left style="thin">
        <color rgb="FF999999"/>
      </left>
      <right style="medium">
        <color rgb="FF999999"/>
      </right>
      <top style="hair">
        <color rgb="FF999999"/>
      </top>
      <bottom style="medium">
        <color rgb="FF999999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2" fillId="0" fontId="7" numFmtId="0" xfId="0" applyBorder="1" applyFont="1"/>
    <xf borderId="3" fillId="0" fontId="7" numFmtId="0" xfId="0" applyBorder="1" applyFont="1"/>
    <xf borderId="0" fillId="0" fontId="6" numFmtId="0" xfId="0" applyAlignment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5" fillId="0" fontId="7" numFmtId="0" xfId="0" applyBorder="1" applyFont="1"/>
    <xf borderId="0" fillId="0" fontId="4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4" fillId="0" fontId="7" numFmtId="0" xfId="0" applyBorder="1" applyFont="1"/>
    <xf borderId="6" fillId="2" fontId="6" numFmtId="0" xfId="0" applyAlignment="1" applyBorder="1" applyFill="1" applyFont="1">
      <alignment horizontal="center" readingOrder="0" vertical="center"/>
    </xf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3" fontId="9" numFmtId="0" xfId="0" applyAlignment="1" applyBorder="1" applyFill="1" applyFont="1">
      <alignment horizontal="center" readingOrder="0" vertical="center"/>
    </xf>
    <xf borderId="10" fillId="0" fontId="10" numFmtId="164" xfId="0" applyAlignment="1" applyBorder="1" applyFont="1" applyNumberFormat="1">
      <alignment horizontal="center" vertical="center"/>
    </xf>
    <xf borderId="11" fillId="3" fontId="9" numFmtId="0" xfId="0" applyAlignment="1" applyBorder="1" applyFont="1">
      <alignment horizontal="center" readingOrder="0" vertical="center"/>
    </xf>
    <xf borderId="11" fillId="0" fontId="3" numFmtId="164" xfId="0" applyAlignment="1" applyBorder="1" applyFont="1" applyNumberFormat="1">
      <alignment horizontal="center" vertical="center"/>
    </xf>
    <xf borderId="11" fillId="3" fontId="11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readingOrder="0" vertical="center"/>
    </xf>
    <xf borderId="11" fillId="0" fontId="3" numFmtId="165" xfId="0" applyAlignment="1" applyBorder="1" applyFont="1" applyNumberFormat="1">
      <alignment horizontal="center" vertical="center"/>
    </xf>
    <xf borderId="12" fillId="0" fontId="3" numFmtId="165" xfId="0" applyAlignment="1" applyBorder="1" applyFont="1" applyNumberFormat="1">
      <alignment horizontal="center" vertical="center"/>
    </xf>
    <xf borderId="13" fillId="2" fontId="11" numFmtId="0" xfId="0" applyAlignment="1" applyBorder="1" applyFont="1">
      <alignment horizontal="center" readingOrder="0" vertical="center"/>
    </xf>
    <xf borderId="13" fillId="2" fontId="3" numFmtId="165" xfId="0" applyAlignment="1" applyBorder="1" applyFont="1" applyNumberForma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6" fillId="4" fontId="12" numFmtId="0" xfId="0" applyAlignment="1" applyBorder="1" applyFill="1" applyFont="1">
      <alignment horizontal="center" readingOrder="0" vertical="center"/>
    </xf>
    <xf borderId="17" fillId="0" fontId="7" numFmtId="0" xfId="0" applyBorder="1" applyFont="1"/>
    <xf borderId="6" fillId="5" fontId="13" numFmtId="0" xfId="0" applyAlignment="1" applyBorder="1" applyFill="1" applyFont="1">
      <alignment horizontal="center" readingOrder="0" vertical="center"/>
    </xf>
    <xf borderId="18" fillId="0" fontId="7" numFmtId="0" xfId="0" applyBorder="1" applyFont="1"/>
    <xf borderId="19" fillId="0" fontId="7" numFmtId="0" xfId="0" applyBorder="1" applyFont="1"/>
    <xf borderId="20" fillId="0" fontId="7" numFmtId="0" xfId="0" applyBorder="1" applyFont="1"/>
    <xf borderId="21" fillId="6" fontId="3" numFmtId="0" xfId="0" applyAlignment="1" applyBorder="1" applyFill="1" applyFont="1">
      <alignment horizontal="center" readingOrder="0" vertical="center"/>
    </xf>
    <xf borderId="22" fillId="7" fontId="3" numFmtId="0" xfId="0" applyAlignment="1" applyBorder="1" applyFill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24" fillId="0" fontId="7" numFmtId="0" xfId="0" applyBorder="1" applyFont="1"/>
    <xf borderId="25" fillId="7" fontId="3" numFmtId="0" xfId="0" applyAlignment="1" applyBorder="1" applyFont="1">
      <alignment horizontal="center" readingOrder="0" vertical="center"/>
    </xf>
    <xf borderId="26" fillId="0" fontId="3" numFmtId="164" xfId="0" applyAlignment="1" applyBorder="1" applyFont="1" applyNumberFormat="1">
      <alignment horizontal="center" readingOrder="0" vertical="center"/>
    </xf>
    <xf borderId="26" fillId="0" fontId="3" numFmtId="165" xfId="0" applyAlignment="1" applyBorder="1" applyFont="1" applyNumberFormat="1">
      <alignment horizontal="center" readingOrder="0" vertical="center"/>
    </xf>
    <xf borderId="26" fillId="6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26" fillId="0" fontId="3" numFmtId="0" xfId="0" applyAlignment="1" applyBorder="1" applyFont="1">
      <alignment horizontal="left" readingOrder="0" vertical="center"/>
    </xf>
    <xf borderId="27" fillId="0" fontId="7" numFmtId="0" xfId="0" applyBorder="1" applyFont="1"/>
    <xf borderId="28" fillId="8" fontId="3" numFmtId="0" xfId="0" applyAlignment="1" applyBorder="1" applyFill="1" applyFont="1">
      <alignment horizontal="center" readingOrder="0" vertical="center"/>
    </xf>
    <xf borderId="28" fillId="9" fontId="3" numFmtId="165" xfId="0" applyAlignment="1" applyBorder="1" applyFill="1" applyFont="1" applyNumberFormat="1">
      <alignment horizontal="center" readingOrder="0" vertical="center"/>
    </xf>
    <xf borderId="29" fillId="0" fontId="7" numFmtId="0" xfId="0" applyBorder="1" applyFont="1"/>
    <xf borderId="11" fillId="0" fontId="3" numFmtId="164" xfId="0" applyAlignment="1" applyBorder="1" applyFont="1" applyNumberFormat="1">
      <alignment horizontal="center" readingOrder="0" vertical="center"/>
    </xf>
    <xf borderId="11" fillId="0" fontId="3" numFmtId="165" xfId="0" applyAlignment="1" applyBorder="1" applyFont="1" applyNumberFormat="1">
      <alignment horizontal="center" readingOrder="0" vertical="center"/>
    </xf>
    <xf borderId="11" fillId="6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left" vertical="center"/>
    </xf>
    <xf borderId="30" fillId="0" fontId="3" numFmtId="0" xfId="0" applyAlignment="1" applyBorder="1" applyFont="1">
      <alignment horizontal="center" readingOrder="0" vertical="center"/>
    </xf>
    <xf borderId="31" fillId="0" fontId="3" numFmtId="165" xfId="0" applyAlignment="1" applyBorder="1" applyFont="1" applyNumberFormat="1">
      <alignment horizontal="center" readingOrder="0" vertical="center"/>
    </xf>
    <xf borderId="32" fillId="10" fontId="3" numFmtId="165" xfId="0" applyAlignment="1" applyBorder="1" applyFill="1" applyFont="1" applyNumberFormat="1">
      <alignment horizontal="center" vertical="center"/>
    </xf>
    <xf borderId="33" fillId="0" fontId="3" numFmtId="10" xfId="0" applyAlignment="1" applyBorder="1" applyFont="1" applyNumberForma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35" fillId="0" fontId="3" numFmtId="165" xfId="0" applyAlignment="1" applyBorder="1" applyFont="1" applyNumberFormat="1">
      <alignment horizontal="center" readingOrder="0" vertical="center"/>
    </xf>
    <xf borderId="36" fillId="10" fontId="3" numFmtId="165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left" readingOrder="0" vertical="center"/>
    </xf>
    <xf borderId="37" fillId="0" fontId="3" numFmtId="0" xfId="0" applyBorder="1" applyFont="1"/>
    <xf borderId="34" fillId="11" fontId="3" numFmtId="0" xfId="0" applyAlignment="1" applyBorder="1" applyFill="1" applyFont="1">
      <alignment horizontal="center" readingOrder="0" vertical="center"/>
    </xf>
    <xf borderId="35" fillId="11" fontId="3" numFmtId="165" xfId="0" applyAlignment="1" applyBorder="1" applyFont="1" applyNumberFormat="1">
      <alignment horizontal="center" readingOrder="0" vertical="center"/>
    </xf>
    <xf borderId="36" fillId="11" fontId="3" numFmtId="165" xfId="0" applyAlignment="1" applyBorder="1" applyFont="1" applyNumberFormat="1">
      <alignment horizontal="center" vertical="center"/>
    </xf>
    <xf borderId="33" fillId="11" fontId="3" numFmtId="10" xfId="0" applyAlignment="1" applyBorder="1" applyFont="1" applyNumberFormat="1">
      <alignment horizontal="center" vertical="center"/>
    </xf>
    <xf borderId="11" fillId="0" fontId="3" numFmtId="166" xfId="0" applyAlignment="1" applyBorder="1" applyFont="1" applyNumberFormat="1">
      <alignment horizontal="center" vertical="center"/>
    </xf>
    <xf borderId="11" fillId="6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readingOrder="0" vertical="center"/>
    </xf>
    <xf borderId="39" fillId="0" fontId="3" numFmtId="165" xfId="0" applyAlignment="1" applyBorder="1" applyFont="1" applyNumberFormat="1">
      <alignment horizontal="center" readingOrder="0" vertical="center"/>
    </xf>
    <xf borderId="40" fillId="10" fontId="3" numFmtId="165" xfId="0" applyAlignment="1" applyBorder="1" applyFont="1" applyNumberFormat="1">
      <alignment horizontal="center" vertical="center"/>
    </xf>
    <xf borderId="7" fillId="0" fontId="3" numFmtId="10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horizontal="center" readingOrder="0" vertical="center"/>
    </xf>
    <xf borderId="42" fillId="0" fontId="3" numFmtId="165" xfId="0" applyAlignment="1" applyBorder="1" applyFont="1" applyNumberFormat="1">
      <alignment horizontal="center" readingOrder="0" vertical="center"/>
    </xf>
    <xf borderId="43" fillId="10" fontId="3" numFmtId="165" xfId="0" applyAlignment="1" applyBorder="1" applyFont="1" applyNumberFormat="1">
      <alignment horizontal="center" vertical="center"/>
    </xf>
    <xf borderId="21" fillId="0" fontId="3" numFmtId="0" xfId="0" applyAlignment="1" applyBorder="1" applyFont="1">
      <alignment horizontal="center" readingOrder="0" vertical="center"/>
    </xf>
    <xf borderId="30" fillId="0" fontId="14" numFmtId="0" xfId="0" applyAlignment="1" applyBorder="1" applyFont="1">
      <alignment horizontal="center" readingOrder="0" vertical="center"/>
    </xf>
    <xf borderId="32" fillId="0" fontId="3" numFmtId="165" xfId="0" applyAlignment="1" applyBorder="1" applyFont="1" applyNumberFormat="1">
      <alignment horizontal="center" vertical="center"/>
    </xf>
    <xf borderId="44" fillId="0" fontId="14" numFmtId="0" xfId="0" applyAlignment="1" applyBorder="1" applyFont="1">
      <alignment horizontal="center" readingOrder="0" vertical="center"/>
    </xf>
    <xf borderId="45" fillId="0" fontId="3" numFmtId="165" xfId="0" applyAlignment="1" applyBorder="1" applyFont="1" applyNumberFormat="1">
      <alignment horizontal="center" vertical="center"/>
    </xf>
    <xf borderId="11" fillId="6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left" vertical="center"/>
    </xf>
    <xf borderId="13" fillId="0" fontId="3" numFmtId="166" xfId="0" applyAlignment="1" applyBorder="1" applyFont="1" applyNumberFormat="1">
      <alignment horizontal="center" vertical="center"/>
    </xf>
    <xf borderId="13" fillId="0" fontId="3" numFmtId="165" xfId="0" applyAlignment="1" applyBorder="1" applyFont="1" applyNumberFormat="1">
      <alignment horizontal="center" vertical="center"/>
    </xf>
    <xf borderId="26" fillId="6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/>
      <fill>
        <patternFill patternType="solid">
          <fgColor rgb="FFE4B3B3"/>
          <bgColor rgb="FFE4B3B3"/>
        </patternFill>
      </fill>
      <border/>
    </dxf>
    <dxf>
      <font>
        <color theme="1"/>
      </font>
      <fill>
        <patternFill patternType="solid">
          <fgColor rgb="FFE4B3B3"/>
          <bgColor rgb="FFE4B3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9419525065963063"/>
          <c:y val="0.05380228136882129"/>
          <c:w val="0.9306068601583115"/>
          <c:h val="0.8999999999999999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EFEFEF"/>
              </a:solidFill>
            </c:spPr>
          </c:dPt>
          <c:dPt>
            <c:idx val="1"/>
            <c:spPr>
              <a:solidFill>
                <a:srgbClr val="D5A6BD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Sheet1!$H$32:$H$33</c:f>
            </c:strRef>
          </c:cat>
          <c:val>
            <c:numRef>
              <c:f>Sheet1!$I$32:$I$33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5A6BD"/>
              </a:solidFill>
            </c:spPr>
          </c:dPt>
          <c:dPt>
            <c:idx val="1"/>
            <c:spPr>
              <a:solidFill>
                <a:srgbClr val="A2C4C9"/>
              </a:solidFill>
            </c:spPr>
          </c:dPt>
          <c:dPt>
            <c:idx val="2"/>
            <c:spPr>
              <a:solidFill>
                <a:srgbClr val="9FC5E8"/>
              </a:solidFill>
            </c:spPr>
          </c:dPt>
          <c:dPt>
            <c:idx val="3"/>
            <c:spPr>
              <a:solidFill>
                <a:srgbClr val="B4A7D6"/>
              </a:solidFill>
            </c:spPr>
          </c:dPt>
          <c:dPt>
            <c:idx val="4"/>
            <c:spPr>
              <a:solidFill>
                <a:srgbClr val="EA9999"/>
              </a:solidFill>
            </c:spPr>
          </c:dPt>
          <c:dPt>
            <c:idx val="5"/>
            <c:spPr>
              <a:solidFill>
                <a:srgbClr val="F9CB9C"/>
              </a:solidFill>
            </c:spPr>
          </c:dPt>
          <c:dPt>
            <c:idx val="6"/>
            <c:spPr>
              <a:solidFill>
                <a:srgbClr val="B6D7A8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Sheet1!$H$21:$H$28</c:f>
            </c:strRef>
          </c:cat>
          <c:val>
            <c:numRef>
              <c:f>Sheet1!$J$21:$J$28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1219200</xdr:colOff>
      <xdr:row>3</xdr:row>
      <xdr:rowOff>0</xdr:rowOff>
    </xdr:from>
    <xdr:ext cx="3609975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3</xdr:row>
      <xdr:rowOff>0</xdr:rowOff>
    </xdr:from>
    <xdr:ext cx="3219450" cy="2457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75"/>
    <col customWidth="1" min="2" max="2" width="19.88"/>
    <col customWidth="1" min="3" max="3" width="20.13"/>
    <col customWidth="1" min="4" max="4" width="16.13"/>
    <col customWidth="1" min="5" max="5" width="20.25"/>
    <col customWidth="1" min="6" max="6" width="27.13"/>
    <col customWidth="1" min="7" max="7" width="8.13"/>
    <col customWidth="1" min="8" max="8" width="12.5"/>
    <col customWidth="1" min="9" max="9" width="11.0"/>
    <col customWidth="1" min="10" max="10" width="11.25"/>
    <col customWidth="1" min="11" max="11" width="8.0"/>
  </cols>
  <sheetData>
    <row r="1" ht="15.75" customHeight="1">
      <c r="A1" s="1"/>
      <c r="B1" s="1"/>
      <c r="C1" s="1"/>
      <c r="D1" s="2"/>
      <c r="E1" s="3"/>
      <c r="F1" s="2"/>
      <c r="G1" s="2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0</v>
      </c>
      <c r="D3" s="2"/>
      <c r="E3" s="8" t="s">
        <v>1</v>
      </c>
      <c r="F3" s="9"/>
      <c r="G3" s="2"/>
      <c r="H3" s="8" t="s">
        <v>2</v>
      </c>
      <c r="I3" s="10"/>
      <c r="J3" s="10"/>
      <c r="K3" s="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1"/>
      <c r="D4" s="2"/>
      <c r="E4" s="12"/>
      <c r="F4" s="13"/>
      <c r="G4" s="2"/>
      <c r="H4" s="12"/>
      <c r="K4" s="1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75" customHeight="1">
      <c r="A5" s="14"/>
      <c r="B5" s="15" t="s">
        <v>3</v>
      </c>
      <c r="D5" s="2"/>
      <c r="E5" s="16"/>
      <c r="F5" s="13"/>
      <c r="G5" s="2"/>
      <c r="H5" s="16"/>
      <c r="K5" s="1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4"/>
      <c r="B6" s="14"/>
      <c r="C6" s="6"/>
      <c r="D6" s="2"/>
      <c r="E6" s="16"/>
      <c r="F6" s="13"/>
      <c r="G6" s="2"/>
      <c r="H6" s="16"/>
      <c r="K6" s="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4"/>
      <c r="B7" s="17" t="s">
        <v>4</v>
      </c>
      <c r="C7" s="18"/>
      <c r="D7" s="2"/>
      <c r="E7" s="16"/>
      <c r="F7" s="13"/>
      <c r="G7" s="2"/>
      <c r="H7" s="16"/>
      <c r="K7" s="1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/>
      <c r="B8" s="19"/>
      <c r="C8" s="20"/>
      <c r="D8" s="2"/>
      <c r="E8" s="16"/>
      <c r="F8" s="13"/>
      <c r="G8" s="2"/>
      <c r="H8" s="16"/>
      <c r="K8" s="1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/>
      <c r="B9" s="21" t="s">
        <v>5</v>
      </c>
      <c r="C9" s="22">
        <f> MIN(B20:B999)</f>
        <v>45839</v>
      </c>
      <c r="D9" s="4"/>
      <c r="E9" s="16"/>
      <c r="F9" s="13"/>
      <c r="G9" s="2"/>
      <c r="H9" s="16"/>
      <c r="K9" s="1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/>
      <c r="B10" s="23" t="s">
        <v>6</v>
      </c>
      <c r="C10" s="24">
        <f> MAX(B20:B999)</f>
        <v>45843</v>
      </c>
      <c r="D10" s="2"/>
      <c r="E10" s="16"/>
      <c r="F10" s="13"/>
      <c r="G10" s="2"/>
      <c r="H10" s="16"/>
      <c r="K10" s="1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25" t="s">
        <v>7</v>
      </c>
      <c r="C11" s="26">
        <v>23500.0</v>
      </c>
      <c r="D11" s="4"/>
      <c r="E11" s="16"/>
      <c r="F11" s="13"/>
      <c r="G11" s="4"/>
      <c r="H11" s="16"/>
      <c r="K11" s="1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5" t="s">
        <v>8</v>
      </c>
      <c r="C12" s="27">
        <f>SUMIF( D20:D999, "&lt;&gt;Save", C20:C999)</f>
        <v>15138</v>
      </c>
      <c r="D12" s="4"/>
      <c r="E12" s="16"/>
      <c r="F12" s="13"/>
      <c r="G12" s="4"/>
      <c r="H12" s="16"/>
      <c r="K12" s="1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25" t="s">
        <v>9</v>
      </c>
      <c r="C13" s="28">
        <f>IF(C10-C9+1=0, 0,C12/(C10-C9+1))</f>
        <v>3027.6</v>
      </c>
      <c r="D13" s="4"/>
      <c r="E13" s="16"/>
      <c r="F13" s="13"/>
      <c r="G13" s="4"/>
      <c r="H13" s="16"/>
      <c r="K13" s="1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29" t="s">
        <v>10</v>
      </c>
      <c r="C14" s="30">
        <f>C11-SUM(C20:C999)</f>
        <v>8362</v>
      </c>
      <c r="D14" s="4"/>
      <c r="E14" s="31"/>
      <c r="F14" s="32"/>
      <c r="G14" s="4"/>
      <c r="H14" s="31"/>
      <c r="I14" s="33"/>
      <c r="J14" s="33"/>
      <c r="K14" s="3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34" t="s">
        <v>11</v>
      </c>
      <c r="C17" s="35"/>
      <c r="D17" s="35"/>
      <c r="E17" s="35"/>
      <c r="F17" s="18"/>
      <c r="G17" s="4"/>
      <c r="H17" s="36" t="s">
        <v>2</v>
      </c>
      <c r="I17" s="35"/>
      <c r="J17" s="35"/>
      <c r="K17" s="1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37"/>
      <c r="C18" s="33"/>
      <c r="D18" s="33"/>
      <c r="E18" s="33"/>
      <c r="F18" s="38"/>
      <c r="G18" s="4"/>
      <c r="H18" s="19"/>
      <c r="I18" s="39"/>
      <c r="J18" s="39"/>
      <c r="K18" s="2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75" customHeight="1">
      <c r="A19" s="4"/>
      <c r="B19" s="40" t="s">
        <v>12</v>
      </c>
      <c r="C19" s="40" t="s">
        <v>13</v>
      </c>
      <c r="D19" s="40" t="s">
        <v>14</v>
      </c>
      <c r="E19" s="40" t="s">
        <v>15</v>
      </c>
      <c r="F19" s="40" t="s">
        <v>16</v>
      </c>
      <c r="G19" s="4"/>
      <c r="H19" s="41" t="s">
        <v>17</v>
      </c>
      <c r="I19" s="42" t="s">
        <v>18</v>
      </c>
      <c r="J19" s="43"/>
      <c r="K19" s="44" t="s">
        <v>19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5">
        <v>45839.0</v>
      </c>
      <c r="C20" s="46">
        <v>2888.0</v>
      </c>
      <c r="D20" s="47" t="s">
        <v>20</v>
      </c>
      <c r="E20" s="48" t="s">
        <v>21</v>
      </c>
      <c r="F20" s="49" t="s">
        <v>22</v>
      </c>
      <c r="G20" s="4"/>
      <c r="H20" s="50"/>
      <c r="I20" s="51" t="s">
        <v>23</v>
      </c>
      <c r="J20" s="52" t="s">
        <v>24</v>
      </c>
      <c r="K20" s="5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54">
        <v>45840.0</v>
      </c>
      <c r="C21" s="55">
        <v>450.0</v>
      </c>
      <c r="D21" s="56" t="s">
        <v>25</v>
      </c>
      <c r="E21" s="57" t="s">
        <v>26</v>
      </c>
      <c r="F21" s="58"/>
      <c r="G21" s="4"/>
      <c r="H21" s="59" t="s">
        <v>20</v>
      </c>
      <c r="I21" s="60">
        <v>3000.0</v>
      </c>
      <c r="J21" s="61">
        <f>SUMIF(D20:D999, "Rent", C20:C999)</f>
        <v>2888</v>
      </c>
      <c r="K21" s="62">
        <f t="shared" ref="K21:K28" si="1">IF($C$11=0, 0, J21/$C$11)
</f>
        <v>0.122893617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54">
        <v>45840.0</v>
      </c>
      <c r="C22" s="55">
        <v>300.0</v>
      </c>
      <c r="D22" s="56" t="s">
        <v>27</v>
      </c>
      <c r="F22" s="58"/>
      <c r="G22" s="4"/>
      <c r="H22" s="63" t="s">
        <v>25</v>
      </c>
      <c r="I22" s="64">
        <v>3000.0</v>
      </c>
      <c r="J22" s="65">
        <f>SUMIF(D20:D999, "Food", C20:C999)</f>
        <v>450</v>
      </c>
      <c r="K22" s="62">
        <f t="shared" si="1"/>
        <v>0.01914893617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54">
        <v>45841.0</v>
      </c>
      <c r="C23" s="55">
        <v>500.0</v>
      </c>
      <c r="D23" s="56" t="s">
        <v>28</v>
      </c>
      <c r="E23" s="66"/>
      <c r="F23" s="58"/>
      <c r="G23" s="4"/>
      <c r="H23" s="63" t="s">
        <v>28</v>
      </c>
      <c r="I23" s="64">
        <v>2000.0</v>
      </c>
      <c r="J23" s="65">
        <f>SUMIF(D20:D999, "Out-eating", C20:C999)</f>
        <v>500</v>
      </c>
      <c r="K23" s="62">
        <f t="shared" si="1"/>
        <v>0.02127659574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54">
        <v>45841.0</v>
      </c>
      <c r="C24" s="55">
        <v>3000.0</v>
      </c>
      <c r="D24" s="56" t="s">
        <v>29</v>
      </c>
      <c r="E24" s="67" t="s">
        <v>30</v>
      </c>
      <c r="F24" s="58"/>
      <c r="G24" s="4"/>
      <c r="H24" s="63" t="s">
        <v>31</v>
      </c>
      <c r="I24" s="64">
        <v>3000.0</v>
      </c>
      <c r="J24" s="65">
        <f>SUMIF(D20:D999, "Travels", C20:C999)</f>
        <v>0</v>
      </c>
      <c r="K24" s="62">
        <f t="shared" si="1"/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54">
        <v>45842.0</v>
      </c>
      <c r="C25" s="55">
        <v>3000.0</v>
      </c>
      <c r="D25" s="56" t="s">
        <v>32</v>
      </c>
      <c r="E25" s="67" t="s">
        <v>33</v>
      </c>
      <c r="F25" s="68" t="s">
        <v>34</v>
      </c>
      <c r="G25" s="4"/>
      <c r="H25" s="63" t="s">
        <v>29</v>
      </c>
      <c r="I25" s="64">
        <v>2000.0</v>
      </c>
      <c r="J25" s="65">
        <f>SUMIF(D20:D999, "Cloths", C20:C999)</f>
        <v>3000</v>
      </c>
      <c r="K25" s="62">
        <f t="shared" si="1"/>
        <v>0.1276595745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54">
        <v>45843.0</v>
      </c>
      <c r="C26" s="55">
        <v>5000.0</v>
      </c>
      <c r="D26" s="56" t="s">
        <v>35</v>
      </c>
      <c r="E26" s="66"/>
      <c r="F26" s="69"/>
      <c r="G26" s="4"/>
      <c r="H26" s="63" t="s">
        <v>27</v>
      </c>
      <c r="I26" s="64">
        <v>1000.0</v>
      </c>
      <c r="J26" s="65">
        <f>SUMIF(D20:D999, "Accessaries", C20:C999)</f>
        <v>300</v>
      </c>
      <c r="K26" s="62">
        <f t="shared" si="1"/>
        <v>0.01276595745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54"/>
      <c r="C27" s="55"/>
      <c r="D27" s="56"/>
      <c r="E27" s="66"/>
      <c r="F27" s="58"/>
      <c r="G27" s="4"/>
      <c r="H27" s="70" t="s">
        <v>32</v>
      </c>
      <c r="I27" s="71">
        <v>5000.0</v>
      </c>
      <c r="J27" s="72">
        <f>SUMIF(D20:D999, "Saving", C20:C999)</f>
        <v>3000</v>
      </c>
      <c r="K27" s="73">
        <f t="shared" si="1"/>
        <v>0.1276595745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74"/>
      <c r="C28" s="27"/>
      <c r="D28" s="75"/>
      <c r="E28" s="66"/>
      <c r="F28" s="58"/>
      <c r="G28" s="4"/>
      <c r="H28" s="76" t="s">
        <v>35</v>
      </c>
      <c r="I28" s="77">
        <v>2000.0</v>
      </c>
      <c r="J28" s="78">
        <f>SUMIF(D20:D999, "Debt", C20:C999)</f>
        <v>5000</v>
      </c>
      <c r="K28" s="79">
        <f t="shared" si="1"/>
        <v>0.2127659574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74"/>
      <c r="C29" s="27"/>
      <c r="D29" s="75"/>
      <c r="E29" s="66"/>
      <c r="F29" s="58"/>
      <c r="G29" s="4"/>
      <c r="H29" s="80" t="s">
        <v>36</v>
      </c>
      <c r="I29" s="81">
        <f t="shared" ref="I29:J29" si="2">SUM(I21:I28)</f>
        <v>21000</v>
      </c>
      <c r="J29" s="82">
        <f t="shared" si="2"/>
        <v>15138</v>
      </c>
      <c r="K29" s="83" t="s">
        <v>37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74"/>
      <c r="C30" s="27"/>
      <c r="D30" s="75"/>
      <c r="E30" s="66"/>
      <c r="F30" s="5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74"/>
      <c r="C31" s="27"/>
      <c r="D31" s="75"/>
      <c r="E31" s="66"/>
      <c r="F31" s="5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74"/>
      <c r="C32" s="27"/>
      <c r="D32" s="75"/>
      <c r="E32" s="66"/>
      <c r="F32" s="58"/>
      <c r="G32" s="4"/>
      <c r="H32" s="84" t="s">
        <v>1</v>
      </c>
      <c r="I32" s="85">
        <f>C14</f>
        <v>8362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74"/>
      <c r="C33" s="27"/>
      <c r="D33" s="75"/>
      <c r="E33" s="66"/>
      <c r="F33" s="58"/>
      <c r="G33" s="4"/>
      <c r="H33" s="86" t="s">
        <v>38</v>
      </c>
      <c r="I33" s="87">
        <f>SUM(C20:C999)</f>
        <v>15138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74"/>
      <c r="C34" s="27"/>
      <c r="D34" s="75"/>
      <c r="E34" s="66"/>
      <c r="F34" s="5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74"/>
      <c r="C35" s="27"/>
      <c r="D35" s="75"/>
      <c r="E35" s="66"/>
      <c r="F35" s="5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74"/>
      <c r="C36" s="27"/>
      <c r="D36" s="75"/>
      <c r="E36" s="66"/>
      <c r="F36" s="5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74"/>
      <c r="C37" s="27"/>
      <c r="D37" s="75"/>
      <c r="E37" s="66"/>
      <c r="F37" s="5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74"/>
      <c r="C38" s="27"/>
      <c r="D38" s="75"/>
      <c r="E38" s="66"/>
      <c r="F38" s="5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74"/>
      <c r="C39" s="27"/>
      <c r="D39" s="75"/>
      <c r="E39" s="66"/>
      <c r="F39" s="5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74"/>
      <c r="C40" s="27"/>
      <c r="D40" s="75"/>
      <c r="E40" s="66"/>
      <c r="F40" s="5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74"/>
      <c r="C41" s="27"/>
      <c r="D41" s="75"/>
      <c r="E41" s="66"/>
      <c r="F41" s="5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74"/>
      <c r="C42" s="27"/>
      <c r="D42" s="75"/>
      <c r="E42" s="66"/>
      <c r="F42" s="5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74"/>
      <c r="C43" s="27"/>
      <c r="D43" s="75"/>
      <c r="E43" s="66"/>
      <c r="F43" s="5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74"/>
      <c r="C44" s="27"/>
      <c r="D44" s="75"/>
      <c r="E44" s="66"/>
      <c r="F44" s="5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74"/>
      <c r="C45" s="27"/>
      <c r="D45" s="75"/>
      <c r="E45" s="66"/>
      <c r="F45" s="5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74"/>
      <c r="C46" s="27"/>
      <c r="D46" s="75"/>
      <c r="E46" s="66"/>
      <c r="F46" s="5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74"/>
      <c r="C47" s="27"/>
      <c r="D47" s="75"/>
      <c r="E47" s="66"/>
      <c r="F47" s="5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74"/>
      <c r="C48" s="27"/>
      <c r="D48" s="75"/>
      <c r="E48" s="66"/>
      <c r="F48" s="5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74"/>
      <c r="C49" s="27"/>
      <c r="D49" s="75"/>
      <c r="E49" s="66"/>
      <c r="F49" s="5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74"/>
      <c r="C50" s="27"/>
      <c r="D50" s="75"/>
      <c r="E50" s="66"/>
      <c r="F50" s="5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74"/>
      <c r="C51" s="27"/>
      <c r="D51" s="75"/>
      <c r="E51" s="66"/>
      <c r="F51" s="5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74"/>
      <c r="C52" s="27"/>
      <c r="D52" s="75"/>
      <c r="E52" s="66"/>
      <c r="F52" s="5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74"/>
      <c r="C53" s="27"/>
      <c r="D53" s="75"/>
      <c r="E53" s="66"/>
      <c r="F53" s="5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74"/>
      <c r="C54" s="27"/>
      <c r="D54" s="75"/>
      <c r="E54" s="66"/>
      <c r="F54" s="5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74"/>
      <c r="C55" s="27"/>
      <c r="D55" s="75"/>
      <c r="E55" s="66"/>
      <c r="F55" s="5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74"/>
      <c r="C56" s="27"/>
      <c r="D56" s="75"/>
      <c r="E56" s="66"/>
      <c r="F56" s="5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74"/>
      <c r="C57" s="27"/>
      <c r="D57" s="75"/>
      <c r="E57" s="66"/>
      <c r="F57" s="5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74"/>
      <c r="C58" s="27"/>
      <c r="D58" s="75"/>
      <c r="E58" s="66"/>
      <c r="F58" s="5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74"/>
      <c r="C59" s="27"/>
      <c r="D59" s="75"/>
      <c r="E59" s="66"/>
      <c r="F59" s="5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74"/>
      <c r="C60" s="27"/>
      <c r="D60" s="75"/>
      <c r="E60" s="66"/>
      <c r="F60" s="5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74"/>
      <c r="C61" s="27"/>
      <c r="D61" s="75"/>
      <c r="E61" s="66"/>
      <c r="F61" s="5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74"/>
      <c r="C62" s="27"/>
      <c r="D62" s="75"/>
      <c r="E62" s="66"/>
      <c r="F62" s="5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74"/>
      <c r="C63" s="27"/>
      <c r="D63" s="75"/>
      <c r="E63" s="66"/>
      <c r="F63" s="5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74"/>
      <c r="C64" s="27"/>
      <c r="D64" s="75"/>
      <c r="E64" s="66"/>
      <c r="F64" s="5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74"/>
      <c r="C65" s="27"/>
      <c r="D65" s="75"/>
      <c r="E65" s="66"/>
      <c r="F65" s="5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74"/>
      <c r="C66" s="27"/>
      <c r="D66" s="75"/>
      <c r="E66" s="66"/>
      <c r="F66" s="5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74"/>
      <c r="C67" s="27"/>
      <c r="D67" s="75"/>
      <c r="E67" s="66"/>
      <c r="F67" s="5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74"/>
      <c r="C68" s="27"/>
      <c r="D68" s="75"/>
      <c r="E68" s="66"/>
      <c r="F68" s="5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74"/>
      <c r="C69" s="27"/>
      <c r="D69" s="75"/>
      <c r="E69" s="66"/>
      <c r="F69" s="5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74"/>
      <c r="C70" s="27"/>
      <c r="D70" s="75"/>
      <c r="E70" s="66"/>
      <c r="F70" s="5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74"/>
      <c r="C71" s="27"/>
      <c r="D71" s="75"/>
      <c r="E71" s="66"/>
      <c r="F71" s="5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74"/>
      <c r="C72" s="27"/>
      <c r="D72" s="75"/>
      <c r="E72" s="66"/>
      <c r="F72" s="5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74"/>
      <c r="C73" s="27"/>
      <c r="D73" s="75"/>
      <c r="E73" s="66"/>
      <c r="F73" s="5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74"/>
      <c r="C74" s="27"/>
      <c r="D74" s="75"/>
      <c r="E74" s="66"/>
      <c r="F74" s="5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74"/>
      <c r="C75" s="27"/>
      <c r="D75" s="75"/>
      <c r="E75" s="66"/>
      <c r="F75" s="5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74"/>
      <c r="C76" s="27"/>
      <c r="D76" s="75"/>
      <c r="E76" s="66"/>
      <c r="F76" s="5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74"/>
      <c r="C77" s="27"/>
      <c r="D77" s="75"/>
      <c r="E77" s="66"/>
      <c r="F77" s="5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74"/>
      <c r="C78" s="27"/>
      <c r="D78" s="75"/>
      <c r="E78" s="66"/>
      <c r="F78" s="5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74"/>
      <c r="C79" s="27"/>
      <c r="D79" s="75"/>
      <c r="E79" s="66"/>
      <c r="F79" s="5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74"/>
      <c r="C80" s="27"/>
      <c r="D80" s="75"/>
      <c r="E80" s="66"/>
      <c r="F80" s="5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74"/>
      <c r="C81" s="27"/>
      <c r="D81" s="75"/>
      <c r="E81" s="66"/>
      <c r="F81" s="5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74"/>
      <c r="C82" s="27"/>
      <c r="D82" s="75"/>
      <c r="E82" s="66"/>
      <c r="F82" s="5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74"/>
      <c r="C83" s="27"/>
      <c r="D83" s="75"/>
      <c r="E83" s="66"/>
      <c r="F83" s="5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74"/>
      <c r="C84" s="27"/>
      <c r="D84" s="75"/>
      <c r="E84" s="66"/>
      <c r="F84" s="5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74"/>
      <c r="C85" s="27"/>
      <c r="D85" s="75"/>
      <c r="E85" s="66"/>
      <c r="F85" s="5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74"/>
      <c r="C86" s="27"/>
      <c r="D86" s="75"/>
      <c r="E86" s="66"/>
      <c r="F86" s="5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74"/>
      <c r="C87" s="27"/>
      <c r="D87" s="75"/>
      <c r="E87" s="66"/>
      <c r="F87" s="5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74"/>
      <c r="C88" s="27"/>
      <c r="D88" s="75"/>
      <c r="E88" s="66"/>
      <c r="F88" s="5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74"/>
      <c r="C89" s="27"/>
      <c r="D89" s="75"/>
      <c r="E89" s="66"/>
      <c r="F89" s="5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74"/>
      <c r="C90" s="27"/>
      <c r="D90" s="75"/>
      <c r="E90" s="66"/>
      <c r="F90" s="5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74"/>
      <c r="C91" s="27"/>
      <c r="D91" s="75"/>
      <c r="E91" s="66"/>
      <c r="F91" s="5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74"/>
      <c r="C92" s="27"/>
      <c r="D92" s="75"/>
      <c r="E92" s="66"/>
      <c r="F92" s="5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74"/>
      <c r="C93" s="27"/>
      <c r="D93" s="75"/>
      <c r="E93" s="66"/>
      <c r="F93" s="5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74"/>
      <c r="C94" s="27"/>
      <c r="D94" s="75"/>
      <c r="E94" s="66"/>
      <c r="F94" s="5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74"/>
      <c r="C95" s="27"/>
      <c r="D95" s="75"/>
      <c r="E95" s="66"/>
      <c r="F95" s="5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74"/>
      <c r="C96" s="27"/>
      <c r="D96" s="75"/>
      <c r="E96" s="66"/>
      <c r="F96" s="5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74"/>
      <c r="C97" s="27"/>
      <c r="D97" s="75"/>
      <c r="E97" s="66"/>
      <c r="F97" s="5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74"/>
      <c r="C98" s="27"/>
      <c r="D98" s="75"/>
      <c r="E98" s="66"/>
      <c r="F98" s="5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74"/>
      <c r="C99" s="27"/>
      <c r="D99" s="75"/>
      <c r="E99" s="66"/>
      <c r="F99" s="5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74"/>
      <c r="C100" s="27"/>
      <c r="D100" s="75"/>
      <c r="E100" s="66"/>
      <c r="F100" s="5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74"/>
      <c r="C101" s="27"/>
      <c r="D101" s="75"/>
      <c r="E101" s="66"/>
      <c r="F101" s="5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74"/>
      <c r="C102" s="27"/>
      <c r="D102" s="75"/>
      <c r="E102" s="66"/>
      <c r="F102" s="5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74"/>
      <c r="C103" s="27"/>
      <c r="D103" s="75"/>
      <c r="E103" s="66"/>
      <c r="F103" s="5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74"/>
      <c r="C104" s="27"/>
      <c r="D104" s="75"/>
      <c r="E104" s="66"/>
      <c r="F104" s="5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74"/>
      <c r="C105" s="27"/>
      <c r="D105" s="75"/>
      <c r="E105" s="66"/>
      <c r="F105" s="5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74"/>
      <c r="C106" s="27"/>
      <c r="D106" s="75"/>
      <c r="E106" s="66"/>
      <c r="F106" s="5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74"/>
      <c r="C107" s="27"/>
      <c r="D107" s="75"/>
      <c r="E107" s="66"/>
      <c r="F107" s="5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74"/>
      <c r="C108" s="27"/>
      <c r="D108" s="75"/>
      <c r="E108" s="66"/>
      <c r="F108" s="5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74"/>
      <c r="C109" s="27"/>
      <c r="D109" s="75"/>
      <c r="E109" s="66"/>
      <c r="F109" s="5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74"/>
      <c r="C110" s="27"/>
      <c r="D110" s="75"/>
      <c r="E110" s="66"/>
      <c r="F110" s="5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74"/>
      <c r="C111" s="27"/>
      <c r="D111" s="75"/>
      <c r="E111" s="66"/>
      <c r="F111" s="5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74"/>
      <c r="C112" s="27"/>
      <c r="D112" s="75"/>
      <c r="E112" s="66"/>
      <c r="F112" s="5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74"/>
      <c r="C113" s="27"/>
      <c r="D113" s="75"/>
      <c r="E113" s="66"/>
      <c r="F113" s="5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74"/>
      <c r="C114" s="27"/>
      <c r="D114" s="75"/>
      <c r="E114" s="66"/>
      <c r="F114" s="5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74"/>
      <c r="C115" s="27"/>
      <c r="D115" s="75"/>
      <c r="E115" s="66"/>
      <c r="F115" s="5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74"/>
      <c r="C116" s="27"/>
      <c r="D116" s="75"/>
      <c r="E116" s="66"/>
      <c r="F116" s="5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74"/>
      <c r="C117" s="27"/>
      <c r="D117" s="75"/>
      <c r="E117" s="66"/>
      <c r="F117" s="5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74"/>
      <c r="C118" s="27"/>
      <c r="D118" s="75"/>
      <c r="E118" s="66"/>
      <c r="F118" s="5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74"/>
      <c r="C119" s="27"/>
      <c r="D119" s="75"/>
      <c r="E119" s="66"/>
      <c r="F119" s="5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74"/>
      <c r="C120" s="27"/>
      <c r="D120" s="75"/>
      <c r="E120" s="66"/>
      <c r="F120" s="5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74"/>
      <c r="C121" s="27"/>
      <c r="D121" s="75"/>
      <c r="E121" s="66"/>
      <c r="F121" s="5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74"/>
      <c r="C122" s="27"/>
      <c r="D122" s="75"/>
      <c r="E122" s="66"/>
      <c r="F122" s="5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74"/>
      <c r="C123" s="27"/>
      <c r="D123" s="75"/>
      <c r="E123" s="66"/>
      <c r="F123" s="5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74"/>
      <c r="C124" s="27"/>
      <c r="D124" s="75"/>
      <c r="E124" s="66"/>
      <c r="F124" s="5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74"/>
      <c r="C125" s="27"/>
      <c r="D125" s="75"/>
      <c r="E125" s="66"/>
      <c r="F125" s="5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74"/>
      <c r="C126" s="27"/>
      <c r="D126" s="75"/>
      <c r="E126" s="66"/>
      <c r="F126" s="5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74"/>
      <c r="C127" s="27"/>
      <c r="D127" s="75"/>
      <c r="E127" s="66"/>
      <c r="F127" s="5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74"/>
      <c r="C128" s="27"/>
      <c r="D128" s="75"/>
      <c r="E128" s="66"/>
      <c r="F128" s="5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74"/>
      <c r="C129" s="27"/>
      <c r="D129" s="75"/>
      <c r="E129" s="66"/>
      <c r="F129" s="5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74"/>
      <c r="C130" s="27"/>
      <c r="D130" s="75"/>
      <c r="E130" s="66"/>
      <c r="F130" s="5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74"/>
      <c r="C131" s="27"/>
      <c r="D131" s="75"/>
      <c r="E131" s="66"/>
      <c r="F131" s="5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74"/>
      <c r="C132" s="27"/>
      <c r="D132" s="75"/>
      <c r="E132" s="66"/>
      <c r="F132" s="5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74"/>
      <c r="C133" s="27"/>
      <c r="D133" s="75"/>
      <c r="E133" s="66"/>
      <c r="F133" s="5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74"/>
      <c r="C134" s="27"/>
      <c r="D134" s="75"/>
      <c r="E134" s="66"/>
      <c r="F134" s="5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74"/>
      <c r="C135" s="27"/>
      <c r="D135" s="75"/>
      <c r="E135" s="66"/>
      <c r="F135" s="5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74"/>
      <c r="C136" s="27"/>
      <c r="D136" s="75"/>
      <c r="E136" s="66"/>
      <c r="F136" s="5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74"/>
      <c r="C137" s="27"/>
      <c r="D137" s="75"/>
      <c r="E137" s="66"/>
      <c r="F137" s="5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74"/>
      <c r="C138" s="27"/>
      <c r="D138" s="75"/>
      <c r="E138" s="66"/>
      <c r="F138" s="5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74"/>
      <c r="C139" s="27"/>
      <c r="D139" s="75"/>
      <c r="E139" s="66"/>
      <c r="F139" s="5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74"/>
      <c r="C140" s="27"/>
      <c r="D140" s="75"/>
      <c r="E140" s="66"/>
      <c r="F140" s="5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74"/>
      <c r="C141" s="27"/>
      <c r="D141" s="75"/>
      <c r="E141" s="66"/>
      <c r="F141" s="5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74"/>
      <c r="C142" s="27"/>
      <c r="D142" s="75"/>
      <c r="E142" s="66"/>
      <c r="F142" s="5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74"/>
      <c r="C143" s="27"/>
      <c r="D143" s="75"/>
      <c r="E143" s="66"/>
      <c r="F143" s="5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74"/>
      <c r="C144" s="27"/>
      <c r="D144" s="75"/>
      <c r="E144" s="66"/>
      <c r="F144" s="5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74"/>
      <c r="C145" s="27"/>
      <c r="D145" s="75"/>
      <c r="E145" s="66"/>
      <c r="F145" s="5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74"/>
      <c r="C146" s="27"/>
      <c r="D146" s="75"/>
      <c r="E146" s="66"/>
      <c r="F146" s="5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74"/>
      <c r="C147" s="27"/>
      <c r="D147" s="75"/>
      <c r="E147" s="66"/>
      <c r="F147" s="5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74"/>
      <c r="C148" s="27"/>
      <c r="D148" s="75"/>
      <c r="E148" s="66"/>
      <c r="F148" s="5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74"/>
      <c r="C149" s="27"/>
      <c r="D149" s="75"/>
      <c r="E149" s="66"/>
      <c r="F149" s="5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74"/>
      <c r="C150" s="27"/>
      <c r="D150" s="75"/>
      <c r="E150" s="66"/>
      <c r="F150" s="5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74"/>
      <c r="C151" s="27"/>
      <c r="D151" s="75"/>
      <c r="E151" s="66"/>
      <c r="F151" s="5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74"/>
      <c r="C152" s="27"/>
      <c r="D152" s="75"/>
      <c r="E152" s="66"/>
      <c r="F152" s="5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74"/>
      <c r="C153" s="27"/>
      <c r="D153" s="75"/>
      <c r="E153" s="66"/>
      <c r="F153" s="5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74"/>
      <c r="C154" s="27"/>
      <c r="D154" s="75"/>
      <c r="E154" s="66"/>
      <c r="F154" s="5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74"/>
      <c r="C155" s="27"/>
      <c r="D155" s="75"/>
      <c r="E155" s="66"/>
      <c r="F155" s="5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74"/>
      <c r="C156" s="27"/>
      <c r="D156" s="75"/>
      <c r="E156" s="66"/>
      <c r="F156" s="5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74"/>
      <c r="C157" s="27"/>
      <c r="D157" s="75"/>
      <c r="E157" s="66"/>
      <c r="F157" s="5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74"/>
      <c r="C158" s="27"/>
      <c r="D158" s="75"/>
      <c r="E158" s="66"/>
      <c r="F158" s="5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74"/>
      <c r="C159" s="27"/>
      <c r="D159" s="75"/>
      <c r="E159" s="66"/>
      <c r="F159" s="5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74"/>
      <c r="C160" s="27"/>
      <c r="D160" s="75"/>
      <c r="E160" s="66"/>
      <c r="F160" s="5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74"/>
      <c r="C161" s="27"/>
      <c r="D161" s="75"/>
      <c r="E161" s="66"/>
      <c r="F161" s="5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74"/>
      <c r="C162" s="27"/>
      <c r="D162" s="75"/>
      <c r="E162" s="66"/>
      <c r="F162" s="5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74"/>
      <c r="C163" s="27"/>
      <c r="D163" s="75"/>
      <c r="E163" s="66"/>
      <c r="F163" s="5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74"/>
      <c r="C164" s="27"/>
      <c r="D164" s="75"/>
      <c r="E164" s="66"/>
      <c r="F164" s="5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74"/>
      <c r="C165" s="27"/>
      <c r="D165" s="88"/>
      <c r="E165" s="89"/>
      <c r="F165" s="9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74"/>
      <c r="C166" s="27"/>
      <c r="D166" s="88"/>
      <c r="E166" s="89"/>
      <c r="F166" s="9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74"/>
      <c r="C167" s="27"/>
      <c r="D167" s="88"/>
      <c r="E167" s="89"/>
      <c r="F167" s="9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74"/>
      <c r="C168" s="27"/>
      <c r="D168" s="88"/>
      <c r="E168" s="89"/>
      <c r="F168" s="9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74"/>
      <c r="C169" s="27"/>
      <c r="D169" s="88"/>
      <c r="E169" s="89"/>
      <c r="F169" s="9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74"/>
      <c r="C170" s="27"/>
      <c r="D170" s="88"/>
      <c r="E170" s="89"/>
      <c r="F170" s="9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74"/>
      <c r="C171" s="27"/>
      <c r="D171" s="88"/>
      <c r="E171" s="89"/>
      <c r="F171" s="9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74"/>
      <c r="C172" s="27"/>
      <c r="D172" s="88"/>
      <c r="E172" s="89"/>
      <c r="F172" s="9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74"/>
      <c r="C173" s="27"/>
      <c r="D173" s="88"/>
      <c r="E173" s="89"/>
      <c r="F173" s="9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74"/>
      <c r="C174" s="27"/>
      <c r="D174" s="88"/>
      <c r="E174" s="89"/>
      <c r="F174" s="9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74"/>
      <c r="C175" s="27"/>
      <c r="D175" s="88"/>
      <c r="E175" s="89"/>
      <c r="F175" s="9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74"/>
      <c r="C176" s="27"/>
      <c r="D176" s="88"/>
      <c r="E176" s="89"/>
      <c r="F176" s="9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74"/>
      <c r="C177" s="27"/>
      <c r="D177" s="88"/>
      <c r="E177" s="89"/>
      <c r="F177" s="9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74"/>
      <c r="C178" s="27"/>
      <c r="D178" s="88"/>
      <c r="E178" s="89"/>
      <c r="F178" s="9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74"/>
      <c r="C179" s="27"/>
      <c r="D179" s="88"/>
      <c r="E179" s="89"/>
      <c r="F179" s="9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74"/>
      <c r="C180" s="27"/>
      <c r="D180" s="88"/>
      <c r="E180" s="89"/>
      <c r="F180" s="9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74"/>
      <c r="C181" s="27"/>
      <c r="D181" s="88"/>
      <c r="E181" s="89"/>
      <c r="F181" s="9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74"/>
      <c r="C182" s="27"/>
      <c r="D182" s="88"/>
      <c r="E182" s="89"/>
      <c r="F182" s="9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74"/>
      <c r="C183" s="27"/>
      <c r="D183" s="88"/>
      <c r="E183" s="89"/>
      <c r="F183" s="9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74"/>
      <c r="C184" s="27"/>
      <c r="D184" s="88"/>
      <c r="E184" s="89"/>
      <c r="F184" s="9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74"/>
      <c r="C185" s="27"/>
      <c r="D185" s="88"/>
      <c r="E185" s="89"/>
      <c r="F185" s="9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74"/>
      <c r="C186" s="27"/>
      <c r="D186" s="88"/>
      <c r="E186" s="89"/>
      <c r="F186" s="9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74"/>
      <c r="C187" s="27"/>
      <c r="D187" s="88"/>
      <c r="E187" s="89"/>
      <c r="F187" s="9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74"/>
      <c r="C188" s="27"/>
      <c r="D188" s="88"/>
      <c r="E188" s="89"/>
      <c r="F188" s="9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74"/>
      <c r="C189" s="27"/>
      <c r="D189" s="88"/>
      <c r="E189" s="89"/>
      <c r="F189" s="9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74"/>
      <c r="C190" s="27"/>
      <c r="D190" s="88"/>
      <c r="E190" s="89"/>
      <c r="F190" s="9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74"/>
      <c r="C191" s="27"/>
      <c r="D191" s="88"/>
      <c r="E191" s="89"/>
      <c r="F191" s="9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74"/>
      <c r="C192" s="27"/>
      <c r="D192" s="88"/>
      <c r="E192" s="89"/>
      <c r="F192" s="9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74"/>
      <c r="C193" s="27"/>
      <c r="D193" s="88"/>
      <c r="E193" s="89"/>
      <c r="F193" s="9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74"/>
      <c r="C194" s="27"/>
      <c r="D194" s="88"/>
      <c r="E194" s="89"/>
      <c r="F194" s="9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74"/>
      <c r="C195" s="27"/>
      <c r="D195" s="88"/>
      <c r="E195" s="89"/>
      <c r="F195" s="9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74"/>
      <c r="C196" s="27"/>
      <c r="D196" s="88"/>
      <c r="E196" s="89"/>
      <c r="F196" s="9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74"/>
      <c r="C197" s="27"/>
      <c r="D197" s="88"/>
      <c r="E197" s="89"/>
      <c r="F197" s="9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74"/>
      <c r="C198" s="27"/>
      <c r="D198" s="88"/>
      <c r="E198" s="89"/>
      <c r="F198" s="9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74"/>
      <c r="C199" s="27"/>
      <c r="D199" s="88"/>
      <c r="E199" s="89"/>
      <c r="F199" s="9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74"/>
      <c r="C200" s="27"/>
      <c r="D200" s="88"/>
      <c r="E200" s="89"/>
      <c r="F200" s="9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74"/>
      <c r="C201" s="27"/>
      <c r="D201" s="88"/>
      <c r="E201" s="89"/>
      <c r="F201" s="9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74"/>
      <c r="C202" s="27"/>
      <c r="D202" s="88"/>
      <c r="E202" s="89"/>
      <c r="F202" s="9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74"/>
      <c r="C203" s="27"/>
      <c r="D203" s="88"/>
      <c r="E203" s="89"/>
      <c r="F203" s="9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74"/>
      <c r="C204" s="27"/>
      <c r="D204" s="88"/>
      <c r="E204" s="89"/>
      <c r="F204" s="9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74"/>
      <c r="C205" s="27"/>
      <c r="D205" s="88"/>
      <c r="E205" s="89"/>
      <c r="F205" s="9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74"/>
      <c r="C206" s="27"/>
      <c r="D206" s="88"/>
      <c r="E206" s="89"/>
      <c r="F206" s="9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74"/>
      <c r="C207" s="27"/>
      <c r="D207" s="88"/>
      <c r="E207" s="89"/>
      <c r="F207" s="9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74"/>
      <c r="C208" s="27"/>
      <c r="D208" s="88"/>
      <c r="E208" s="89"/>
      <c r="F208" s="9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74"/>
      <c r="C209" s="27"/>
      <c r="D209" s="88"/>
      <c r="E209" s="89"/>
      <c r="F209" s="9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74"/>
      <c r="C210" s="27"/>
      <c r="D210" s="88"/>
      <c r="E210" s="89"/>
      <c r="F210" s="9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74"/>
      <c r="C211" s="27"/>
      <c r="D211" s="88"/>
      <c r="E211" s="89"/>
      <c r="F211" s="9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74"/>
      <c r="C212" s="27"/>
      <c r="D212" s="88"/>
      <c r="E212" s="89"/>
      <c r="F212" s="9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74"/>
      <c r="C213" s="27"/>
      <c r="D213" s="88"/>
      <c r="E213" s="89"/>
      <c r="F213" s="9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74"/>
      <c r="C214" s="27"/>
      <c r="D214" s="88"/>
      <c r="E214" s="89"/>
      <c r="F214" s="9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74"/>
      <c r="C215" s="27"/>
      <c r="D215" s="88"/>
      <c r="E215" s="89"/>
      <c r="F215" s="9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74"/>
      <c r="C216" s="27"/>
      <c r="D216" s="88"/>
      <c r="E216" s="89"/>
      <c r="F216" s="9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74"/>
      <c r="C217" s="27"/>
      <c r="D217" s="88"/>
      <c r="E217" s="89"/>
      <c r="F217" s="9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74"/>
      <c r="C218" s="27"/>
      <c r="D218" s="88"/>
      <c r="E218" s="89"/>
      <c r="F218" s="9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74"/>
      <c r="C219" s="27"/>
      <c r="D219" s="88"/>
      <c r="E219" s="89"/>
      <c r="F219" s="9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74"/>
      <c r="C220" s="27"/>
      <c r="D220" s="88"/>
      <c r="E220" s="89"/>
      <c r="F220" s="9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74"/>
      <c r="C221" s="27"/>
      <c r="D221" s="88"/>
      <c r="E221" s="89"/>
      <c r="F221" s="9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74"/>
      <c r="C222" s="27"/>
      <c r="D222" s="88"/>
      <c r="E222" s="89"/>
      <c r="F222" s="9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74"/>
      <c r="C223" s="27"/>
      <c r="D223" s="88"/>
      <c r="E223" s="89"/>
      <c r="F223" s="9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74"/>
      <c r="C224" s="27"/>
      <c r="D224" s="88"/>
      <c r="E224" s="89"/>
      <c r="F224" s="9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74"/>
      <c r="C225" s="27"/>
      <c r="D225" s="88"/>
      <c r="E225" s="89"/>
      <c r="F225" s="9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74"/>
      <c r="C226" s="27"/>
      <c r="D226" s="88"/>
      <c r="E226" s="89"/>
      <c r="F226" s="9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74"/>
      <c r="C227" s="27"/>
      <c r="D227" s="88"/>
      <c r="E227" s="89"/>
      <c r="F227" s="9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74"/>
      <c r="C228" s="27"/>
      <c r="D228" s="88"/>
      <c r="E228" s="89"/>
      <c r="F228" s="9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74"/>
      <c r="C229" s="27"/>
      <c r="D229" s="88"/>
      <c r="E229" s="89"/>
      <c r="F229" s="9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74"/>
      <c r="C230" s="27"/>
      <c r="D230" s="88"/>
      <c r="E230" s="89"/>
      <c r="F230" s="9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74"/>
      <c r="C231" s="27"/>
      <c r="D231" s="88"/>
      <c r="E231" s="89"/>
      <c r="F231" s="9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74"/>
      <c r="C232" s="27"/>
      <c r="D232" s="88"/>
      <c r="E232" s="89"/>
      <c r="F232" s="9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74"/>
      <c r="C233" s="27"/>
      <c r="D233" s="88"/>
      <c r="E233" s="89"/>
      <c r="F233" s="9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74"/>
      <c r="C234" s="27"/>
      <c r="D234" s="88"/>
      <c r="E234" s="89"/>
      <c r="F234" s="9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74"/>
      <c r="C235" s="27"/>
      <c r="D235" s="88"/>
      <c r="E235" s="89"/>
      <c r="F235" s="9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74"/>
      <c r="C236" s="27"/>
      <c r="D236" s="88"/>
      <c r="E236" s="89"/>
      <c r="F236" s="9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74"/>
      <c r="C237" s="27"/>
      <c r="D237" s="88"/>
      <c r="E237" s="89"/>
      <c r="F237" s="9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74"/>
      <c r="C238" s="27"/>
      <c r="D238" s="88"/>
      <c r="E238" s="89"/>
      <c r="F238" s="9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74"/>
      <c r="C239" s="27"/>
      <c r="D239" s="88"/>
      <c r="E239" s="89"/>
      <c r="F239" s="9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74"/>
      <c r="C240" s="27"/>
      <c r="D240" s="88"/>
      <c r="E240" s="89"/>
      <c r="F240" s="9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74"/>
      <c r="C241" s="27"/>
      <c r="D241" s="88"/>
      <c r="E241" s="89"/>
      <c r="F241" s="9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74"/>
      <c r="C242" s="27"/>
      <c r="D242" s="88"/>
      <c r="E242" s="89"/>
      <c r="F242" s="9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74"/>
      <c r="C243" s="27"/>
      <c r="D243" s="88"/>
      <c r="E243" s="89"/>
      <c r="F243" s="9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74"/>
      <c r="C244" s="27"/>
      <c r="D244" s="88"/>
      <c r="E244" s="89"/>
      <c r="F244" s="9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74"/>
      <c r="C245" s="27"/>
      <c r="D245" s="88"/>
      <c r="E245" s="89"/>
      <c r="F245" s="9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74"/>
      <c r="C246" s="27"/>
      <c r="D246" s="88"/>
      <c r="E246" s="89"/>
      <c r="F246" s="9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74"/>
      <c r="C247" s="27"/>
      <c r="D247" s="88"/>
      <c r="E247" s="89"/>
      <c r="F247" s="9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74"/>
      <c r="C248" s="27"/>
      <c r="D248" s="88"/>
      <c r="E248" s="89"/>
      <c r="F248" s="9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74"/>
      <c r="C249" s="27"/>
      <c r="D249" s="88"/>
      <c r="E249" s="89"/>
      <c r="F249" s="9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74"/>
      <c r="C250" s="27"/>
      <c r="D250" s="88"/>
      <c r="E250" s="89"/>
      <c r="F250" s="9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74"/>
      <c r="C251" s="27"/>
      <c r="D251" s="88"/>
      <c r="E251" s="89"/>
      <c r="F251" s="9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74"/>
      <c r="C252" s="27"/>
      <c r="D252" s="88"/>
      <c r="E252" s="89"/>
      <c r="F252" s="9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74"/>
      <c r="C253" s="27"/>
      <c r="D253" s="88"/>
      <c r="E253" s="89"/>
      <c r="F253" s="9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74"/>
      <c r="C254" s="27"/>
      <c r="D254" s="88"/>
      <c r="E254" s="89"/>
      <c r="F254" s="9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74"/>
      <c r="C255" s="27"/>
      <c r="D255" s="88"/>
      <c r="E255" s="89"/>
      <c r="F255" s="9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74"/>
      <c r="C256" s="27"/>
      <c r="D256" s="88"/>
      <c r="E256" s="89"/>
      <c r="F256" s="9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74"/>
      <c r="C257" s="27"/>
      <c r="D257" s="88"/>
      <c r="E257" s="89"/>
      <c r="F257" s="9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74"/>
      <c r="C258" s="27"/>
      <c r="D258" s="88"/>
      <c r="E258" s="89"/>
      <c r="F258" s="9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74"/>
      <c r="C259" s="27"/>
      <c r="D259" s="88"/>
      <c r="E259" s="89"/>
      <c r="F259" s="9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74"/>
      <c r="C260" s="27"/>
      <c r="D260" s="88"/>
      <c r="E260" s="89"/>
      <c r="F260" s="9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74"/>
      <c r="C261" s="27"/>
      <c r="D261" s="88"/>
      <c r="E261" s="89"/>
      <c r="F261" s="9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74"/>
      <c r="C262" s="27"/>
      <c r="D262" s="88"/>
      <c r="E262" s="89"/>
      <c r="F262" s="9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74"/>
      <c r="C263" s="27"/>
      <c r="D263" s="88"/>
      <c r="E263" s="89"/>
      <c r="F263" s="9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74"/>
      <c r="C264" s="27"/>
      <c r="D264" s="88"/>
      <c r="E264" s="89"/>
      <c r="F264" s="9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74"/>
      <c r="C265" s="27"/>
      <c r="D265" s="88"/>
      <c r="E265" s="89"/>
      <c r="F265" s="9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74"/>
      <c r="C266" s="27"/>
      <c r="D266" s="88"/>
      <c r="E266" s="89"/>
      <c r="F266" s="9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74"/>
      <c r="C267" s="27"/>
      <c r="D267" s="88"/>
      <c r="E267" s="89"/>
      <c r="F267" s="9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74"/>
      <c r="C268" s="27"/>
      <c r="D268" s="88"/>
      <c r="E268" s="89"/>
      <c r="F268" s="9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74"/>
      <c r="C269" s="27"/>
      <c r="D269" s="88"/>
      <c r="E269" s="89"/>
      <c r="F269" s="9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74"/>
      <c r="C270" s="27"/>
      <c r="D270" s="88"/>
      <c r="E270" s="89"/>
      <c r="F270" s="9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74"/>
      <c r="C271" s="27"/>
      <c r="D271" s="88"/>
      <c r="E271" s="89"/>
      <c r="F271" s="9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74"/>
      <c r="C272" s="27"/>
      <c r="D272" s="88"/>
      <c r="E272" s="89"/>
      <c r="F272" s="9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74"/>
      <c r="C273" s="27"/>
      <c r="D273" s="88"/>
      <c r="E273" s="89"/>
      <c r="F273" s="9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74"/>
      <c r="C274" s="27"/>
      <c r="D274" s="88"/>
      <c r="E274" s="89"/>
      <c r="F274" s="9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74"/>
      <c r="C275" s="27"/>
      <c r="D275" s="88"/>
      <c r="E275" s="89"/>
      <c r="F275" s="9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74"/>
      <c r="C276" s="27"/>
      <c r="D276" s="88"/>
      <c r="E276" s="89"/>
      <c r="F276" s="9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74"/>
      <c r="C277" s="27"/>
      <c r="D277" s="88"/>
      <c r="E277" s="89"/>
      <c r="F277" s="9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74"/>
      <c r="C278" s="27"/>
      <c r="D278" s="88"/>
      <c r="E278" s="89"/>
      <c r="F278" s="9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74"/>
      <c r="C279" s="27"/>
      <c r="D279" s="88"/>
      <c r="E279" s="89"/>
      <c r="F279" s="9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74"/>
      <c r="C280" s="27"/>
      <c r="D280" s="88"/>
      <c r="E280" s="89"/>
      <c r="F280" s="9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74"/>
      <c r="C281" s="27"/>
      <c r="D281" s="88"/>
      <c r="E281" s="89"/>
      <c r="F281" s="9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74"/>
      <c r="C282" s="27"/>
      <c r="D282" s="88"/>
      <c r="E282" s="89"/>
      <c r="F282" s="9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74"/>
      <c r="C283" s="27"/>
      <c r="D283" s="88"/>
      <c r="E283" s="89"/>
      <c r="F283" s="9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74"/>
      <c r="C284" s="27"/>
      <c r="D284" s="88"/>
      <c r="E284" s="89"/>
      <c r="F284" s="9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74"/>
      <c r="C285" s="27"/>
      <c r="D285" s="88"/>
      <c r="E285" s="89"/>
      <c r="F285" s="9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74"/>
      <c r="C286" s="27"/>
      <c r="D286" s="88"/>
      <c r="E286" s="89"/>
      <c r="F286" s="9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74"/>
      <c r="C287" s="27"/>
      <c r="D287" s="88"/>
      <c r="E287" s="89"/>
      <c r="F287" s="9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74"/>
      <c r="C288" s="27"/>
      <c r="D288" s="88"/>
      <c r="E288" s="89"/>
      <c r="F288" s="9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74"/>
      <c r="C289" s="27"/>
      <c r="D289" s="88"/>
      <c r="E289" s="89"/>
      <c r="F289" s="9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74"/>
      <c r="C290" s="27"/>
      <c r="D290" s="88"/>
      <c r="E290" s="89"/>
      <c r="F290" s="9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74"/>
      <c r="C291" s="27"/>
      <c r="D291" s="88"/>
      <c r="E291" s="89"/>
      <c r="F291" s="9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74"/>
      <c r="C292" s="27"/>
      <c r="D292" s="88"/>
      <c r="E292" s="89"/>
      <c r="F292" s="9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74"/>
      <c r="C293" s="27"/>
      <c r="D293" s="88"/>
      <c r="E293" s="89"/>
      <c r="F293" s="9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74"/>
      <c r="C294" s="27"/>
      <c r="D294" s="88"/>
      <c r="E294" s="89"/>
      <c r="F294" s="9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74"/>
      <c r="C295" s="27"/>
      <c r="D295" s="88"/>
      <c r="E295" s="89"/>
      <c r="F295" s="9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74"/>
      <c r="C296" s="27"/>
      <c r="D296" s="88"/>
      <c r="E296" s="89"/>
      <c r="F296" s="9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74"/>
      <c r="C297" s="27"/>
      <c r="D297" s="88"/>
      <c r="E297" s="89"/>
      <c r="F297" s="9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74"/>
      <c r="C298" s="27"/>
      <c r="D298" s="88"/>
      <c r="E298" s="89"/>
      <c r="F298" s="9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74"/>
      <c r="C299" s="27"/>
      <c r="D299" s="88"/>
      <c r="E299" s="89"/>
      <c r="F299" s="9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74"/>
      <c r="C300" s="27"/>
      <c r="D300" s="88"/>
      <c r="E300" s="89"/>
      <c r="F300" s="9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74"/>
      <c r="C301" s="27"/>
      <c r="D301" s="88"/>
      <c r="E301" s="89"/>
      <c r="F301" s="9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74"/>
      <c r="C302" s="27"/>
      <c r="D302" s="88"/>
      <c r="E302" s="89"/>
      <c r="F302" s="9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74"/>
      <c r="C303" s="27"/>
      <c r="D303" s="88"/>
      <c r="E303" s="89"/>
      <c r="F303" s="9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74"/>
      <c r="C304" s="27"/>
      <c r="D304" s="88"/>
      <c r="E304" s="89"/>
      <c r="F304" s="9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74"/>
      <c r="C305" s="27"/>
      <c r="D305" s="88"/>
      <c r="E305" s="89"/>
      <c r="F305" s="9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74"/>
      <c r="C306" s="27"/>
      <c r="D306" s="88"/>
      <c r="E306" s="89"/>
      <c r="F306" s="9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74"/>
      <c r="C307" s="27"/>
      <c r="D307" s="88"/>
      <c r="E307" s="89"/>
      <c r="F307" s="9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74"/>
      <c r="C308" s="27"/>
      <c r="D308" s="88"/>
      <c r="E308" s="89"/>
      <c r="F308" s="9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74"/>
      <c r="C309" s="27"/>
      <c r="D309" s="88"/>
      <c r="E309" s="89"/>
      <c r="F309" s="9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74"/>
      <c r="C310" s="27"/>
      <c r="D310" s="88"/>
      <c r="E310" s="89"/>
      <c r="F310" s="9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74"/>
      <c r="C311" s="27"/>
      <c r="D311" s="88"/>
      <c r="E311" s="89"/>
      <c r="F311" s="9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74"/>
      <c r="C312" s="27"/>
      <c r="D312" s="88"/>
      <c r="E312" s="89"/>
      <c r="F312" s="9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74"/>
      <c r="C313" s="27"/>
      <c r="D313" s="88"/>
      <c r="E313" s="89"/>
      <c r="F313" s="9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74"/>
      <c r="C314" s="27"/>
      <c r="D314" s="88"/>
      <c r="E314" s="89"/>
      <c r="F314" s="9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74"/>
      <c r="C315" s="27"/>
      <c r="D315" s="88"/>
      <c r="E315" s="89"/>
      <c r="F315" s="9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74"/>
      <c r="C316" s="27"/>
      <c r="D316" s="88"/>
      <c r="E316" s="89"/>
      <c r="F316" s="9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74"/>
      <c r="C317" s="27"/>
      <c r="D317" s="88"/>
      <c r="E317" s="89"/>
      <c r="F317" s="9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74"/>
      <c r="C318" s="27"/>
      <c r="D318" s="88"/>
      <c r="E318" s="89"/>
      <c r="F318" s="9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91"/>
      <c r="C319" s="92"/>
      <c r="D319" s="93"/>
      <c r="E319" s="94"/>
      <c r="F319" s="9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2">
    <mergeCell ref="B17:F18"/>
    <mergeCell ref="H17:K18"/>
    <mergeCell ref="H19:H20"/>
    <mergeCell ref="I19:J19"/>
    <mergeCell ref="K19:K20"/>
    <mergeCell ref="B3:C4"/>
    <mergeCell ref="E3:F3"/>
    <mergeCell ref="H3:K3"/>
    <mergeCell ref="E4:F14"/>
    <mergeCell ref="H4:K14"/>
    <mergeCell ref="B5:C5"/>
    <mergeCell ref="B7:C8"/>
  </mergeCells>
  <conditionalFormatting sqref="J21 J29">
    <cfRule type="expression" dxfId="0" priority="1">
      <formula>J21 &gt; I21</formula>
    </cfRule>
  </conditionalFormatting>
  <conditionalFormatting sqref="J22">
    <cfRule type="expression" dxfId="0" priority="2">
      <formula>J22 &gt; I22</formula>
    </cfRule>
  </conditionalFormatting>
  <conditionalFormatting sqref="J23">
    <cfRule type="expression" dxfId="0" priority="3">
      <formula>"J23 &gt; I23"</formula>
    </cfRule>
  </conditionalFormatting>
  <conditionalFormatting sqref="J24">
    <cfRule type="expression" dxfId="0" priority="4">
      <formula>"J24 &gt;I24"</formula>
    </cfRule>
  </conditionalFormatting>
  <conditionalFormatting sqref="J25">
    <cfRule type="expression" dxfId="0" priority="5">
      <formula>"J25 &gt;I25"</formula>
    </cfRule>
  </conditionalFormatting>
  <conditionalFormatting sqref="J26">
    <cfRule type="expression" dxfId="0" priority="6">
      <formula>"J26 &gt; I26"</formula>
    </cfRule>
  </conditionalFormatting>
  <conditionalFormatting sqref="J27">
    <cfRule type="expression" dxfId="0" priority="7">
      <formula>"J27 &gt; I27"</formula>
    </cfRule>
  </conditionalFormatting>
  <conditionalFormatting sqref="J23">
    <cfRule type="expression" dxfId="0" priority="8">
      <formula>J23 &gt; I23</formula>
    </cfRule>
  </conditionalFormatting>
  <conditionalFormatting sqref="J24">
    <cfRule type="expression" dxfId="0" priority="9">
      <formula>J24 &gt; I24</formula>
    </cfRule>
  </conditionalFormatting>
  <conditionalFormatting sqref="J25">
    <cfRule type="expression" dxfId="1" priority="10">
      <formula> J25 &gt; I25</formula>
    </cfRule>
  </conditionalFormatting>
  <conditionalFormatting sqref="J26">
    <cfRule type="expression" dxfId="0" priority="11">
      <formula> J26 &gt; I26</formula>
    </cfRule>
  </conditionalFormatting>
  <conditionalFormatting sqref="J28">
    <cfRule type="expression" dxfId="0" priority="12">
      <formula> J28 &gt; I28</formula>
    </cfRule>
  </conditionalFormatting>
  <dataValidations>
    <dataValidation type="list" allowBlank="1" showErrorMessage="1" sqref="D20:D319">
      <formula1>"Rent,Food,Out-eating,Travels,Cloths,Accessaries,Saving,Debt"</formula1>
    </dataValidation>
    <dataValidation type="list" allowBlank="1" showErrorMessage="1" sqref="B3">
      <formula1>"Select Month,January,February,March,April,May,June,July,August,September,October,november,Decenber"</formula1>
    </dataValidation>
    <dataValidation type="custom" allowBlank="1" showDropDown="1" sqref="B20:B319">
      <formula1>OR(NOT(ISERROR(DATEVALUE(B20))), AND(ISNUMBER(B20), LEFT(CELL("format", B20))="D"))</formula1>
    </dataValidation>
  </dataValidations>
  <drawing r:id="rId1"/>
</worksheet>
</file>